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luminous/sites/RegA/CBA/2027/Shared Documents/02 - Responses to RFIs/Round 1/CA-NLH-017/"/>
    </mc:Choice>
  </mc:AlternateContent>
  <xr:revisionPtr revIDLastSave="0" documentId="8_{D76BE387-0332-498F-9C30-40B6982AD770}" xr6:coauthVersionLast="47" xr6:coauthVersionMax="47" xr10:uidLastSave="{00000000-0000-0000-0000-000000000000}"/>
  <bookViews>
    <workbookView xWindow="-120" yWindow="-120" windowWidth="29040" windowHeight="15720" firstSheet="2" activeTab="3" xr2:uid="{A5C1107C-0A00-4B75-93F8-A7E5E54C6797}"/>
  </bookViews>
  <sheets>
    <sheet name="Summary" sheetId="9" r:id="rId1"/>
    <sheet name="Original Analysis Data " sheetId="1" r:id="rId2"/>
    <sheet name="Original Statistical Analysis" sheetId="2" r:id="rId3"/>
    <sheet name="Exclusions" sheetId="3" r:id="rId4"/>
    <sheet name="&gt;&gt;" sheetId="4" r:id="rId5"/>
    <sheet name="REVISED Analysis Data" sheetId="7" r:id="rId6"/>
    <sheet name="REVISED Statistical Analysis" sheetId="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0">'[1]Main Menu'!#REF!</definedName>
    <definedName name="\L">'[1]Main Menu'!#REF!</definedName>
    <definedName name="\M">'[1]Main Menu'!#REF!</definedName>
    <definedName name="\P">#REF!</definedName>
    <definedName name="______SG3">#REF!</definedName>
    <definedName name="______SG4">#REF!</definedName>
    <definedName name="______SG5">#REF!</definedName>
    <definedName name="______SG6">#REF!</definedName>
    <definedName name="______YR3">#REF!</definedName>
    <definedName name="______YR4">#REF!</definedName>
    <definedName name="______YR5">#REF!</definedName>
    <definedName name="______YR6">#REF!</definedName>
    <definedName name="_____SG3">#REF!</definedName>
    <definedName name="_____SG4">#REF!</definedName>
    <definedName name="_____SG5">#REF!</definedName>
    <definedName name="_____SG6">#REF!</definedName>
    <definedName name="_____YR3">#REF!</definedName>
    <definedName name="_____YR4">#REF!</definedName>
    <definedName name="_____YR5">#REF!</definedName>
    <definedName name="_____YR6">#REF!</definedName>
    <definedName name="____HDR2">#REF!</definedName>
    <definedName name="____SG1">#REF!</definedName>
    <definedName name="____SG2">#REF!</definedName>
    <definedName name="____SG3">#REF!</definedName>
    <definedName name="____SG4">#REF!</definedName>
    <definedName name="____SG5">#REF!</definedName>
    <definedName name="____SG6">#REF!</definedName>
    <definedName name="____YR1">#REF!</definedName>
    <definedName name="____YR2">#REF!</definedName>
    <definedName name="____YR3">#REF!</definedName>
    <definedName name="____YR4">#REF!</definedName>
    <definedName name="____YR5">#REF!</definedName>
    <definedName name="____YR6">#REF!</definedName>
    <definedName name="___SG1">#REF!</definedName>
    <definedName name="___SG2">#REF!</definedName>
    <definedName name="___SG3">#REF!</definedName>
    <definedName name="___SG4">#REF!</definedName>
    <definedName name="___SG5">#REF!</definedName>
    <definedName name="___SG6">#REF!</definedName>
    <definedName name="___YR1">#REF!</definedName>
    <definedName name="___YR2">#REF!</definedName>
    <definedName name="___YR3">#REF!</definedName>
    <definedName name="___YR4">#REF!</definedName>
    <definedName name="___YR5">#REF!</definedName>
    <definedName name="___YR6">#REF!</definedName>
    <definedName name="__123Graph_A" hidden="1">#REF!</definedName>
    <definedName name="__123Graph_ACurrent"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123Graph_XCurrent" hidden="1">#REF!</definedName>
    <definedName name="__HDR2">#REF!</definedName>
    <definedName name="__SG1">#REF!</definedName>
    <definedName name="__SG2">#REF!</definedName>
    <definedName name="__SG3">#REF!</definedName>
    <definedName name="__SG4">#REF!</definedName>
    <definedName name="__SG5">#REF!</definedName>
    <definedName name="__SG6">#REF!</definedName>
    <definedName name="__YR1">#REF!</definedName>
    <definedName name="__YR2">#REF!</definedName>
    <definedName name="__YR3">#REF!</definedName>
    <definedName name="__YR4">#REF!</definedName>
    <definedName name="__YR5">#REF!</definedName>
    <definedName name="__YR6">#REF!</definedName>
    <definedName name="_1__123Graph_ACHART_1" hidden="1">#REF!</definedName>
    <definedName name="_10__123Graph_BCHART_1" hidden="1">#REF!</definedName>
    <definedName name="_11__123Graph_BCHART_2" hidden="1">#REF!</definedName>
    <definedName name="_12__123Graph_BCHART_3" hidden="1">#REF!</definedName>
    <definedName name="_13__123Graph_BCHART_4" hidden="1">#REF!</definedName>
    <definedName name="_14__123Graph_BCHART_5" hidden="1">#REF!</definedName>
    <definedName name="_15__123Graph_BCHART_6" hidden="1">#REF!</definedName>
    <definedName name="_16__123Graph_BCHART_7" hidden="1">#REF!</definedName>
    <definedName name="_17__123Graph_BCHART_8" hidden="1">#REF!</definedName>
    <definedName name="_18__123Graph_BCHART_9" hidden="1">#REF!</definedName>
    <definedName name="_19__123Graph_CCHART_1" hidden="1">#REF!</definedName>
    <definedName name="_2__123Graph_ACHART_2" hidden="1">#REF!</definedName>
    <definedName name="_20__123Graph_CCHART_4" hidden="1">#REF!</definedName>
    <definedName name="_21__123Graph_CCHART_7" hidden="1">#REF!</definedName>
    <definedName name="_22__123Graph_DCHART_1" hidden="1">#REF!</definedName>
    <definedName name="_23__123Graph_DCHART_4" hidden="1">#REF!</definedName>
    <definedName name="_24__123Graph_DCHART_7" hidden="1">#REF!</definedName>
    <definedName name="_25__123Graph_ECHART_1" hidden="1">#REF!</definedName>
    <definedName name="_26__123Graph_ECHART_4" hidden="1">#REF!</definedName>
    <definedName name="_27__123Graph_ECHART_7" hidden="1">#REF!</definedName>
    <definedName name="_28__123Graph_FCHART_1" hidden="1">#REF!</definedName>
    <definedName name="_29__123Graph_FCHART_4" hidden="1">#REF!</definedName>
    <definedName name="_3__123Graph_ACHART_3" hidden="1">#REF!</definedName>
    <definedName name="_30__123Graph_FCHART_7" hidden="1">#REF!</definedName>
    <definedName name="_31__123Graph_XCHART_2" hidden="1">#REF!</definedName>
    <definedName name="_32__123Graph_XCHART_3" hidden="1">#REF!</definedName>
    <definedName name="_33__123Graph_XCHART_5" hidden="1">#REF!</definedName>
    <definedName name="_34__123Graph_XCHART_6" hidden="1">#REF!</definedName>
    <definedName name="_35__123Graph_XCHART_8" hidden="1">#REF!</definedName>
    <definedName name="_36__123Graph_XCHART_9" hidden="1">#REF!</definedName>
    <definedName name="_4__123Graph_ACHART_4" hidden="1">#REF!</definedName>
    <definedName name="_5__123Graph_ACHART_5" hidden="1">#REF!</definedName>
    <definedName name="_6__123Graph_ACHART_6" hidden="1">#REF!</definedName>
    <definedName name="_7__123Graph_ACHART_7" hidden="1">#REF!</definedName>
    <definedName name="_735_kV_Loss_Factor">#REF!</definedName>
    <definedName name="_8__123Graph_ACHART_8" hidden="1">#REF!</definedName>
    <definedName name="_9__123Graph_ACHART_9" hidden="1">#REF!</definedName>
    <definedName name="_Act2">#REF!</definedName>
    <definedName name="_Act3">#REF!</definedName>
    <definedName name="_Act4">#REF!</definedName>
    <definedName name="_Act5">#REF!</definedName>
    <definedName name="_Act6">#REF!</definedName>
    <definedName name="_Act7">#REF!</definedName>
    <definedName name="_Act8">#REF!</definedName>
    <definedName name="_Act9">#REF!</definedName>
    <definedName name="_dec2000">#REF!</definedName>
    <definedName name="_feb2000">#REF!</definedName>
    <definedName name="_Fill" hidden="1">#REF!</definedName>
    <definedName name="_xlnm._FilterDatabase" localSheetId="3" hidden="1">Exclusions!$A$4:$L$124</definedName>
    <definedName name="_xlnm._FilterDatabase" localSheetId="1" hidden="1">'Original Analysis Data '!$A$1:$I$594</definedName>
    <definedName name="_xlnm._FilterDatabase" localSheetId="5" hidden="1">'REVISED Analysis Data'!$A$1:$K$714</definedName>
    <definedName name="_HDR2">#REF!</definedName>
    <definedName name="_Jan2000">#REF!</definedName>
    <definedName name="_Key1" hidden="1">#REF!</definedName>
    <definedName name="_MatInverse_In" hidden="1">#REF!</definedName>
    <definedName name="_may2000">#REF!</definedName>
    <definedName name="_nov2000">#REF!</definedName>
    <definedName name="_Order1" hidden="1">255</definedName>
    <definedName name="_P">#REF!</definedName>
    <definedName name="_PRSA1..M56_G">#REF!</definedName>
    <definedName name="_SG1">#REF!</definedName>
    <definedName name="_SG2">#REF!</definedName>
    <definedName name="_SG3">#REF!</definedName>
    <definedName name="_SG4">#REF!</definedName>
    <definedName name="_SG5">#REF!</definedName>
    <definedName name="_SG6">#REF!</definedName>
    <definedName name="_Sort" hidden="1">#REF!</definedName>
    <definedName name="_Table1_In1" hidden="1">#REF!</definedName>
    <definedName name="_Table2_In1" hidden="1">#REF!</definedName>
    <definedName name="_YR1">#REF!</definedName>
    <definedName name="_YR2">#REF!</definedName>
    <definedName name="_YR3">#REF!</definedName>
    <definedName name="_YR4">#REF!</definedName>
    <definedName name="_YR5">#REF!</definedName>
    <definedName name="_YR6">#REF!</definedName>
    <definedName name="A">#REF!</definedName>
    <definedName name="aa" hidden="1">[2]CTUCharts!#REF!</definedName>
    <definedName name="ACCRUAL2">[3]Accruals!$A$3:$C$23</definedName>
    <definedName name="adfd" hidden="1">[2]CTUCharts!$C$5:$C$18</definedName>
    <definedName name="adfdaf" hidden="1">[2]CTUCharts!$B$5:$B$18</definedName>
    <definedName name="adj">#REF!</definedName>
    <definedName name="AdjustBDE">[4]Control!$C$25</definedName>
    <definedName name="afsdha" hidden="1">[2]CTUCharts!#REF!</definedName>
    <definedName name="ag" hidden="1">[2]CTUCharts!#REF!</definedName>
    <definedName name="agag" hidden="1">[2]CTUCharts!#REF!</definedName>
    <definedName name="Allocate230kVLosses">[4]Control!$E$54</definedName>
    <definedName name="AllocateMLLosses">[4]Control!$E$55</definedName>
    <definedName name="AllocateNLSOlosses">[4]Control!$C$27</definedName>
    <definedName name="Alstom_Power_Canada">#REF!</definedName>
    <definedName name="AltkWhTable">[5]!Table8[#Data]</definedName>
    <definedName name="ANNFORECAST">#REF!</definedName>
    <definedName name="ANNUAL99">#REF!</definedName>
    <definedName name="API">#REF!</definedName>
    <definedName name="ApplicationFeesTable">'[5]Other Inputs'!$E$6:$R$11</definedName>
    <definedName name="AprCADdollars">'[6]Sales Calc'!#REF!</definedName>
    <definedName name="april2000">#REF!</definedName>
    <definedName name="AprSales">'[7]WR Sales Inputs'!#REF!</definedName>
    <definedName name="argesa">#REF!</definedName>
    <definedName name="argra">#REF!</definedName>
    <definedName name="AS2DocOpenMode" hidden="1">"AS2DocumentEdit"</definedName>
    <definedName name="AugBblsSold">'[7]Sales Calc'!$C$38</definedName>
    <definedName name="AugCADunderlift">#REF!</definedName>
    <definedName name="AugHedge">#REF!</definedName>
    <definedName name="AugProd">#REF!</definedName>
    <definedName name="AugSales">'[7]WR Sales Inputs'!#REF!</definedName>
    <definedName name="AugUnderliftBbls">#REF!</definedName>
    <definedName name="AugUSunderlift">#REF!</definedName>
    <definedName name="BAL_yr1">#REF!</definedName>
    <definedName name="BAL_yr2">#REF!</definedName>
    <definedName name="BAL_yr3">#REF!</definedName>
    <definedName name="BAL_yr4">#REF!</definedName>
    <definedName name="BAL_yr5">#REF!</definedName>
    <definedName name="BAL_yr6">#REF!</definedName>
    <definedName name="bb">#REF!</definedName>
    <definedName name="bfasg" hidden="1">[8]CTUCharts!#REF!</definedName>
    <definedName name="bgfv">#REF!</definedName>
    <definedName name="BlockFormatting.Format6001.Source">#REF!</definedName>
    <definedName name="BlockFormatting.Format6001.Target01">#REF!</definedName>
    <definedName name="BlockFormatting.SubTotalFormat.Source">#REF!</definedName>
    <definedName name="BlockFormatting.SubTotalFormat.Target01">#REF!</definedName>
    <definedName name="BOND_STATEMENT">#REF!</definedName>
    <definedName name="BondStat">#REF!</definedName>
    <definedName name="BS">#REF!</definedName>
    <definedName name="BU">OFFSET(#REF!,0,0,COUNTA(#REF!),1)</definedName>
    <definedName name="Budget">#REF!</definedName>
    <definedName name="burefUDA">#REF!</definedName>
    <definedName name="CalcYear">[4]Control!$G$103</definedName>
    <definedName name="cash_esc2">#REF!</definedName>
    <definedName name="cash_escsum2">#REF!</definedName>
    <definedName name="cash_input2">#REF!</definedName>
    <definedName name="cash_summary2">#REF!</definedName>
    <definedName name="CASHFLOW">#REF!</definedName>
    <definedName name="CATEGORY_HYDRO">#REF!</definedName>
    <definedName name="CATEGORY_RURAL">#REF!</definedName>
    <definedName name="CBWorkbookPriority" hidden="1">-664786009</definedName>
    <definedName name="CFACT">[4]Annual!$B$58</definedName>
    <definedName name="CFACTw">[4]Annual!$B$73</definedName>
    <definedName name="CFLossRate">[4]Control!$E$57</definedName>
    <definedName name="CFLS_East_Metered">#REF!</definedName>
    <definedName name="CFLS_West_Metered1">#REF!</definedName>
    <definedName name="CFLS_West_Metered2">#REF!</definedName>
    <definedName name="CFRate">[4]Control!$E$58</definedName>
    <definedName name="chart_cashflow">#REF!</definedName>
    <definedName name="CheckLiLLosses">'[4]Lab - M'!#REF!</definedName>
    <definedName name="CheckMLLosses">'[4]Lab - M'!#REF!</definedName>
    <definedName name="Class">OFFSET(#REF!,0,0,COUNTA(#REF!)-1,1)</definedName>
    <definedName name="ClientStatementData">#REF!</definedName>
    <definedName name="CombineEmera">[4]Control!$C$22</definedName>
    <definedName name="Comments">#REF!</definedName>
    <definedName name="Commission">[4]Control!$C$16</definedName>
    <definedName name="CorrespondingList" localSheetId="1">OFFSET(INDIRECT(ADDRESS(MATCH([0]!Val1Cell,[0]!Objects,0)+1,2,,,"Summary")),0,0,Count IF([0]!Objects,[0]!Val1Cell),1)</definedName>
    <definedName name="CorrespondingList" localSheetId="5">OFFSET(INDIRECT(ADDRESS(MATCH([0]!Val1Cell,[0]!Objects,0)+1,2,,,"Summary")),0,0,Count IF([0]!Objects,[0]!Val1Cell),1)</definedName>
    <definedName name="CorrespondingList">OFFSET(INDIRECT(ADDRESS(MATCH(Val1Cell,Objects,0)+1,2,,,"Summary")),0,0,Count IF(Objects,Val1Cell),1)</definedName>
    <definedName name="COTTable">[5]Trending!$A$39:$B$44</definedName>
    <definedName name="CP_AED_Switch">#REF!</definedName>
    <definedName name="Current_Month_Local_Load">#REF!</definedName>
    <definedName name="CurrentQuarter">#REF!</definedName>
    <definedName name="Customer">OFFSET(#REF!,0,0,COUNTA(#REF!),1)</definedName>
    <definedName name="d" hidden="1">#REF!</definedName>
    <definedName name="D123BlockSplit">[5]Trending!$A$139:$M$145</definedName>
    <definedName name="Data_Start_Year">#REF!</definedName>
    <definedName name="_xlnm.Database">#REF!</definedName>
    <definedName name="Date_ListIOC">[9]All_Ioc!$D$3:$J$1490</definedName>
    <definedName name="Date_ListWM">[9]ALL_Wm!$D$3:$J$1490</definedName>
    <definedName name="Dec_03_plan_Industrial">#REF!</definedName>
    <definedName name="Dec_03_plan_Utility_Jan_to_Jun">#REF!</definedName>
    <definedName name="Dec_03_plan_Utility_Jul_to_Dec">#REF!</definedName>
    <definedName name="DecProd">#REF!</definedName>
    <definedName name="DecSales">'[7]WR Sales Inputs'!#REF!</definedName>
    <definedName name="demands">[10]Sheet1!$A$1:$P$43</definedName>
    <definedName name="distribution">#REF!</definedName>
    <definedName name="DividendsPd">#REF!</definedName>
    <definedName name="Drew">#REF!</definedName>
    <definedName name="Emera">[4]Control!$E$15</definedName>
    <definedName name="EmeraRatio">[4]Control!$F$15</definedName>
    <definedName name="EmeraStart">[4]Control!$C$15</definedName>
    <definedName name="EndYear">[4]Control!$E$10</definedName>
    <definedName name="EnviroFee">[4]Annual!$E$10</definedName>
    <definedName name="equiptype">#REF!</definedName>
    <definedName name="ESC">#REF!</definedName>
    <definedName name="ESFCe">[4]Annual!$B$64</definedName>
    <definedName name="EssAliasTable">"Default"</definedName>
    <definedName name="EssOptions">"A1100000000030000000001100000_0000"</definedName>
    <definedName name="ExcessIsland">[4]Control!$C$26</definedName>
    <definedName name="fdsfsf" hidden="1">[2]CTUCharts!$D$5:$D$18</definedName>
    <definedName name="FebSales">'[7]WR Sales Inputs'!#REF!</definedName>
    <definedName name="Flight_Safety_International">#REF!</definedName>
    <definedName name="ForecastYear">[4]Control!$C$10</definedName>
    <definedName name="ForefitDiscTable">[5]Trending!$A$96:$B$131</definedName>
    <definedName name="fsdfa" hidden="1">[2]CTUCharts!#REF!</definedName>
    <definedName name="Function">OFFSET(#REF!,0,0,COUNTA(#REF!),1)</definedName>
    <definedName name="FXrate">#REF!</definedName>
    <definedName name="Gal.Litre">[4]Control!$E$61</definedName>
    <definedName name="GAS_PROD_RATE">#REF!</definedName>
    <definedName name="gdgthu" hidden="1">[2]CTUCharts!#REF!</definedName>
    <definedName name="Generation">#REF!</definedName>
    <definedName name="ghddghdh" hidden="1">[2]CTUCharts!#REF!</definedName>
    <definedName name="gjfjg" hidden="1">#REF!</definedName>
    <definedName name="GovernmentRates">'[5]Rate Tables'!$P$4:$S$12</definedName>
    <definedName name="gr" hidden="1">#REF!</definedName>
    <definedName name="grd" hidden="1">#REF!</definedName>
    <definedName name="Guidlines_All">#REF!</definedName>
    <definedName name="Guidlines1">#REF!</definedName>
    <definedName name="Guidlines2">#REF!</definedName>
    <definedName name="Guidlines3">#REF!</definedName>
    <definedName name="Guidlines4">#REF!</definedName>
    <definedName name="Guidlines5">#REF!</definedName>
    <definedName name="Guidlines6">#REF!</definedName>
    <definedName name="GWh.kWh">[4]Control!$E$52</definedName>
    <definedName name="GWh.MW">[4]Control!$E$53</definedName>
    <definedName name="H_\Treasury\Cash_Management\Financial_Statement_Disclosure__Treasury_\2014\LCP\LIL\_LIL_FMV_SDNs_Q1_2014.xlsx_Sheet1">#REF!</definedName>
    <definedName name="HDR">#REF!</definedName>
    <definedName name="hfrdhts">#REF!</definedName>
    <definedName name="HistoricCosts">[11]Inputs!$C$29</definedName>
    <definedName name="Holidays">'[12]Peak Hours Calc'!$Q$5:$Q$10</definedName>
    <definedName name="Holyrood_operating_efficiency_New">#REF!</definedName>
    <definedName name="Holyrood_operating_efficiency_Old">#REF!</definedName>
    <definedName name="Holyrood_without_LC">#REF!</definedName>
    <definedName name="Hours_in_Month">[13]DATA_Entry!$B$4</definedName>
    <definedName name="HQ_fermont">'[9]Input Sheet'!$C$11</definedName>
    <definedName name="HQTESwitch">[4]Control!$E$60</definedName>
    <definedName name="HRDconversion">[4]Control!$C$17</definedName>
    <definedName name="HSERevenue">'[14]Project Outputs'!$D$25:$O$25</definedName>
    <definedName name="HSERoyal">'[14]Project Outputs'!$D$30:$O$30</definedName>
    <definedName name="htdh">#REF!</definedName>
    <definedName name="HTSPLIT">#REF!</definedName>
    <definedName name="htsrbtsg" hidden="1">#REF!</definedName>
    <definedName name="Hydraulic_Production_Forecast">#REF!</definedName>
    <definedName name="Hydro">#REF!</definedName>
    <definedName name="I">#REF!</definedName>
    <definedName name="IISRecapture">[4]!LabradorM[RecallIIS]</definedName>
    <definedName name="IISRecaptureValue">[4]!LabradorM[RecallIISv]</definedName>
    <definedName name="IncludeFederalNPI">[15]Selection!$E$91</definedName>
    <definedName name="IncludeTier3Royalty">[11]Inputs!$C$61</definedName>
    <definedName name="Indirects">[4]Monthly!$K$11</definedName>
    <definedName name="Industrial_Energy_Rate_New">#REF!</definedName>
    <definedName name="Industrial_Energy_Rate_Old">#REF!</definedName>
    <definedName name="INformation_Systems">#REF!</definedName>
    <definedName name="InventoryAt">[4]Control!$C$14</definedName>
    <definedName name="IOC_total">'[16]Tab B'!$L$20</definedName>
    <definedName name="IOCF">'[16]Tab B'!#REF!</definedName>
    <definedName name="IOCFrmDem">'[9]Input Sheet'!$C$5</definedName>
    <definedName name="IOCIE">'[16]Tab B'!#REF!</definedName>
    <definedName name="IOCMaxInt">'[9]Input Sheet'!$C$6</definedName>
    <definedName name="IOCMB">'[16]Tab B'!#REF!</definedName>
    <definedName name="IOCMthFcst">'[9]Input Sheet'!#REF!</definedName>
    <definedName name="IOCPeak">[9]IOCOUT!$B$10</definedName>
    <definedName name="IOCPeakDay">[9]IOCOUT!$C$10</definedName>
    <definedName name="IOCPeakTime">[9]IOCOUT!$D$10</definedName>
    <definedName name="islan">'[17](4) SPGD'!#REF!</definedName>
    <definedName name="island">#REF!</definedName>
    <definedName name="IslandRates">'[5]Rate Tables'!$A$4:$D$31</definedName>
    <definedName name="ISLANDREPORT">#REF!</definedName>
    <definedName name="ISLLDFORE">[18]!Table6[#All]</definedName>
    <definedName name="ISLLF">[1]Load!$A$1:$AO$59</definedName>
    <definedName name="ISLVAR">#REF!</definedName>
    <definedName name="IsolatedRates">'[5]Rate Tables'!$K$4:$N$20</definedName>
    <definedName name="JanCADdollars">'[7]Sales Calc'!$E$7</definedName>
    <definedName name="JanSales">'[7]WR Sales Inputs'!#REF!</definedName>
    <definedName name="JanUSdollars">'[7]Sales Calc'!$D$7</definedName>
    <definedName name="jhgfdea">#REF!</definedName>
    <definedName name="jkklguk" hidden="1">[2]CTUCharts!#REF!</definedName>
    <definedName name="JulCADunderlift">#REF!</definedName>
    <definedName name="JulHedge">#REF!</definedName>
    <definedName name="JulProd">#REF!</definedName>
    <definedName name="JulUSunderlift">#REF!</definedName>
    <definedName name="july2000">#REF!</definedName>
    <definedName name="JulyUnderliftBbls">#REF!</definedName>
    <definedName name="JunBblsSold">'[7]Sales Calc'!$C$28</definedName>
    <definedName name="JunCADunderlift">#REF!</definedName>
    <definedName name="june2000">#REF!</definedName>
    <definedName name="JuneHedge">#REF!</definedName>
    <definedName name="JuneSalesBbls">'[6]Sales Calc'!$C$31</definedName>
    <definedName name="JunProd">#REF!</definedName>
    <definedName name="JunUnderliftBbls">#REF!</definedName>
    <definedName name="JunUSunderlift">#REF!</definedName>
    <definedName name="JV">#REF!</definedName>
    <definedName name="l">#REF!</definedName>
    <definedName name="lab">#REF!</definedName>
    <definedName name="LABLF">[1]Load!$A$62:$AN$122</definedName>
    <definedName name="Laboratory">#REF!</definedName>
    <definedName name="LabradorRates">'[5]Rate Tables'!$F$4:$I$26</definedName>
    <definedName name="labrep">#REF!</definedName>
    <definedName name="LabReport">#REF!</definedName>
    <definedName name="LastRetirement">#REF!</definedName>
    <definedName name="LIFE">#REF!</definedName>
    <definedName name="LiLCommission">[4]Control!$C$18</definedName>
    <definedName name="LiLinIIS">[4]Control!$E$64</definedName>
    <definedName name="LinkedArea2">#REF!</definedName>
    <definedName name="LinkedArea4">#REF!</definedName>
    <definedName name="LinkedArea6">#REF!</definedName>
    <definedName name="LinkedArea8">#REF!</definedName>
    <definedName name="lkj" hidden="1">#REF!</definedName>
    <definedName name="Location">OFFSET(#REF!,0,0,COUNTA(#REF!)-1,1)</definedName>
    <definedName name="logic">#REF!</definedName>
    <definedName name="LossBalance">[4]Control!$G$5</definedName>
    <definedName name="LossType">[4]Control!$C$28</definedName>
    <definedName name="LTGBR2002">[11]Inputs!$C$31</definedName>
    <definedName name="LTGBR2003">[11]Inputs!$C$32</definedName>
    <definedName name="LTGBR2004">[11]Inputs!$C$33</definedName>
    <definedName name="LTGBR2005">[11]Inputs!$C$34</definedName>
    <definedName name="LTGBR2006">[11]Inputs!$C$35</definedName>
    <definedName name="MAIN">#REF!</definedName>
    <definedName name="Maps.OlapDataMap.OlapDataMap__clafsv.Columns.0.Caption">#REF!</definedName>
    <definedName name="Maps.OlapDataMap.OlapDataMap__clafsv.Columns.0.Dimension">"Years"</definedName>
    <definedName name="Maps.OlapDataMap.OlapDataMap__clafsv.Columns.0.Key">#REF!</definedName>
    <definedName name="Maps.OlapDataMap.OlapDataMap__clafsv.Columns.1.Caption">#REF!</definedName>
    <definedName name="Maps.OlapDataMap.OlapDataMap__clafsv.Columns.1.Dimension">"Scenario"</definedName>
    <definedName name="Maps.OlapDataMap.OlapDataMap__clafsv.Columns.1.Key">#REF!</definedName>
    <definedName name="Maps.OlapDataMap.OlapDataMap__clafsv.Columns.2.Caption">#REF!</definedName>
    <definedName name="Maps.OlapDataMap.OlapDataMap__clafsv.Columns.2.Dimension">"Time"</definedName>
    <definedName name="Maps.OlapDataMap.OlapDataMap__clafsv.Columns.2.Key">#REF!</definedName>
    <definedName name="Maps.OlapDataMap.OlapDataMap__clafsv.Pages.0.Dimension">"Measure"</definedName>
    <definedName name="Maps.OlapDataMap.OlapDataMap__clafsv.Pages.0.Key">#REF!</definedName>
    <definedName name="Maps.OlapDataMap.OlapDataMap__clafsv.Rows.0.Caption">#REF!</definedName>
    <definedName name="Maps.OlapDataMap.OlapDataMap__clafsv.Rows.0.Dimension">"Company"</definedName>
    <definedName name="Maps.OlapDataMap.OlapDataMap__clafsv.Rows.0.GenerationNumber">#REF!</definedName>
    <definedName name="Maps.OlapDataMap.OlapDataMap__clafsv.Rows.0.Key">#REF!</definedName>
    <definedName name="Maps.OlapDataMap.OlapDataMap__clafsv.Rows.1.Caption">#REF!</definedName>
    <definedName name="Maps.OlapDataMap.OlapDataMap__clafsv.Rows.1.Dimension">"Cost Type"</definedName>
    <definedName name="Maps.OlapDataMap.OlapDataMap__clafsv.Rows.1.GenerationNumber">#REF!</definedName>
    <definedName name="Maps.OlapDataMap.OlapDataMap__clafsv.Rows.1.Key">#REF!</definedName>
    <definedName name="Maps.OlapDataMap.OlapDataMap__clafsv_ServerSuppressed.Columns.0.Caption">#REF!</definedName>
    <definedName name="Maps.OlapDataMap.OlapDataMap__clafsv_ServerSuppressed.Columns.0.Dimension">"Years"</definedName>
    <definedName name="Maps.OlapDataMap.OlapDataMap__clafsv_ServerSuppressed.Columns.0.Key">#REF!</definedName>
    <definedName name="Maps.OlapDataMap.OlapDataMap__clafsv_ServerSuppressed.Columns.1.Caption">#REF!</definedName>
    <definedName name="Maps.OlapDataMap.OlapDataMap__clafsv_ServerSuppressed.Columns.1.Dimension">"Scenario"</definedName>
    <definedName name="Maps.OlapDataMap.OlapDataMap__clafsv_ServerSuppressed.Columns.1.Key">#REF!</definedName>
    <definedName name="Maps.OlapDataMap.OlapDataMap__clafsv_ServerSuppressed.Columns.2.Caption">#REF!</definedName>
    <definedName name="Maps.OlapDataMap.OlapDataMap__clafsv_ServerSuppressed.Columns.2.Dimension">"Time"</definedName>
    <definedName name="Maps.OlapDataMap.OlapDataMap__clafsv_ServerSuppressed.Columns.2.Key">#REF!</definedName>
    <definedName name="Maps.OlapDataMap.OlapDataMap__clafsv_ServerSuppressed.Pages.0.Dimension">"Measure"</definedName>
    <definedName name="Maps.OlapDataMap.OlapDataMap__clafsv_ServerSuppressed.Pages.0.Key">#REF!</definedName>
    <definedName name="Maps.OlapDataMap.OlapDataMap__clafsv_ServerSuppressed.Pages.1.Dimension">"Measure"</definedName>
    <definedName name="Maps.OlapDataMap.OlapDataMap__clafsv_ServerSuppressed.Pages.1.Key">#REF!</definedName>
    <definedName name="Maps.OlapDataMap.OlapDataMap__clafsv_ServerSuppressed.Rows.0.Caption">#REF!</definedName>
    <definedName name="Maps.OlapDataMap.OlapDataMap__clafsv_ServerSuppressed.Rows.0.Dimension">"Company"</definedName>
    <definedName name="Maps.OlapDataMap.OlapDataMap__clafsv_ServerSuppressed.Rows.0.GenerationNumber">#REF!</definedName>
    <definedName name="Maps.OlapDataMap.OlapDataMap__clafsv_ServerSuppressed.Rows.0.Key">#REF!</definedName>
    <definedName name="Maps.OlapDataMap.OlapDataMap__clafsv_ServerSuppressed.Rows.1.Caption">#REF!</definedName>
    <definedName name="Maps.OlapDataMap.OlapDataMap__clafsv_ServerSuppressed.Rows.1.Dimension">"Cost Type"</definedName>
    <definedName name="Maps.OlapDataMap.OlapDataMap__clafsv_ServerSuppressed.Rows.1.GenerationNumber">#REF!</definedName>
    <definedName name="Maps.OlapDataMap.OlapDataMap__clafsv_ServerSuppressed.Rows.1.Key">#REF!</definedName>
    <definedName name="Maps.OlapDataMap.OlapDataMap__claoamv.Columns.0.Caption">#REF!</definedName>
    <definedName name="Maps.OlapDataMap.OlapDataMap__claoamv.Columns.0.Dimension">"Scenario"</definedName>
    <definedName name="Maps.OlapDataMap.OlapDataMap__claoamv.Columns.0.Key">#REF!</definedName>
    <definedName name="Maps.OlapDataMap.OlapDataMap__claoamv.Columns.1.Caption">#REF!</definedName>
    <definedName name="Maps.OlapDataMap.OlapDataMap__claoamv.Columns.1.Dimension">"Years"</definedName>
    <definedName name="Maps.OlapDataMap.OlapDataMap__claoamv.Columns.1.Key">#REF!</definedName>
    <definedName name="Maps.OlapDataMap.OlapDataMap__claoamv.Columns.2.Caption">#REF!</definedName>
    <definedName name="Maps.OlapDataMap.OlapDataMap__claoamv.Columns.2.Dimension">"Time"</definedName>
    <definedName name="Maps.OlapDataMap.OlapDataMap__claoamv.Columns.2.Key">#REF!</definedName>
    <definedName name="Maps.OlapDataMap.OlapDataMap__claoamv.Pages.0.Dimension">"Work Plan"</definedName>
    <definedName name="Maps.OlapDataMap.OlapDataMap__claoamv.Pages.0.Key">#REF!</definedName>
    <definedName name="Maps.OlapDataMap.OlapDataMap__claoamv.Pages.1.Dimension">"Major Asset Group"</definedName>
    <definedName name="Maps.OlapDataMap.OlapDataMap__claoamv.Pages.1.Key">#REF!</definedName>
    <definedName name="Maps.OlapDataMap.OlapDataMap__claoamv.Pages.2.Dimension">"Measure"</definedName>
    <definedName name="Maps.OlapDataMap.OlapDataMap__claoamv.Pages.2.Key">#REF!</definedName>
    <definedName name="Maps.OlapDataMap.OlapDataMap__claoamv.Rows.0.Caption">#REF!</definedName>
    <definedName name="Maps.OlapDataMap.OlapDataMap__claoamv.Rows.0.Dimension">"Company"</definedName>
    <definedName name="Maps.OlapDataMap.OlapDataMap__claoamv.Rows.0.GenerationNumber">#REF!</definedName>
    <definedName name="Maps.OlapDataMap.OlapDataMap__claoamv.Rows.0.Key">#REF!</definedName>
    <definedName name="Maps.OlapDataMap.OlapDataMap__claoamv.Rows.1.Caption">#REF!</definedName>
    <definedName name="Maps.OlapDataMap.OlapDataMap__claoamv.Rows.1.Dimension">"Cost Type"</definedName>
    <definedName name="Maps.OlapDataMap.OlapDataMap__claoamv.Rows.1.GenerationNumber">#REF!</definedName>
    <definedName name="Maps.OlapDataMap.OlapDataMap__claoamv.Rows.1.Key">#REF!</definedName>
    <definedName name="Maps.OlapDataMap.OlapDataMap__claoamv_ServerSuppressed.Columns.0.Caption">#REF!</definedName>
    <definedName name="Maps.OlapDataMap.OlapDataMap__claoamv_ServerSuppressed.Columns.0.Dimension">"Scenario"</definedName>
    <definedName name="Maps.OlapDataMap.OlapDataMap__claoamv_ServerSuppressed.Columns.0.Key">#REF!</definedName>
    <definedName name="Maps.OlapDataMap.OlapDataMap__claoamv_ServerSuppressed.Columns.1.Caption">#REF!</definedName>
    <definedName name="Maps.OlapDataMap.OlapDataMap__claoamv_ServerSuppressed.Columns.1.Dimension">"Years"</definedName>
    <definedName name="Maps.OlapDataMap.OlapDataMap__claoamv_ServerSuppressed.Columns.1.Key">#REF!</definedName>
    <definedName name="Maps.OlapDataMap.OlapDataMap__claoamv_ServerSuppressed.Columns.2.Caption">#REF!</definedName>
    <definedName name="Maps.OlapDataMap.OlapDataMap__claoamv_ServerSuppressed.Columns.2.Dimension">"Time"</definedName>
    <definedName name="Maps.OlapDataMap.OlapDataMap__claoamv_ServerSuppressed.Columns.2.Key">#REF!</definedName>
    <definedName name="Maps.OlapDataMap.OlapDataMap__claoamv_ServerSuppressed.Pages.0.Dimension">"Work Plan"</definedName>
    <definedName name="Maps.OlapDataMap.OlapDataMap__claoamv_ServerSuppressed.Pages.0.Key">#REF!</definedName>
    <definedName name="Maps.OlapDataMap.OlapDataMap__claoamv_ServerSuppressed.Pages.1.Dimension">"Major Asset Group"</definedName>
    <definedName name="Maps.OlapDataMap.OlapDataMap__claoamv_ServerSuppressed.Pages.1.Key">#REF!</definedName>
    <definedName name="Maps.OlapDataMap.OlapDataMap__claoamv_ServerSuppressed.Pages.2.Dimension">"Measure"</definedName>
    <definedName name="Maps.OlapDataMap.OlapDataMap__claoamv_ServerSuppressed.Pages.2.Key">#REF!</definedName>
    <definedName name="Maps.OlapDataMap.OlapDataMap__claoamv_ServerSuppressed.Rows.0.Caption">#REF!</definedName>
    <definedName name="Maps.OlapDataMap.OlapDataMap__claoamv_ServerSuppressed.Rows.0.Dimension">"Company"</definedName>
    <definedName name="Maps.OlapDataMap.OlapDataMap__claoamv_ServerSuppressed.Rows.0.GenerationNumber">#REF!</definedName>
    <definedName name="Maps.OlapDataMap.OlapDataMap__claoamv_ServerSuppressed.Rows.0.Key">#REF!</definedName>
    <definedName name="Maps.OlapDataMap.OlapDataMap__claoamv_ServerSuppressed.Rows.1.Caption">#REF!</definedName>
    <definedName name="Maps.OlapDataMap.OlapDataMap__claoamv_ServerSuppressed.Rows.1.Dimension">"Cost Type"</definedName>
    <definedName name="Maps.OlapDataMap.OlapDataMap__claoamv_ServerSuppressed.Rows.1.GenerationNumber">#REF!</definedName>
    <definedName name="Maps.OlapDataMap.OlapDataMap__claoamv_ServerSuppressed.Rows.1.Key">#REF!</definedName>
    <definedName name="MarCADdollars">'[7]Sales Calc'!$G$15</definedName>
    <definedName name="march2000">#REF!</definedName>
    <definedName name="MarketPriceNo1">[19]MarketPrice1!$C$7:$AZ$14</definedName>
    <definedName name="MarketPriceNo10">[19]MarketPrice10!$C$7:$AZ$14</definedName>
    <definedName name="MarketPriceNo2">[19]MarketPrice2!$C$7:$AZ$14</definedName>
    <definedName name="MarketPriceNo3">[19]MarketPrice3!$C$7:$AZ$14</definedName>
    <definedName name="MarketPriceNo4">[19]MarketPrice4!$C$7:$AZ$14</definedName>
    <definedName name="MarketPriceNo5">[19]MarketPrice5!$C$7:$AZ$14</definedName>
    <definedName name="MarketPriceNo6">[19]MarketPrice6!$C$7:$AZ$14</definedName>
    <definedName name="MarketPriceNo7">[19]MarketPrice7!$C$7:$AZ$14</definedName>
    <definedName name="MarketPriceNo8">[19]MarketPrice8!$C$7:$AZ$14</definedName>
    <definedName name="MarketPriceNo9">[19]MarketPrice9!$C$7:$AZ$14</definedName>
    <definedName name="MarSales">'[7]WR Sales Inputs'!#REF!</definedName>
    <definedName name="MarUSdollars">'[6]Sales Calc'!$D$16</definedName>
    <definedName name="masterlist">#REF!</definedName>
    <definedName name="May">#REF!</definedName>
    <definedName name="MayBblsSold">'[7]Sales Calc'!$C$23</definedName>
    <definedName name="MayCADunderlift">#REF!</definedName>
    <definedName name="MayHedge">#REF!</definedName>
    <definedName name="MayProd">#REF!</definedName>
    <definedName name="MaySales">'[7]WR Sales Inputs'!#REF!</definedName>
    <definedName name="MaySalesBbls">'[6]Sales Calc'!$C$26</definedName>
    <definedName name="MayUnderliftBbls">#REF!</definedName>
    <definedName name="MayUSunderlift">#REF!</definedName>
    <definedName name="MenuItem.Caption">"Dynamic Income Statement (4 Column)"</definedName>
    <definedName name="MFCSLosses">[4]Control!$C$23</definedName>
    <definedName name="MGMT">#REF!</definedName>
    <definedName name="Min3PhaseTable">[5]Trending!$A$53:$N$57</definedName>
    <definedName name="MinDemandTable">[5]Trending!$A$8:$N$10</definedName>
    <definedName name="Month">[20]Outputs!$C$3</definedName>
    <definedName name="months">#REF!</definedName>
    <definedName name="MonthsDays">'[1]Main Menu'!$B$15:$D$26</definedName>
    <definedName name="MonthsEnded">'[21]Variables &amp; Procedures'!$S$4:$S$7</definedName>
    <definedName name="MVLIST">#REF!</definedName>
    <definedName name="NALCOR_Energy">#REF!</definedName>
    <definedName name="Nalcor_Energy_Churchill_Falls">#REF!</definedName>
    <definedName name="Nalcor_Energy_Oil_and_Gas">#REF!</definedName>
    <definedName name="NAProd1">#REF!</definedName>
    <definedName name="NARevenue">'[14]Project Outputs'!$D$23:$O$23</definedName>
    <definedName name="NARoyal">'[14]Project Outputs'!$D$29:$O$29</definedName>
    <definedName name="New_Test_Year_Month">#REF!</definedName>
    <definedName name="NEWS">#REF!</definedName>
    <definedName name="NLGenericOilRoyalty">[22]RoyaltyInputs!$E$7:$BB$12</definedName>
    <definedName name="NLSO4EMERA">[4]Control!$E$63</definedName>
    <definedName name="note">#REF!</definedName>
    <definedName name="Notes">#REF!</definedName>
    <definedName name="nov">#REF!</definedName>
    <definedName name="NovProd">#REF!</definedName>
    <definedName name="NPRevenue">#REF!</definedName>
    <definedName name="NPRoyal">#REF!</definedName>
    <definedName name="Objects">OFFSET(#REF!,0,0,COUNTA(#REF!),1)</definedName>
    <definedName name="OctProd">#REF!</definedName>
    <definedName name="OctUSunderlift">#REF!</definedName>
    <definedName name="ok">#REF!</definedName>
    <definedName name="one">#REF!</definedName>
    <definedName name="Options_Price">[19]Summary!$A$7:$D$32</definedName>
    <definedName name="Options_Royalty">[22]RoyaltyOptions!$A$8:$D$15</definedName>
    <definedName name="OV" hidden="1">#REF!</definedName>
    <definedName name="OVERVIEW">#REF!</definedName>
    <definedName name="P1_">#REF!</definedName>
    <definedName name="P2_">#REF!</definedName>
    <definedName name="P3_">#REF!</definedName>
    <definedName name="P4_">#REF!</definedName>
    <definedName name="PAGE1">#REF!</definedName>
    <definedName name="PAGE2">#REF!</definedName>
    <definedName name="page5">#REF!</definedName>
    <definedName name="page6">#REF!</definedName>
    <definedName name="page7">#REF!</definedName>
    <definedName name="page8">#REF!</definedName>
    <definedName name="PageOptions.page_10CostType.Caption">"Revenue"</definedName>
    <definedName name="PageOptions.page_10CostType.Caption.1">"Revenue"</definedName>
    <definedName name="PageOptions.page_10CostType.Caption.Count">1</definedName>
    <definedName name="PageOptions.page_10CostType.Caption.Display">"Revenue"</definedName>
    <definedName name="PageOptions.page_10CostType.Key">"5000"</definedName>
    <definedName name="PageOptions.page_10CostType.Key.1">"5000"</definedName>
    <definedName name="PageOptions.page_10CostType.Key.Count">1</definedName>
    <definedName name="PageOptions.page_10CostType.Key.Display">"5000"</definedName>
    <definedName name="PageOptions.page_10CostType.Name">"5000"</definedName>
    <definedName name="PageOptions.page_10CostType.Name.1">"5000"</definedName>
    <definedName name="PageOptions.page_10CostType.Name.Count">1</definedName>
    <definedName name="PageOptions.page_10CostType.Name.Display">"5000"</definedName>
    <definedName name="PageOptions.page_10Scenario3.Caption">"Budget"</definedName>
    <definedName name="PageOptions.page_10Scenario3.Caption.1">"Budget"</definedName>
    <definedName name="PageOptions.page_10Scenario3.Caption.Count">1</definedName>
    <definedName name="PageOptions.page_10Scenario3.Caption.Display">"Budget"</definedName>
    <definedName name="PageOptions.page_10Scenario3.Key">"Budget"</definedName>
    <definedName name="PageOptions.page_10Scenario3.Key.1">"Budget"</definedName>
    <definedName name="PageOptions.page_10Scenario3.Key.Count">1</definedName>
    <definedName name="PageOptions.page_10Scenario3.Key.Display">"Budget"</definedName>
    <definedName name="PageOptions.page_10Scenario3.Name">"Budget"</definedName>
    <definedName name="PageOptions.page_10Scenario3.Name.1">"Budget"</definedName>
    <definedName name="PageOptions.page_10Scenario3.Name.Count">1</definedName>
    <definedName name="PageOptions.page_10Scenario3.Name.Display">"Budget"</definedName>
    <definedName name="PageOptions.page_11Period3.Caption">"Full Year"</definedName>
    <definedName name="PageOptions.page_11Period3.Caption.1">"Full Year"</definedName>
    <definedName name="PageOptions.page_11Period3.Caption.Count">1</definedName>
    <definedName name="PageOptions.page_11Period3.Caption.Display">"Full Year"</definedName>
    <definedName name="PageOptions.page_11Period3.Key">"Full Year"</definedName>
    <definedName name="PageOptions.page_11Period3.Key.1">"Full Year"</definedName>
    <definedName name="PageOptions.page_11Period3.Key.Count">1</definedName>
    <definedName name="PageOptions.page_11Period3.Key.Display">"Full Year"</definedName>
    <definedName name="PageOptions.page_11Period3.Name">"Full Year"</definedName>
    <definedName name="PageOptions.page_11Period3.Name.1">"Full Year"</definedName>
    <definedName name="PageOptions.page_11Period3.Name.Count">1</definedName>
    <definedName name="PageOptions.page_11Period3.Name.Display">"Full Year"</definedName>
    <definedName name="PageOptions.page_11Year4.Caption">"2014"</definedName>
    <definedName name="PageOptions.page_11Year4.Caption.1">"2014"</definedName>
    <definedName name="PageOptions.page_11Year4.Caption.Count">1</definedName>
    <definedName name="PageOptions.page_11Year4.Caption.Display">"2014"</definedName>
    <definedName name="PageOptions.page_11Year4.Key">"2014"</definedName>
    <definedName name="PageOptions.page_11Year4.Key.1">"2014"</definedName>
    <definedName name="PageOptions.page_11Year4.Key.Count">1</definedName>
    <definedName name="PageOptions.page_11Year4.Key.Display">"2014"</definedName>
    <definedName name="PageOptions.page_11Year4.Name">"2014"</definedName>
    <definedName name="PageOptions.page_11Year4.Name.1">"2014"</definedName>
    <definedName name="PageOptions.page_11Year4.Name.Count">1</definedName>
    <definedName name="PageOptions.page_11Year4.Name.Display">"2014"</definedName>
    <definedName name="PageOptions.page_12Scenario4.Caption">"Actual"</definedName>
    <definedName name="PageOptions.page_12Scenario4.Caption.1">"Actual"</definedName>
    <definedName name="PageOptions.page_12Scenario4.Caption.Count">1</definedName>
    <definedName name="PageOptions.page_12Scenario4.Caption.Display">"Actual"</definedName>
    <definedName name="PageOptions.page_12Scenario4.Key">"Actual"</definedName>
    <definedName name="PageOptions.page_12Scenario4.Key.1">"Actual"</definedName>
    <definedName name="PageOptions.page_12Scenario4.Key.Count">1</definedName>
    <definedName name="PageOptions.page_12Scenario4.Key.Display">"Actual"</definedName>
    <definedName name="PageOptions.page_12Scenario4.Name">"Actual"</definedName>
    <definedName name="PageOptions.page_12Scenario4.Name.1">"Actual"</definedName>
    <definedName name="PageOptions.page_12Scenario4.Name.Count">1</definedName>
    <definedName name="PageOptions.page_12Scenario4.Name.Display">"Actual"</definedName>
    <definedName name="PageOptions.page_12Year4.Caption">"2015"</definedName>
    <definedName name="PageOptions.page_12Year4.Caption.1">"2015"</definedName>
    <definedName name="PageOptions.page_12Year4.Caption.Count">1</definedName>
    <definedName name="PageOptions.page_12Year4.Caption.Display">"2015"</definedName>
    <definedName name="PageOptions.page_12Year4.Key">"2015"</definedName>
    <definedName name="PageOptions.page_12Year4.Key.1">"2015"</definedName>
    <definedName name="PageOptions.page_12Year4.Key.Count">1</definedName>
    <definedName name="PageOptions.page_12Year4.Key.Display">"2015"</definedName>
    <definedName name="PageOptions.page_12Year4.Name">"2015"</definedName>
    <definedName name="PageOptions.page_12Year4.Name.1">"2015"</definedName>
    <definedName name="PageOptions.page_12Year4.Name.Count">1</definedName>
    <definedName name="PageOptions.page_12Year4.Name.Display">"2015"</definedName>
    <definedName name="PageOptions.page_13Scenario4.Caption">"Forecast"</definedName>
    <definedName name="PageOptions.page_13Scenario4.Caption.1">"Forecast"</definedName>
    <definedName name="PageOptions.page_13Scenario4.Caption.Count">1</definedName>
    <definedName name="PageOptions.page_13Scenario4.Caption.Display">"Forecast"</definedName>
    <definedName name="PageOptions.page_13Scenario4.Key">"Forecast"</definedName>
    <definedName name="PageOptions.page_13Scenario4.Key.1">"Forecast"</definedName>
    <definedName name="PageOptions.page_13Scenario4.Key.Count">1</definedName>
    <definedName name="PageOptions.page_13Scenario4.Key.Display">"Forecast"</definedName>
    <definedName name="PageOptions.page_13Scenario4.Name">"Forecast"</definedName>
    <definedName name="PageOptions.page_13Scenario4.Name.1">"Forecast"</definedName>
    <definedName name="PageOptions.page_13Scenario4.Name.Count">1</definedName>
    <definedName name="PageOptions.page_13Scenario4.Name.Display">"Forecast"</definedName>
    <definedName name="PageOptions.page_13Year5.Caption">"2007"</definedName>
    <definedName name="PageOptions.page_13Year5.Caption.1">"2007"</definedName>
    <definedName name="PageOptions.page_13Year5.Caption.Count">1</definedName>
    <definedName name="PageOptions.page_13Year5.Caption.Display">"2007"</definedName>
    <definedName name="PageOptions.page_13Year5.Key">"2007"</definedName>
    <definedName name="PageOptions.page_13Year5.Key.1">"2007"</definedName>
    <definedName name="PageOptions.page_13Year5.Key.Count">1</definedName>
    <definedName name="PageOptions.page_13Year5.Key.Display">"2007"</definedName>
    <definedName name="PageOptions.page_13Year5.Name">"2007"</definedName>
    <definedName name="PageOptions.page_13Year5.Name.1">"2007"</definedName>
    <definedName name="PageOptions.page_13Year5.Name.Count">1</definedName>
    <definedName name="PageOptions.page_13Year5.Name.Display">"2007"</definedName>
    <definedName name="PageOptions.page_14Period4.Caption">"Full Year"</definedName>
    <definedName name="PageOptions.page_14Period4.Caption.1">"Full Year"</definedName>
    <definedName name="PageOptions.page_14Period4.Caption.Count">1</definedName>
    <definedName name="PageOptions.page_14Period4.Caption.Display">"Full Year"</definedName>
    <definedName name="PageOptions.page_14Period4.Key">"Full Year"</definedName>
    <definedName name="PageOptions.page_14Period4.Key.1">"Full Year"</definedName>
    <definedName name="PageOptions.page_14Period4.Key.Count">1</definedName>
    <definedName name="PageOptions.page_14Period4.Key.Display">"Full Year"</definedName>
    <definedName name="PageOptions.page_14Period4.Name">"Full Year"</definedName>
    <definedName name="PageOptions.page_14Period4.Name.1">"Full Year"</definedName>
    <definedName name="PageOptions.page_14Period4.Name.Count">1</definedName>
    <definedName name="PageOptions.page_14Period4.Name.Display">"Full Year"</definedName>
    <definedName name="PageOptions.page_14Scenario5.Caption">"Scenario"</definedName>
    <definedName name="PageOptions.page_14Scenario5.Caption.1">"Scenario"</definedName>
    <definedName name="PageOptions.page_14Scenario5.Caption.Count">1</definedName>
    <definedName name="PageOptions.page_14Scenario5.Caption.Display">"Scenario"</definedName>
    <definedName name="PageOptions.page_14Scenario5.Key">"Scenario"</definedName>
    <definedName name="PageOptions.page_14Scenario5.Key.1">"Scenario"</definedName>
    <definedName name="PageOptions.page_14Scenario5.Key.Count">1</definedName>
    <definedName name="PageOptions.page_14Scenario5.Key.Display">"Scenario"</definedName>
    <definedName name="PageOptions.page_14Scenario5.Name">"Scenario"</definedName>
    <definedName name="PageOptions.page_14Scenario5.Name.1">"Scenario"</definedName>
    <definedName name="PageOptions.page_14Scenario5.Name.Count">1</definedName>
    <definedName name="PageOptions.page_14Scenario5.Name.Display">"Scenario"</definedName>
    <definedName name="PageOptions.page_15DollarsIn.Caption">"Thousands"</definedName>
    <definedName name="PageOptions.page_15DollarsIn.Caption.1">"Thousands"</definedName>
    <definedName name="PageOptions.page_15DollarsIn.Caption.Count">1</definedName>
    <definedName name="PageOptions.page_15DollarsIn.Caption.Display">"Thousands"</definedName>
    <definedName name="PageOptions.page_15DollarsIn.Key">"1000"</definedName>
    <definedName name="PageOptions.page_15DollarsIn.Key.1">"1000"</definedName>
    <definedName name="PageOptions.page_15DollarsIn.Key.Count">1</definedName>
    <definedName name="PageOptions.page_15DollarsIn.Key.Display">"1000"</definedName>
    <definedName name="PageOptions.page_15DollarsIn.Name">"1000"</definedName>
    <definedName name="PageOptions.page_15DollarsIn.Name.1">"1000"</definedName>
    <definedName name="PageOptions.page_15DollarsIn.Name.Count">1</definedName>
    <definedName name="PageOptions.page_15DollarsIn.Name.Display">"1000"</definedName>
    <definedName name="PageOptions.page_15Year6.Caption">"2007"</definedName>
    <definedName name="PageOptions.page_15Year6.Caption.1">"2007"</definedName>
    <definedName name="PageOptions.page_15Year6.Caption.Count">1</definedName>
    <definedName name="PageOptions.page_15Year6.Caption.Display">"2007"</definedName>
    <definedName name="PageOptions.page_15Year6.Key">"2007"</definedName>
    <definedName name="PageOptions.page_15Year6.Key.1">"2007"</definedName>
    <definedName name="PageOptions.page_15Year6.Key.Count">1</definedName>
    <definedName name="PageOptions.page_15Year6.Key.Display">"2007"</definedName>
    <definedName name="PageOptions.page_15Year6.Name">"2007"</definedName>
    <definedName name="PageOptions.page_15Year6.Name.1">"2007"</definedName>
    <definedName name="PageOptions.page_15Year6.Name.Count">1</definedName>
    <definedName name="PageOptions.page_15Year6.Name.Display">"2007"</definedName>
    <definedName name="PageOptions.page_16Scenario6.Caption">"Scenario"</definedName>
    <definedName name="PageOptions.page_16Scenario6.Caption.1">"Scenario"</definedName>
    <definedName name="PageOptions.page_16Scenario6.Caption.Count">1</definedName>
    <definedName name="PageOptions.page_16Scenario6.Caption.Display">"Scenario"</definedName>
    <definedName name="PageOptions.page_16Scenario6.Key">"Scenario"</definedName>
    <definedName name="PageOptions.page_16Scenario6.Key.1">"Scenario"</definedName>
    <definedName name="PageOptions.page_16Scenario6.Key.Count">1</definedName>
    <definedName name="PageOptions.page_16Scenario6.Key.Display">"Scenario"</definedName>
    <definedName name="PageOptions.page_16Scenario6.Name">"Scenario"</definedName>
    <definedName name="PageOptions.page_16Scenario6.Name.1">"Scenario"</definedName>
    <definedName name="PageOptions.page_16Scenario6.Name.Count">1</definedName>
    <definedName name="PageOptions.page_16Scenario6.Name.Display">"Scenario"</definedName>
    <definedName name="PageOptions.page_17Year7.Caption">"2007"</definedName>
    <definedName name="PageOptions.page_17Year7.Caption.1">"2007"</definedName>
    <definedName name="PageOptions.page_17Year7.Caption.Count">1</definedName>
    <definedName name="PageOptions.page_17Year7.Caption.Display">"2007"</definedName>
    <definedName name="PageOptions.page_17Year7.Key">"2007"</definedName>
    <definedName name="PageOptions.page_17Year7.Key.1">"2007"</definedName>
    <definedName name="PageOptions.page_17Year7.Key.Count">1</definedName>
    <definedName name="PageOptions.page_17Year7.Key.Display">"2007"</definedName>
    <definedName name="PageOptions.page_17Year7.Name">"2007"</definedName>
    <definedName name="PageOptions.page_17Year7.Name.1">"2007"</definedName>
    <definedName name="PageOptions.page_17Year7.Name.Count">1</definedName>
    <definedName name="PageOptions.page_17Year7.Name.Display">"2007"</definedName>
    <definedName name="PageOptions.page_18Scenario7.Caption">"Scenario"</definedName>
    <definedName name="PageOptions.page_18Scenario7.Caption.1">"Scenario"</definedName>
    <definedName name="PageOptions.page_18Scenario7.Caption.Count">1</definedName>
    <definedName name="PageOptions.page_18Scenario7.Caption.Display">"Scenario"</definedName>
    <definedName name="PageOptions.page_18Scenario7.Key">"Scenario"</definedName>
    <definedName name="PageOptions.page_18Scenario7.Key.1">"Scenario"</definedName>
    <definedName name="PageOptions.page_18Scenario7.Key.Count">1</definedName>
    <definedName name="PageOptions.page_18Scenario7.Key.Display">"Scenario"</definedName>
    <definedName name="PageOptions.page_18Scenario7.Name">"Scenario"</definedName>
    <definedName name="PageOptions.page_18Scenario7.Name.1">"Scenario"</definedName>
    <definedName name="PageOptions.page_18Scenario7.Name.Count">1</definedName>
    <definedName name="PageOptions.page_18Scenario7.Name.Display">"Scenario"</definedName>
    <definedName name="PageOptions.page_19Period.Caption">"Full Year"</definedName>
    <definedName name="PageOptions.page_19Period.Caption.1">"Full Year"</definedName>
    <definedName name="PageOptions.page_19Period.Caption.Count">1</definedName>
    <definedName name="PageOptions.page_19Period.Caption.Display">"Full Year"</definedName>
    <definedName name="PageOptions.page_19Period.Key">"Full Year"</definedName>
    <definedName name="PageOptions.page_19Period.Key.1">"Full Year"</definedName>
    <definedName name="PageOptions.page_19Period.Key.Count">1</definedName>
    <definedName name="PageOptions.page_19Period.Key.Display">"Full Year"</definedName>
    <definedName name="PageOptions.page_19Period.Name">"Full Year"</definedName>
    <definedName name="PageOptions.page_19Period.Name.1">"Full Year"</definedName>
    <definedName name="PageOptions.page_19Period.Name.Count">1</definedName>
    <definedName name="PageOptions.page_19Period.Name.Display">"Full Year"</definedName>
    <definedName name="PageOptions.page_1Company.Caption">"LVL-Regulated Hydro"</definedName>
    <definedName name="PageOptions.page_1Company.Caption.1">"LVL-Regulated Hydro"</definedName>
    <definedName name="PageOptions.page_1Company.Caption.Count">1</definedName>
    <definedName name="PageOptions.page_1Company.Caption.Display">"LVL-Regulated Hydro"</definedName>
    <definedName name="PageOptions.page_1Company.Key">"RH1;"</definedName>
    <definedName name="PageOptions.page_1Company.Key.1">"RH1;"</definedName>
    <definedName name="PageOptions.page_1Company.Key.Count">1</definedName>
    <definedName name="PageOptions.page_1Company.Key.Display">"RH1;"</definedName>
    <definedName name="PageOptions.page_1Company.Name">"RH1;"</definedName>
    <definedName name="PageOptions.page_1Company.Name.1">"RH1;"</definedName>
    <definedName name="PageOptions.page_1Company.Name.Count">1</definedName>
    <definedName name="PageOptions.page_1Company.Name.Display">"RH1;"</definedName>
    <definedName name="PageOptions.page_20WorkPlan.Caption">"All Work Plans"</definedName>
    <definedName name="PageOptions.page_20WorkPlan.Caption.1">"All Work Plans"</definedName>
    <definedName name="PageOptions.page_20WorkPlan.Caption.Count">1</definedName>
    <definedName name="PageOptions.page_20WorkPlan.Caption.Display">"All Work Plans"</definedName>
    <definedName name="PageOptions.page_20WorkPlan.Key">"Work Plan"</definedName>
    <definedName name="PageOptions.page_20WorkPlan.Key.1">"Work Plan"</definedName>
    <definedName name="PageOptions.page_20WorkPlan.Key.Count">1</definedName>
    <definedName name="PageOptions.page_20WorkPlan.Key.Display">"Work Plan"</definedName>
    <definedName name="PageOptions.page_20WorkPlan.Name">"Work Plan"</definedName>
    <definedName name="PageOptions.page_20WorkPlan.Name.1">"Work Plan"</definedName>
    <definedName name="PageOptions.page_20WorkPlan.Name.Count">1</definedName>
    <definedName name="PageOptions.page_20WorkPlan.Name.Display">"Work Plan"</definedName>
    <definedName name="PageOptions.page_21MajorAssetGroup.Caption">"All Major Asset Groups"</definedName>
    <definedName name="PageOptions.page_21MajorAssetGroup.Caption.1">"All Major Asset Groups"</definedName>
    <definedName name="PageOptions.page_21MajorAssetGroup.Caption.Count">1</definedName>
    <definedName name="PageOptions.page_21MajorAssetGroup.Caption.Display">"All Major Asset Groups"</definedName>
    <definedName name="PageOptions.page_21MajorAssetGroup.Key">"All Major Asset Groups"</definedName>
    <definedName name="PageOptions.page_21MajorAssetGroup.Key.1">"All Major Asset Groups"</definedName>
    <definedName name="PageOptions.page_21MajorAssetGroup.Key.Count">1</definedName>
    <definedName name="PageOptions.page_21MajorAssetGroup.Key.Display">"All Major Asset Groups"</definedName>
    <definedName name="PageOptions.page_21MajorAssetGroup.Name">"All Major Asset Groups"</definedName>
    <definedName name="PageOptions.page_21MajorAssetGroup.Name.1">"All Major Asset Groups"</definedName>
    <definedName name="PageOptions.page_21MajorAssetGroup.Name.Count">1</definedName>
    <definedName name="PageOptions.page_21MajorAssetGroup.Name.Display">"All Major Asset Groups"</definedName>
    <definedName name="PageOptions.page_22Measure.Caption">"No_Measure"</definedName>
    <definedName name="PageOptions.page_22Measure.Caption.1">"No_Measure"</definedName>
    <definedName name="PageOptions.page_22Measure.Caption.Count">1</definedName>
    <definedName name="PageOptions.page_22Measure.Caption.Display">"No_Measure"</definedName>
    <definedName name="PageOptions.page_22Measure.Key">"No_Measure"</definedName>
    <definedName name="PageOptions.page_22Measure.Key.1">"No_Measure"</definedName>
    <definedName name="PageOptions.page_22Measure.Key.Count">1</definedName>
    <definedName name="PageOptions.page_22Measure.Key.Display">"No_Measure"</definedName>
    <definedName name="PageOptions.page_22Measure.Name">"No_Measure"</definedName>
    <definedName name="PageOptions.page_22Measure.Name.1">"No_Measure"</definedName>
    <definedName name="PageOptions.page_22Measure.Name.Count">1</definedName>
    <definedName name="PageOptions.page_22Measure.Name.Display">"No_Measure"</definedName>
    <definedName name="PageOptions.page_2Company.Caption">"LVL-Regulated Hydro"</definedName>
    <definedName name="PageOptions.page_2Company.Caption.1">"LVL-Regulated Hydro"</definedName>
    <definedName name="PageOptions.page_2Company.Caption.Count">1</definedName>
    <definedName name="PageOptions.page_2Company.Caption.Display">"LVL-Regulated Hydro"</definedName>
    <definedName name="PageOptions.page_2Company.Key">"RH1;"</definedName>
    <definedName name="PageOptions.page_2Company.Key.1">"RH1;"</definedName>
    <definedName name="PageOptions.page_2Company.Key.Count">1</definedName>
    <definedName name="PageOptions.page_2Company.Key.Display">"RH1;"</definedName>
    <definedName name="PageOptions.page_2Company.Name">"RH1;"</definedName>
    <definedName name="PageOptions.page_2Company.Name.1">"RH1;"</definedName>
    <definedName name="PageOptions.page_2Company.Name.Count">1</definedName>
    <definedName name="PageOptions.page_2Company.Name.Display">"RH1;"</definedName>
    <definedName name="PageOptions.page_2Measure.Caption">"No_Measure"</definedName>
    <definedName name="PageOptions.page_2Measure.Caption.1">"No_Measure"</definedName>
    <definedName name="PageOptions.page_2Measure.Caption.Count">1</definedName>
    <definedName name="PageOptions.page_2Measure.Caption.Display">"No_Measure"</definedName>
    <definedName name="PageOptions.page_2Measure.Key">"No_Measure"</definedName>
    <definedName name="PageOptions.page_2Measure.Key.1">"No_Measure"</definedName>
    <definedName name="PageOptions.page_2Measure.Key.Count">1</definedName>
    <definedName name="PageOptions.page_2Measure.Key.Display">"No_Measure"</definedName>
    <definedName name="PageOptions.page_2Measure.Name">"No_Measure"</definedName>
    <definedName name="PageOptions.page_2Measure.Name.1">"No_Measure"</definedName>
    <definedName name="PageOptions.page_2Measure.Name.Count">1</definedName>
    <definedName name="PageOptions.page_2Measure.Name.Display">"No_Measure"</definedName>
    <definedName name="PageOptions.page_3Company.Caption">"LOB-Regulated Hydro"</definedName>
    <definedName name="PageOptions.page_3Company.Caption.1">"LOB-Regulated Hydro"</definedName>
    <definedName name="PageOptions.page_3Company.Caption.Count">1</definedName>
    <definedName name="PageOptions.page_3Company.Caption.Display">"LOB-Regulated Hydro"</definedName>
    <definedName name="PageOptions.page_3Company.Key">"RHY;"</definedName>
    <definedName name="PageOptions.page_3Company.Key.1">"RHY;"</definedName>
    <definedName name="PageOptions.page_3Company.Key.Count">1</definedName>
    <definedName name="PageOptions.page_3Company.Key.Display">"RHY;"</definedName>
    <definedName name="PageOptions.page_3Company.Name">"RHY;"</definedName>
    <definedName name="PageOptions.page_3Company.Name.1">"RHY;"</definedName>
    <definedName name="PageOptions.page_3Company.Name.Count">1</definedName>
    <definedName name="PageOptions.page_3Company.Name.Display">"RHY;"</definedName>
    <definedName name="PageOptions.page_3Scenario.Caption">"Actual"</definedName>
    <definedName name="PageOptions.page_3Scenario.Caption.1">"Actual"</definedName>
    <definedName name="PageOptions.page_3Scenario.Caption.Count">1</definedName>
    <definedName name="PageOptions.page_3Scenario.Caption.Display">"Actual"</definedName>
    <definedName name="PageOptions.page_3Scenario.Key">"Actual"</definedName>
    <definedName name="PageOptions.page_3Scenario.Key.1">"Actual"</definedName>
    <definedName name="PageOptions.page_3Scenario.Key.Count">1</definedName>
    <definedName name="PageOptions.page_3Scenario.Key.Display">"Actual"</definedName>
    <definedName name="PageOptions.page_3Scenario.Name">"Actual"</definedName>
    <definedName name="PageOptions.page_3Scenario.Name.1">"Actual"</definedName>
    <definedName name="PageOptions.page_3Scenario.Name.Count">1</definedName>
    <definedName name="PageOptions.page_3Scenario.Name.Display">"Actual"</definedName>
    <definedName name="PageOptions.page_3Year1.Caption">"2015"</definedName>
    <definedName name="PageOptions.page_3Year1.Caption.1">"2015"</definedName>
    <definedName name="PageOptions.page_3Year1.Caption.Count">1</definedName>
    <definedName name="PageOptions.page_3Year1.Caption.Display">"2015"</definedName>
    <definedName name="PageOptions.page_3Year1.Key">"2015"</definedName>
    <definedName name="PageOptions.page_3Year1.Key.1">"2015"</definedName>
    <definedName name="PageOptions.page_3Year1.Key.Count">1</definedName>
    <definedName name="PageOptions.page_3Year1.Key.Display">"2015"</definedName>
    <definedName name="PageOptions.page_3Year1.Name">"2015"</definedName>
    <definedName name="PageOptions.page_3Year1.Name.1">"2015"</definedName>
    <definedName name="PageOptions.page_3Year1.Name.Count">1</definedName>
    <definedName name="PageOptions.page_3Year1.Name.Display">"2015"</definedName>
    <definedName name="PageOptions.page_4CostType.Caption">"Cost Type"</definedName>
    <definedName name="PageOptions.page_4CostType.Caption.1">"Cost Type"</definedName>
    <definedName name="PageOptions.page_4CostType.Caption.Count">1</definedName>
    <definedName name="PageOptions.page_4CostType.Caption.Display">"Cost Type"</definedName>
    <definedName name="PageOptions.page_4CostType.Key">"Cost Type"</definedName>
    <definedName name="PageOptions.page_4CostType.Key.1">"Cost Type"</definedName>
    <definedName name="PageOptions.page_4CostType.Key.Count">1</definedName>
    <definedName name="PageOptions.page_4CostType.Key.Display">"Cost Type"</definedName>
    <definedName name="PageOptions.page_4CostType.Name">"Cost Type"</definedName>
    <definedName name="PageOptions.page_4CostType.Name.1">"Cost Type"</definedName>
    <definedName name="PageOptions.page_4CostType.Name.Count">1</definedName>
    <definedName name="PageOptions.page_4CostType.Name.Display">"Cost Type"</definedName>
    <definedName name="PageOptions.page_4Scenario1.Caption">"Budget"</definedName>
    <definedName name="PageOptions.page_4Scenario1.Caption.1">"Budget"</definedName>
    <definedName name="PageOptions.page_4Scenario1.Caption.Count">1</definedName>
    <definedName name="PageOptions.page_4Scenario1.Caption.Display">"Budget"</definedName>
    <definedName name="PageOptions.page_4Scenario1.Key">"Budget"</definedName>
    <definedName name="PageOptions.page_4Scenario1.Key.1">"Budget"</definedName>
    <definedName name="PageOptions.page_4Scenario1.Key.Count">1</definedName>
    <definedName name="PageOptions.page_4Scenario1.Key.Display">"Budget"</definedName>
    <definedName name="PageOptions.page_4Scenario1.Name">"Budget"</definedName>
    <definedName name="PageOptions.page_4Scenario1.Name.1">"Budget"</definedName>
    <definedName name="PageOptions.page_4Scenario1.Name.Count">1</definedName>
    <definedName name="PageOptions.page_4Scenario1.Name.Display">"Budget"</definedName>
    <definedName name="PageOptions.page_4ScenarioYear.Caption">"2015"</definedName>
    <definedName name="PageOptions.page_4ScenarioYear.Caption.1">"2015"</definedName>
    <definedName name="PageOptions.page_4ScenarioYear.Caption.Count">1</definedName>
    <definedName name="PageOptions.page_4ScenarioYear.Caption.Display">"2015"</definedName>
    <definedName name="PageOptions.page_4ScenarioYear.Key">"2015"</definedName>
    <definedName name="PageOptions.page_4ScenarioYear.Key.1">"2015"</definedName>
    <definedName name="PageOptions.page_4ScenarioYear.Key.Count">1</definedName>
    <definedName name="PageOptions.page_4ScenarioYear.Key.Display">"2015"</definedName>
    <definedName name="PageOptions.page_4ScenarioYear.Name">"2015"</definedName>
    <definedName name="PageOptions.page_4ScenarioYear.Name.1">"2015"</definedName>
    <definedName name="PageOptions.page_4ScenarioYear.Name.Count">1</definedName>
    <definedName name="PageOptions.page_4ScenarioYear.Name.Display">"2015"</definedName>
    <definedName name="PageOptions.page_5BudgetYear.Caption">"2015"</definedName>
    <definedName name="PageOptions.page_5BudgetYear.Caption.1">"2015"</definedName>
    <definedName name="PageOptions.page_5BudgetYear.Caption.Count">1</definedName>
    <definedName name="PageOptions.page_5BudgetYear.Caption.Display">"2015"</definedName>
    <definedName name="PageOptions.page_5BudgetYear.Key">"2015"</definedName>
    <definedName name="PageOptions.page_5BudgetYear.Key.1">"2015"</definedName>
    <definedName name="PageOptions.page_5BudgetYear.Key.Count">1</definedName>
    <definedName name="PageOptions.page_5BudgetYear.Key.Display">"2015"</definedName>
    <definedName name="PageOptions.page_5BudgetYear.Name">"2015"</definedName>
    <definedName name="PageOptions.page_5BudgetYear.Name.1">"2015"</definedName>
    <definedName name="PageOptions.page_5BudgetYear.Name.Count">1</definedName>
    <definedName name="PageOptions.page_5BudgetYear.Name.Display">"2015"</definedName>
    <definedName name="PageOptions.page_5Period1.Caption">"YTD-Feb"</definedName>
    <definedName name="PageOptions.page_5Period1.Caption.1">"YTD-Feb"</definedName>
    <definedName name="PageOptions.page_5Period1.Caption.Count">1</definedName>
    <definedName name="PageOptions.page_5Period1.Caption.Display">"YTD-Feb"</definedName>
    <definedName name="PageOptions.page_5Period1.Key">"YTD-Feb"</definedName>
    <definedName name="PageOptions.page_5Period1.Key.1">"YTD-Feb"</definedName>
    <definedName name="PageOptions.page_5Period1.Key.Count">1</definedName>
    <definedName name="PageOptions.page_5Period1.Key.Display">"YTD-Feb"</definedName>
    <definedName name="PageOptions.page_5Period1.Name">"YTD-Feb"</definedName>
    <definedName name="PageOptions.page_5Period1.Name.1">"YTD-Feb"</definedName>
    <definedName name="PageOptions.page_5Period1.Name.Count">1</definedName>
    <definedName name="PageOptions.page_5Period1.Name.Display">"YTD-Feb"</definedName>
    <definedName name="PageOptions.page_5Year.Caption">"2015"</definedName>
    <definedName name="PageOptions.page_5Year.Caption.1">"2015"</definedName>
    <definedName name="PageOptions.page_5Year.Caption.Count">1</definedName>
    <definedName name="PageOptions.page_5Year.Caption.Display">"2015"</definedName>
    <definedName name="PageOptions.page_5Year.Key">"2015"</definedName>
    <definedName name="PageOptions.page_5Year.Key.1">"2015"</definedName>
    <definedName name="PageOptions.page_5Year.Key.Count">1</definedName>
    <definedName name="PageOptions.page_5Year.Key.Display">"2015"</definedName>
    <definedName name="PageOptions.page_5Year.Name">"2015"</definedName>
    <definedName name="PageOptions.page_5Year.Name.1">"2015"</definedName>
    <definedName name="PageOptions.page_5Year.Name.Count">1</definedName>
    <definedName name="PageOptions.page_5Year.Name.Display">"2015"</definedName>
    <definedName name="PageOptions.page_5Year1.Caption">"2015"</definedName>
    <definedName name="PageOptions.page_5Year1.Caption.1">"2015"</definedName>
    <definedName name="PageOptions.page_5Year1.Caption.Count">1</definedName>
    <definedName name="PageOptions.page_5Year1.Caption.Display">"2015"</definedName>
    <definedName name="PageOptions.page_5Year1.Key">"2015"</definedName>
    <definedName name="PageOptions.page_5Year1.Key.1">"2015"</definedName>
    <definedName name="PageOptions.page_5Year1.Key.Count">1</definedName>
    <definedName name="PageOptions.page_5Year1.Key.Display">"2015"</definedName>
    <definedName name="PageOptions.page_5Year1.Name">"2015"</definedName>
    <definedName name="PageOptions.page_5Year1.Name.1">"2015"</definedName>
    <definedName name="PageOptions.page_5Year1.Name.Count">1</definedName>
    <definedName name="PageOptions.page_5Year1.Name.Display">"2015"</definedName>
    <definedName name="PageOptions.page_6ForecastYear.Caption">"2006"</definedName>
    <definedName name="PageOptions.page_6ForecastYear.Caption.1">"2006"</definedName>
    <definedName name="PageOptions.page_6ForecastYear.Caption.Count">1</definedName>
    <definedName name="PageOptions.page_6ForecastYear.Caption.Display">"2006"</definedName>
    <definedName name="PageOptions.page_6ForecastYear.Key">"2006"</definedName>
    <definedName name="PageOptions.page_6ForecastYear.Key.1">"2006"</definedName>
    <definedName name="PageOptions.page_6ForecastYear.Key.Count">1</definedName>
    <definedName name="PageOptions.page_6ForecastYear.Key.Display">"2006"</definedName>
    <definedName name="PageOptions.page_6ForecastYear.Name">"2006"</definedName>
    <definedName name="PageOptions.page_6ForecastYear.Name.1">"2006"</definedName>
    <definedName name="PageOptions.page_6ForecastYear.Name.Count">1</definedName>
    <definedName name="PageOptions.page_6ForecastYear.Name.Display">"2006"</definedName>
    <definedName name="PageOptions.page_6Scenario.Caption">"Actual"</definedName>
    <definedName name="PageOptions.page_6Scenario.Caption.1">"Actual"</definedName>
    <definedName name="PageOptions.page_6Scenario.Caption.Count">1</definedName>
    <definedName name="PageOptions.page_6Scenario.Caption.Display">"Actual"</definedName>
    <definedName name="PageOptions.page_6Scenario.Key">"Actual"</definedName>
    <definedName name="PageOptions.page_6Scenario.Key.1">"Actual"</definedName>
    <definedName name="PageOptions.page_6Scenario.Key.Count">1</definedName>
    <definedName name="PageOptions.page_6Scenario.Key.Display">"Actual"</definedName>
    <definedName name="PageOptions.page_6Scenario.Name">"Actual"</definedName>
    <definedName name="PageOptions.page_6Scenario.Name.1">"Actual"</definedName>
    <definedName name="PageOptions.page_6Scenario.Name.Count">1</definedName>
    <definedName name="PageOptions.page_6Scenario.Name.Display">"Actual"</definedName>
    <definedName name="PageOptions.page_6Scenario1.Caption">"RHY Q3"</definedName>
    <definedName name="PageOptions.page_6Scenario1.Caption.1">"RHY Q3"</definedName>
    <definedName name="PageOptions.page_6Scenario1.Caption.Count">1</definedName>
    <definedName name="PageOptions.page_6Scenario1.Caption.Display">"RHY Q3"</definedName>
    <definedName name="PageOptions.page_6Scenario1.Key">"RHY Q3"</definedName>
    <definedName name="PageOptions.page_6Scenario1.Key.1">"RHY Q3"</definedName>
    <definedName name="PageOptions.page_6Scenario1.Key.Count">1</definedName>
    <definedName name="PageOptions.page_6Scenario1.Key.Display">"RHY Q3"</definedName>
    <definedName name="PageOptions.page_6Scenario1.Name">"RHY Q3"</definedName>
    <definedName name="PageOptions.page_6Scenario1.Name.1">"RHY Q3"</definedName>
    <definedName name="PageOptions.page_6Scenario1.Name.Count">1</definedName>
    <definedName name="PageOptions.page_6Scenario1.Name.Display">"RHY Q3"</definedName>
    <definedName name="PageOptions.page_6Year2.Caption">"2015"</definedName>
    <definedName name="PageOptions.page_6Year2.Caption.1">"2015"</definedName>
    <definedName name="PageOptions.page_6Year2.Caption.Count">1</definedName>
    <definedName name="PageOptions.page_6Year2.Caption.Display">"2015"</definedName>
    <definedName name="PageOptions.page_6Year2.Key">"2015"</definedName>
    <definedName name="PageOptions.page_6Year2.Key.1">"2015"</definedName>
    <definedName name="PageOptions.page_6Year2.Key.Count">1</definedName>
    <definedName name="PageOptions.page_6Year2.Key.Display">"2015"</definedName>
    <definedName name="PageOptions.page_6Year2.Name">"2015"</definedName>
    <definedName name="PageOptions.page_6Year2.Name.1">"2015"</definedName>
    <definedName name="PageOptions.page_6Year2.Name.Count">1</definedName>
    <definedName name="PageOptions.page_6Year2.Name.Display">"2015"</definedName>
    <definedName name="PageOptions.page_7ActualYear.Caption">"2006"</definedName>
    <definedName name="PageOptions.page_7ActualYear.Caption.1">"2006"</definedName>
    <definedName name="PageOptions.page_7ActualYear.Caption.Count">1</definedName>
    <definedName name="PageOptions.page_7ActualYear.Caption.Display">"2006"</definedName>
    <definedName name="PageOptions.page_7ActualYear.Key">"2006"</definedName>
    <definedName name="PageOptions.page_7ActualYear.Key.1">"2006"</definedName>
    <definedName name="PageOptions.page_7ActualYear.Key.Count">1</definedName>
    <definedName name="PageOptions.page_7ActualYear.Key.Display">"2006"</definedName>
    <definedName name="PageOptions.page_7ActualYear.Name">"2006"</definedName>
    <definedName name="PageOptions.page_7ActualYear.Name.1">"2006"</definedName>
    <definedName name="PageOptions.page_7ActualYear.Name.Count">1</definedName>
    <definedName name="PageOptions.page_7ActualYear.Name.Display">"2006"</definedName>
    <definedName name="PageOptions.page_7Scenario2.Caption">"Actual"</definedName>
    <definedName name="PageOptions.page_7Scenario2.Caption.1">"Actual"</definedName>
    <definedName name="PageOptions.page_7Scenario2.Caption.Count">1</definedName>
    <definedName name="PageOptions.page_7Scenario2.Caption.Display">"Actual"</definedName>
    <definedName name="PageOptions.page_7Scenario2.Key">"Actual"</definedName>
    <definedName name="PageOptions.page_7Scenario2.Key.1">"Actual"</definedName>
    <definedName name="PageOptions.page_7Scenario2.Key.Count">1</definedName>
    <definedName name="PageOptions.page_7Scenario2.Key.Display">"Actual"</definedName>
    <definedName name="PageOptions.page_7Scenario2.Name">"Actual"</definedName>
    <definedName name="PageOptions.page_7Scenario2.Name.1">"Actual"</definedName>
    <definedName name="PageOptions.page_7Scenario2.Name.Count">1</definedName>
    <definedName name="PageOptions.page_7Scenario2.Name.Display">"Actual"</definedName>
    <definedName name="PageOptions.page_7WorkPlan.Caption">"All Work Plans"</definedName>
    <definedName name="PageOptions.page_7WorkPlan.Caption.1">"All Work Plans"</definedName>
    <definedName name="PageOptions.page_7WorkPlan.Caption.Count">1</definedName>
    <definedName name="PageOptions.page_7WorkPlan.Caption.Display">"All Work Plans"</definedName>
    <definedName name="PageOptions.page_7WorkPlan.Key">"Work Plan"</definedName>
    <definedName name="PageOptions.page_7WorkPlan.Key.1">"Work Plan"</definedName>
    <definedName name="PageOptions.page_7WorkPlan.Key.Count">1</definedName>
    <definedName name="PageOptions.page_7WorkPlan.Key.Display">"Work Plan"</definedName>
    <definedName name="PageOptions.page_7WorkPlan.Name">"Work Plan"</definedName>
    <definedName name="PageOptions.page_7WorkPlan.Name.1">"Work Plan"</definedName>
    <definedName name="PageOptions.page_7WorkPlan.Name.Count">1</definedName>
    <definedName name="PageOptions.page_7WorkPlan.Name.Display">"Work Plan"</definedName>
    <definedName name="PageOptions.page_7Year2.Caption">"2015"</definedName>
    <definedName name="PageOptions.page_7Year2.Caption.1">"2015"</definedName>
    <definedName name="PageOptions.page_7Year2.Caption.Count">1</definedName>
    <definedName name="PageOptions.page_7Year2.Caption.Display">"2015"</definedName>
    <definedName name="PageOptions.page_7Year2.Key">"2015"</definedName>
    <definedName name="PageOptions.page_7Year2.Key.1">"2015"</definedName>
    <definedName name="PageOptions.page_7Year2.Key.Count">1</definedName>
    <definedName name="PageOptions.page_7Year2.Key.Display">"2015"</definedName>
    <definedName name="PageOptions.page_7Year2.Name">"2015"</definedName>
    <definedName name="PageOptions.page_7Year2.Name.1">"2015"</definedName>
    <definedName name="PageOptions.page_7Year2.Name.Count">1</definedName>
    <definedName name="PageOptions.page_7Year2.Name.Display">"2015"</definedName>
    <definedName name="PageOptions.page_8MajorAssetGroup.Caption">"All Major Asset Groups"</definedName>
    <definedName name="PageOptions.page_8MajorAssetGroup.Caption.1">"All Major Asset Groups"</definedName>
    <definedName name="PageOptions.page_8MajorAssetGroup.Caption.Count">1</definedName>
    <definedName name="PageOptions.page_8MajorAssetGroup.Caption.Display">"All Major Asset Groups"</definedName>
    <definedName name="PageOptions.page_8MajorAssetGroup.Key">"All Major Asset Groups"</definedName>
    <definedName name="PageOptions.page_8MajorAssetGroup.Key.1">"All Major Asset Groups"</definedName>
    <definedName name="PageOptions.page_8MajorAssetGroup.Key.Count">1</definedName>
    <definedName name="PageOptions.page_8MajorAssetGroup.Key.Display">"All Major Asset Groups"</definedName>
    <definedName name="PageOptions.page_8MajorAssetGroup.Name">"All Major Asset Groups"</definedName>
    <definedName name="PageOptions.page_8MajorAssetGroup.Name.1">"All Major Asset Groups"</definedName>
    <definedName name="PageOptions.page_8MajorAssetGroup.Name.Count">1</definedName>
    <definedName name="PageOptions.page_8MajorAssetGroup.Name.Display">"All Major Asset Groups"</definedName>
    <definedName name="PageOptions.page_8Measure.Caption">"No_Measure"</definedName>
    <definedName name="PageOptions.page_8Measure.Caption.1">"No_Measure"</definedName>
    <definedName name="PageOptions.page_8Measure.Caption.Count">1</definedName>
    <definedName name="PageOptions.page_8Measure.Caption.Display">"No_Measure"</definedName>
    <definedName name="PageOptions.page_8Measure.Key">"No_Measure"</definedName>
    <definedName name="PageOptions.page_8Measure.Key.1">"No_Measure"</definedName>
    <definedName name="PageOptions.page_8Measure.Key.Count">1</definedName>
    <definedName name="PageOptions.page_8Measure.Key.Display">"No_Measure"</definedName>
    <definedName name="PageOptions.page_8Measure.Name">"No_Measure"</definedName>
    <definedName name="PageOptions.page_8Measure.Name.1">"No_Measure"</definedName>
    <definedName name="PageOptions.page_8Measure.Name.Count">1</definedName>
    <definedName name="PageOptions.page_8Measure.Name.Display">"No_Measure"</definedName>
    <definedName name="PageOptions.page_8Period2.Caption">"YTD-Feb"</definedName>
    <definedName name="PageOptions.page_8Period2.Caption.1">"YTD-Feb"</definedName>
    <definedName name="PageOptions.page_8Period2.Caption.Count">1</definedName>
    <definedName name="PageOptions.page_8Period2.Caption.Display">"YTD-Feb"</definedName>
    <definedName name="PageOptions.page_8Period2.Key">"YTD-Feb"</definedName>
    <definedName name="PageOptions.page_8Period2.Key.1">"YTD-Feb"</definedName>
    <definedName name="PageOptions.page_8Period2.Key.Count">1</definedName>
    <definedName name="PageOptions.page_8Period2.Key.Display">"YTD-Feb"</definedName>
    <definedName name="PageOptions.page_8Period2.Name">"YTD-Feb"</definedName>
    <definedName name="PageOptions.page_8Period2.Name.1">"YTD-Feb"</definedName>
    <definedName name="PageOptions.page_8Period2.Name.Count">1</definedName>
    <definedName name="PageOptions.page_8Period2.Name.Display">"YTD-Feb"</definedName>
    <definedName name="PageOptions.page_8Scenario2.Caption">"RHY Q5"</definedName>
    <definedName name="PageOptions.page_8Scenario2.Caption.1">"RHY Q5"</definedName>
    <definedName name="PageOptions.page_8Scenario2.Caption.Count">1</definedName>
    <definedName name="PageOptions.page_8Scenario2.Caption.Display">"RHY Q5"</definedName>
    <definedName name="PageOptions.page_8Scenario2.Key">"RHY Q5"</definedName>
    <definedName name="PageOptions.page_8Scenario2.Key.1">"RHY Q5"</definedName>
    <definedName name="PageOptions.page_8Scenario2.Key.Count">1</definedName>
    <definedName name="PageOptions.page_8Scenario2.Key.Display">"RHY Q5"</definedName>
    <definedName name="PageOptions.page_8Scenario2.Name">"RHY Q5"</definedName>
    <definedName name="PageOptions.page_8Scenario2.Name.1">"RHY Q5"</definedName>
    <definedName name="PageOptions.page_8Scenario2.Name.Count">1</definedName>
    <definedName name="PageOptions.page_8Scenario2.Name.Display">"RHY Q5"</definedName>
    <definedName name="PageOptions.page_9Measure.Caption">"No_Measure"</definedName>
    <definedName name="PageOptions.page_9Measure.Caption.1">"No_Measure"</definedName>
    <definedName name="PageOptions.page_9Measure.Caption.Count">1</definedName>
    <definedName name="PageOptions.page_9Measure.Caption.Display">"No_Measure"</definedName>
    <definedName name="PageOptions.page_9Measure.Key">"No_Measure"</definedName>
    <definedName name="PageOptions.page_9Measure.Key.1">"No_Measure"</definedName>
    <definedName name="PageOptions.page_9Measure.Key.Count">1</definedName>
    <definedName name="PageOptions.page_9Measure.Key.Display">"No_Measure"</definedName>
    <definedName name="PageOptions.page_9Measure.Name">"No_Measure"</definedName>
    <definedName name="PageOptions.page_9Measure.Name.1">"No_Measure"</definedName>
    <definedName name="PageOptions.page_9Measure.Name.Count">1</definedName>
    <definedName name="PageOptions.page_9Measure.Name.Display">"No_Measure"</definedName>
    <definedName name="PageOptions.page_9Month.Caption">"February"</definedName>
    <definedName name="PageOptions.page_9Month.Caption.1">"February"</definedName>
    <definedName name="PageOptions.page_9Month.Caption.Count">1</definedName>
    <definedName name="PageOptions.page_9Month.Caption.Display">"February"</definedName>
    <definedName name="PageOptions.page_9Month.Key">"Feb"</definedName>
    <definedName name="PageOptions.page_9Month.Key.1">"Feb"</definedName>
    <definedName name="PageOptions.page_9Month.Key.Count">1</definedName>
    <definedName name="PageOptions.page_9Month.Key.Display">"Feb"</definedName>
    <definedName name="PageOptions.page_9Month.Name">"Feb"</definedName>
    <definedName name="PageOptions.page_9Month.Name.1">"Feb"</definedName>
    <definedName name="PageOptions.page_9Month.Name.Count">1</definedName>
    <definedName name="PageOptions.page_9Month.Name.Display">"Feb"</definedName>
    <definedName name="PageOptions.page_9Time.Caption">"December"</definedName>
    <definedName name="PageOptions.page_9Time.Caption.1">"December"</definedName>
    <definedName name="PageOptions.page_9Time.Caption.Count">1</definedName>
    <definedName name="PageOptions.page_9Time.Caption.Display">"December"</definedName>
    <definedName name="PageOptions.page_9Time.Key">"Dec"</definedName>
    <definedName name="PageOptions.page_9Time.Key.1">"Dec"</definedName>
    <definedName name="PageOptions.page_9Time.Key.Count">1</definedName>
    <definedName name="PageOptions.page_9Time.Key.Display">"Dec"</definedName>
    <definedName name="PageOptions.page_9Time.Name">"Dec"</definedName>
    <definedName name="PageOptions.page_9Time.Name.1">"Dec"</definedName>
    <definedName name="PageOptions.page_9Time.Name.Count">1</definedName>
    <definedName name="PageOptions.page_9Time.Name.Display">"Dec"</definedName>
    <definedName name="PageOptions.page_9Year3.Caption">"2015"</definedName>
    <definedName name="PageOptions.page_9Year3.Caption.1">"2015"</definedName>
    <definedName name="PageOptions.page_9Year3.Caption.Count">1</definedName>
    <definedName name="PageOptions.page_9Year3.Caption.Display">"2015"</definedName>
    <definedName name="PageOptions.page_9Year3.Key">"2015"</definedName>
    <definedName name="PageOptions.page_9Year3.Key.1">"2015"</definedName>
    <definedName name="PageOptions.page_9Year3.Key.Count">1</definedName>
    <definedName name="PageOptions.page_9Year3.Key.Display">"2015"</definedName>
    <definedName name="PageOptions.page_9Year3.Name">"2015"</definedName>
    <definedName name="PageOptions.page_9Year3.Name.1">"2015"</definedName>
    <definedName name="PageOptions.page_9Year3.Name.Count">1</definedName>
    <definedName name="PageOptions.page_9Year3.Name.Display">"2015"</definedName>
    <definedName name="Parsons">#REF!</definedName>
    <definedName name="pcblabel">#REF!</definedName>
    <definedName name="PeakEnd">[4]Control!$E$48</definedName>
    <definedName name="PeakStart">[4]Control!$E$47</definedName>
    <definedName name="Period">#REF!</definedName>
    <definedName name="PG1_yr1">#REF!</definedName>
    <definedName name="PG1_yr2">#REF!</definedName>
    <definedName name="PG1_yr3">#REF!</definedName>
    <definedName name="PG1_yr4">#REF!</definedName>
    <definedName name="PG1_yr5">#REF!</definedName>
    <definedName name="PG1_yr6">#REF!</definedName>
    <definedName name="PG2_yr1">#REF!</definedName>
    <definedName name="PG2_yr2">#REF!</definedName>
    <definedName name="PG2_yr3">#REF!</definedName>
    <definedName name="PG2_yr4">#REF!</definedName>
    <definedName name="PG2_yr5">#REF!</definedName>
    <definedName name="PG2_yr6">#REF!</definedName>
    <definedName name="PMLIST">'[23]Project Mgr'!$A$2:$E$54</definedName>
    <definedName name="PMLIST2">'[24]Project Mgr'!$A$3:$D$123</definedName>
    <definedName name="PriceMonteCarlo">#REF!</definedName>
    <definedName name="_xlnm.Print_Area">#REF!</definedName>
    <definedName name="Print_Area_MI">#REF!</definedName>
    <definedName name="Prod1">#REF!</definedName>
    <definedName name="Prod2">#REF!</definedName>
    <definedName name="ProjectSanctionDate">[11]Inputs!$C$40</definedName>
    <definedName name="Properties">#REF!</definedName>
    <definedName name="PUB">#REF!</definedName>
    <definedName name="re">[1]!Table6[#All]</definedName>
    <definedName name="RecapAvail">#REF!</definedName>
    <definedName name="Recapture_Load_Factor_Limit">[13]DATA_Entry!$B$17</definedName>
    <definedName name="Recapture_Max_at_Border">[13]DATA_Entry!$B$16</definedName>
    <definedName name="Reg_Log">'[25]REG Control Input'!#REF!</definedName>
    <definedName name="REMOVE">'[3]Removal, Disposal'!$B$1:$D$118</definedName>
    <definedName name="RESET">#REF!</definedName>
    <definedName name="RETIREMENT">#REF!</definedName>
    <definedName name="revised">[1]!Table6[#All]</definedName>
    <definedName name="revised2">[1]!Table6[#All]</definedName>
    <definedName name="revsie4">[1]!Table6[#All]</definedName>
    <definedName name="revsied3">[1]!Table6[#All]</definedName>
    <definedName name="revsied6">[1]!Table6[#All]</definedName>
    <definedName name="Rounding">[4]Control!$E$51</definedName>
    <definedName name="RRATable">#REF!</definedName>
    <definedName name="rrrrr" hidden="1">#REF!</definedName>
    <definedName name="rtj">#REF!</definedName>
    <definedName name="rttttttt" hidden="1">#REF!</definedName>
    <definedName name="RunName">#REF!</definedName>
    <definedName name="Sales">'[7]WR Sales Inputs'!#REF!</definedName>
    <definedName name="SCH">#REF!</definedName>
    <definedName name="SCHEDULE">#REF!</definedName>
    <definedName name="SeasonalKWHtable">[5]Trending!$A$171:$M$173</definedName>
    <definedName name="Secondary_Rate_New">#REF!</definedName>
    <definedName name="Secondary_Rate_old">#REF!</definedName>
    <definedName name="SeekIISLoss">[4]!IslandM[Check]</definedName>
    <definedName name="SepProd">#REF!</definedName>
    <definedName name="SeptBblsSold">'[7]Sales Calc'!$C$43</definedName>
    <definedName name="SeptCADunderlift">#REF!</definedName>
    <definedName name="September">#REF!</definedName>
    <definedName name="SeptProd">#REF!</definedName>
    <definedName name="SeptSales">'[7]WR Sales Inputs'!#REF!</definedName>
    <definedName name="SeptUSunderlift">#REF!</definedName>
    <definedName name="SepUnderliftBbls">#REF!</definedName>
    <definedName name="ShipmentPercent">[4]Monthly!$K$12</definedName>
    <definedName name="Sorting.Rule1.Field1">#REF!</definedName>
    <definedName name="Sorting.Rule1.Field2">#REF!</definedName>
    <definedName name="ss_factor_2014_16">#REF!</definedName>
    <definedName name="Start">[4]Control!$C$13</definedName>
    <definedName name="StartIOC">[9]All_Ioc!$H$3:$J$1490</definedName>
    <definedName name="StartWM">[9]ALL_Wm!$H$3:$J$1490</definedName>
    <definedName name="status">#REF!</definedName>
    <definedName name="STMT">#REF!</definedName>
    <definedName name="SUMMARY">#REF!</definedName>
    <definedName name="Supplier_Name">#REF!</definedName>
    <definedName name="Suppression.Suppress0.OlapDataMap__clafsv_ServerSuppressed.SearchOn">#REF!</definedName>
    <definedName name="Suppression.Suppress0.OlapDataMap__claoamv_ServerSuppressed.SearchOn">#REF!</definedName>
    <definedName name="SwapMF">[4]Control!$C$29</definedName>
    <definedName name="System">OFFSET(#REF!,0,0,COUNTA(#REF!)-1,1)</definedName>
    <definedName name="Telecontrol">#REF!</definedName>
    <definedName name="Temp">'[26]Temp bud in 08 by BU'!$A$7:$P$199</definedName>
    <definedName name="Template.Build.End">42072.4574337384</definedName>
    <definedName name="Template.Build.Start">42072.4573338657</definedName>
    <definedName name="Template.Name">"DynamicIncomeStatement4Column"</definedName>
    <definedName name="Template.SaveAll">"false"</definedName>
    <definedName name="Terminals">#REF!</definedName>
    <definedName name="Test">#REF!,#REF!,#REF!</definedName>
    <definedName name="TestYear">'[12]Main Menu'!$F$17</definedName>
    <definedName name="TextRefCopy10">#REF!</definedName>
    <definedName name="TextRefCopy11">#REF!</definedName>
    <definedName name="TextRefCopy2">#REF!</definedName>
    <definedName name="TextRefCopy8">#REF!</definedName>
    <definedName name="TextRefCopy9">#REF!</definedName>
    <definedName name="TextRefCopyRangeCount" hidden="1">9</definedName>
    <definedName name="thousands_of_Canadian_dollars">#REF!</definedName>
    <definedName name="thrsgtd">#REF!</definedName>
    <definedName name="Tier1ReturnAllowanceLTGBR">[11]Inputs!$C$39</definedName>
    <definedName name="Tier1ReturnAllowanceRatePreLTGBR">[11]Inputs!$C$38</definedName>
    <definedName name="Tier1RoyaltyCapex_1UpliftPct">[11]Inputs!$C$42</definedName>
    <definedName name="Tier1RoyaltyCapex_2UpliftPct">[11]Inputs!$C$43</definedName>
    <definedName name="Tier1RoyaltyCapex_3UpliftPct">[11]Inputs!$C$44</definedName>
    <definedName name="Tier1RoyaltyCapex_4UpliftPct">[11]Inputs!$C$45</definedName>
    <definedName name="Tier1RoyaltyOper_1UpliftPct">[11]Inputs!$C$46</definedName>
    <definedName name="Tier1RoyaltyOper_2UpliftPct">[11]Inputs!$C$47</definedName>
    <definedName name="Tier1RoyaltyOper_3UpliftPct">[11]Inputs!$C$48</definedName>
    <definedName name="Tier3RoyaltyPriceThreshold">[11]Inputs!$C$63</definedName>
    <definedName name="Tier3RoyaltyRate">[11]Inputs!$C$62</definedName>
    <definedName name="TM1REBUILDOPTION">1</definedName>
    <definedName name="TOOLS">#REF!</definedName>
    <definedName name="TOT">#REF!</definedName>
    <definedName name="TOTAL">#REF!</definedName>
    <definedName name="Transmission">#REF!</definedName>
    <definedName name="tre" hidden="1">#REF!</definedName>
    <definedName name="TRO_Labcitytot">#REF!</definedName>
    <definedName name="TROLabCity">#REF!</definedName>
    <definedName name="TROLabCityL33">#REF!</definedName>
    <definedName name="TROWab">#REF!</definedName>
    <definedName name="Twenty_year_plan">#REF!</definedName>
    <definedName name="TWIN_Max_at_CFLS">[13]DATA_Entry!$B$15</definedName>
    <definedName name="Type">#REF!</definedName>
    <definedName name="tyuuil" hidden="1">{#N/A,#N/A,FALSE,"Aging Summary";#N/A,#N/A,FALSE,"Ratio Analysis";#N/A,#N/A,FALSE,"Test 120 Day Accts";#N/A,#N/A,FALSE,"Tickmarks"}</definedName>
    <definedName name="uii" hidden="1">[2]CTUCharts!#REF!</definedName>
    <definedName name="UnderTenkWs">[5]Trending!$A$180:$M$184</definedName>
    <definedName name="UnservedonML">[4]Control!$C$21</definedName>
    <definedName name="UOP">OFFSET(#REF!,0,0,COUNTA(#REF!)-1,1)</definedName>
    <definedName name="Use_MF_in_Labrador">[4]Control!$C$19</definedName>
    <definedName name="User.Language">"en-US"</definedName>
    <definedName name="User.Name">"andmacfp"</definedName>
    <definedName name="User.Session">"akchnrj5p334un55wxglmin2"</definedName>
    <definedName name="Utility_Energy_Rate_New">#REF!</definedName>
    <definedName name="Utility_Energy_Rate_Old">#REF!</definedName>
    <definedName name="Val1Cell">#REF!</definedName>
    <definedName name="Val2Cell">#REF!</definedName>
    <definedName name="ValList">#REF!</definedName>
    <definedName name="volt">#REF!</definedName>
    <definedName name="vv">#REF!</definedName>
    <definedName name="WAAC_New">#REF!</definedName>
    <definedName name="WAAC_Old">#REF!</definedName>
    <definedName name="WIP">#REF!</definedName>
    <definedName name="WKING">#REF!</definedName>
    <definedName name="WKPROGRESS">#REF!</definedName>
    <definedName name="WM_Total">'[16]Tab B'!$L$27</definedName>
    <definedName name="WMFrmDem">'[9]Input Sheet'!$C$8</definedName>
    <definedName name="WMIE">'[16]Tab B'!#REF!</definedName>
    <definedName name="WMMaxInt">'[9]Input Sheet'!$C$9</definedName>
    <definedName name="WMPeak">[9]WMOUT!$B$10</definedName>
    <definedName name="WMPeakDay">[9]WMOUT!$C$10</definedName>
    <definedName name="WMPeakTime">[9]WMOUT!$D$10</definedName>
    <definedName name="workorder">#REF!</definedName>
    <definedName name="wrn.Aging._.and._.Trend._.Analysis." hidden="1">{#N/A,#N/A,FALSE,"Aging Summary";#N/A,#N/A,FALSE,"Ratio Analysis";#N/A,#N/A,FALSE,"Test 120 Day Accts";#N/A,#N/A,FALSE,"Tickmarks"}</definedName>
    <definedName name="wrn.Forecast._.Budget._.Report." hidden="1">{"Forecast Cover",#N/A,FALSE,"Rates";"Revenue - Pages 1 - 8",#N/A,FALSE,"Revenue $";"Rates - Schedules 11 to 13",#N/A,FALSE,"Revenue $";"RSP Write-Off - Schedules 14 - 15",#N/A,FALSE,"Revenue $"}</definedName>
    <definedName name="wrn.LoadReport." hidden="1">{"LoadCover",#N/A,FALSE,"Main Menu";"Sch1To10",#N/A,FALSE,"Main Menu"}</definedName>
    <definedName name="wrn.PrintAll." hidden="1">{"COverPrintAll",#N/A,FALSE,"Revenue $";"RevenuePg1To8",#N/A,FALSE,"Revenue $";"Sch1To10",#N/A,FALSE,"Energy Sales";"Sch11To13",#N/A,FALSE,"Revenue $";"Sch14To20",#N/A,FALSE,"Revenue $";"Sch21",#N/A,FALSE,"Revenue $"}</definedName>
    <definedName name="wrn.RSP." hidden="1">{#N/A,#N/A,FALSE,"Recon";#N/A,#N/A,FALSE,"Hydraulic";#N/A,#N/A,FALSE,"Fuel";#N/A,#N/A,FALSE,"ytd fuel alloc";#N/A,#N/A,FALSE,"monthly fuel alloc";#N/A,#N/A,FALSE,"Load NFP";#N/A,#N/A,FALSE,"Load IND";#N/A,#N/A,FALSE,"SummaryNFpower";#N/A,#N/A,FALSE,"SummaryIndustrials";#N/A,#N/A,FALSE,"Summary current";#N/A,#N/A,FALSE,"Summary Dec 2003"}</definedName>
    <definedName name="WWRRevenue">'[14]Project Outputs'!$D$24:$O$24</definedName>
    <definedName name="WWRRoyal">#REF!</definedName>
    <definedName name="xds">#REF!</definedName>
    <definedName name="Year">#REF!</definedName>
    <definedName name="Yr">'[1]Main Menu'!$F$7</definedName>
    <definedName name="YTD99">#REF!</definedName>
    <definedName name="YTDFORECAST">#REF!</definedName>
    <definedName name="Z_3C400EC2_ACB7_11D3_9DF6_400000008383_.wvu.Rows" hidden="1">'[1]Main Menu'!$52:$52,'[1]Main Menu'!$54:$59</definedName>
  </definedNames>
  <calcPr calcId="191029"/>
  <pivotCaches>
    <pivotCache cacheId="0" r:id="rId34"/>
    <pivotCache cacheId="1" r:id="rId35"/>
    <pivotCache cacheId="2" r:id="rId36"/>
    <pivotCache cacheId="3" r:id="rId37"/>
    <pivotCache cacheId="4" r:id="rId3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8" l="1"/>
  <c r="M15" i="8"/>
  <c r="H712" i="8" l="1"/>
  <c r="I712" i="8" s="1"/>
  <c r="G712" i="8" a="1"/>
  <c r="G712" i="8" s="1"/>
  <c r="H711" i="8"/>
  <c r="I711" i="8" s="1"/>
  <c r="G711" i="8" a="1"/>
  <c r="G711" i="8" s="1"/>
  <c r="H710" i="8"/>
  <c r="I710" i="8" s="1"/>
  <c r="G710" i="8" a="1"/>
  <c r="G710" i="8" s="1"/>
  <c r="H709" i="8"/>
  <c r="I709" i="8" s="1"/>
  <c r="G709" i="8" a="1"/>
  <c r="G709" i="8" s="1"/>
  <c r="H708" i="8"/>
  <c r="I708" i="8" s="1"/>
  <c r="G708" i="8" a="1"/>
  <c r="G708" i="8" s="1"/>
  <c r="H707" i="8"/>
  <c r="I707" i="8" s="1"/>
  <c r="G707" i="8" a="1"/>
  <c r="G707" i="8" s="1"/>
  <c r="H706" i="8"/>
  <c r="I706" i="8" s="1"/>
  <c r="G706" i="8" a="1"/>
  <c r="G706" i="8" s="1"/>
  <c r="H705" i="8"/>
  <c r="I705" i="8" s="1"/>
  <c r="G705" i="8" a="1"/>
  <c r="G705" i="8" s="1"/>
  <c r="H704" i="8"/>
  <c r="I704" i="8" s="1"/>
  <c r="G704" i="8" a="1"/>
  <c r="G704" i="8" s="1"/>
  <c r="H703" i="8"/>
  <c r="I703" i="8" s="1"/>
  <c r="G703" i="8" a="1"/>
  <c r="G703" i="8" s="1"/>
  <c r="H702" i="8"/>
  <c r="I702" i="8" s="1"/>
  <c r="G702" i="8" a="1"/>
  <c r="G702" i="8" s="1"/>
  <c r="H701" i="8"/>
  <c r="I701" i="8" s="1"/>
  <c r="G701" i="8" a="1"/>
  <c r="G701" i="8" s="1"/>
  <c r="H700" i="8"/>
  <c r="I700" i="8" s="1"/>
  <c r="G700" i="8" a="1"/>
  <c r="G700" i="8" s="1"/>
  <c r="H699" i="8"/>
  <c r="I699" i="8" s="1"/>
  <c r="G699" i="8" a="1"/>
  <c r="G699" i="8" s="1"/>
  <c r="H698" i="8"/>
  <c r="I698" i="8" s="1"/>
  <c r="G698" i="8" a="1"/>
  <c r="G698" i="8" s="1"/>
  <c r="H697" i="8"/>
  <c r="I697" i="8" s="1"/>
  <c r="G697" i="8" a="1"/>
  <c r="G697" i="8" s="1"/>
  <c r="H696" i="8"/>
  <c r="I696" i="8" s="1"/>
  <c r="G696" i="8" a="1"/>
  <c r="G696" i="8" s="1"/>
  <c r="H695" i="8"/>
  <c r="I695" i="8" s="1"/>
  <c r="G695" i="8" a="1"/>
  <c r="G695" i="8" s="1"/>
  <c r="H694" i="8"/>
  <c r="I694" i="8" s="1"/>
  <c r="G694" i="8" a="1"/>
  <c r="G694" i="8" s="1"/>
  <c r="H693" i="8"/>
  <c r="I693" i="8" s="1"/>
  <c r="G693" i="8" a="1"/>
  <c r="G693" i="8" s="1"/>
  <c r="H692" i="8"/>
  <c r="I692" i="8" s="1"/>
  <c r="G692" i="8" a="1"/>
  <c r="G692" i="8" s="1"/>
  <c r="H691" i="8"/>
  <c r="I691" i="8" s="1"/>
  <c r="G691" i="8" a="1"/>
  <c r="G691" i="8" s="1"/>
  <c r="H690" i="8"/>
  <c r="I690" i="8" s="1"/>
  <c r="G690" i="8" a="1"/>
  <c r="G690" i="8" s="1"/>
  <c r="H689" i="8"/>
  <c r="I689" i="8" s="1"/>
  <c r="G689" i="8" a="1"/>
  <c r="G689" i="8" s="1"/>
  <c r="H688" i="8"/>
  <c r="I688" i="8" s="1"/>
  <c r="G688" i="8" a="1"/>
  <c r="G688" i="8" s="1"/>
  <c r="H687" i="8"/>
  <c r="I687" i="8" s="1"/>
  <c r="G687" i="8" a="1"/>
  <c r="G687" i="8" s="1"/>
  <c r="H686" i="8"/>
  <c r="I686" i="8" s="1"/>
  <c r="G686" i="8" a="1"/>
  <c r="G686" i="8" s="1"/>
  <c r="H685" i="8"/>
  <c r="I685" i="8" s="1"/>
  <c r="G685" i="8" a="1"/>
  <c r="G685" i="8" s="1"/>
  <c r="H684" i="8"/>
  <c r="I684" i="8" s="1"/>
  <c r="G684" i="8" a="1"/>
  <c r="G684" i="8" s="1"/>
  <c r="H683" i="8"/>
  <c r="I683" i="8" s="1"/>
  <c r="G683" i="8" a="1"/>
  <c r="G683" i="8" s="1"/>
  <c r="H682" i="8"/>
  <c r="I682" i="8" s="1"/>
  <c r="G682" i="8" a="1"/>
  <c r="G682" i="8" s="1"/>
  <c r="H681" i="8"/>
  <c r="I681" i="8" s="1"/>
  <c r="G681" i="8" a="1"/>
  <c r="G681" i="8" s="1"/>
  <c r="H680" i="8"/>
  <c r="I680" i="8" s="1"/>
  <c r="G680" i="8" a="1"/>
  <c r="G680" i="8" s="1"/>
  <c r="H679" i="8"/>
  <c r="I679" i="8" s="1"/>
  <c r="G679" i="8" a="1"/>
  <c r="G679" i="8" s="1"/>
  <c r="H678" i="8"/>
  <c r="I678" i="8" s="1"/>
  <c r="G678" i="8" a="1"/>
  <c r="G678" i="8" s="1"/>
  <c r="H677" i="8"/>
  <c r="I677" i="8" s="1"/>
  <c r="G677" i="8" a="1"/>
  <c r="G677" i="8" s="1"/>
  <c r="H676" i="8"/>
  <c r="I676" i="8" s="1"/>
  <c r="G676" i="8" a="1"/>
  <c r="G676" i="8" s="1"/>
  <c r="H675" i="8"/>
  <c r="I675" i="8" s="1"/>
  <c r="G675" i="8" a="1"/>
  <c r="G675" i="8" s="1"/>
  <c r="H674" i="8"/>
  <c r="I674" i="8" s="1"/>
  <c r="G674" i="8" a="1"/>
  <c r="G674" i="8" s="1"/>
  <c r="H673" i="8"/>
  <c r="I673" i="8" s="1"/>
  <c r="G673" i="8" a="1"/>
  <c r="G673" i="8" s="1"/>
  <c r="H672" i="8"/>
  <c r="I672" i="8" s="1"/>
  <c r="G672" i="8" a="1"/>
  <c r="G672" i="8" s="1"/>
  <c r="H671" i="8"/>
  <c r="I671" i="8" s="1"/>
  <c r="G671" i="8" a="1"/>
  <c r="G671" i="8" s="1"/>
  <c r="H670" i="8"/>
  <c r="I670" i="8" s="1"/>
  <c r="G670" i="8" a="1"/>
  <c r="G670" i="8" s="1"/>
  <c r="H669" i="8"/>
  <c r="I669" i="8" s="1"/>
  <c r="G669" i="8" a="1"/>
  <c r="G669" i="8" s="1"/>
  <c r="H668" i="8"/>
  <c r="I668" i="8" s="1"/>
  <c r="G668" i="8" a="1"/>
  <c r="G668" i="8" s="1"/>
  <c r="H667" i="8"/>
  <c r="I667" i="8" s="1"/>
  <c r="G667" i="8" a="1"/>
  <c r="G667" i="8" s="1"/>
  <c r="H666" i="8"/>
  <c r="I666" i="8" s="1"/>
  <c r="G666" i="8" a="1"/>
  <c r="G666" i="8" s="1"/>
  <c r="H665" i="8"/>
  <c r="I665" i="8" s="1"/>
  <c r="G665" i="8" a="1"/>
  <c r="G665" i="8" s="1"/>
  <c r="H664" i="8"/>
  <c r="I664" i="8" s="1"/>
  <c r="G664" i="8" a="1"/>
  <c r="G664" i="8" s="1"/>
  <c r="H663" i="8"/>
  <c r="I663" i="8" s="1"/>
  <c r="G663" i="8" a="1"/>
  <c r="G663" i="8" s="1"/>
  <c r="H662" i="8"/>
  <c r="I662" i="8" s="1"/>
  <c r="G662" i="8" a="1"/>
  <c r="G662" i="8" s="1"/>
  <c r="H661" i="8"/>
  <c r="I661" i="8" s="1"/>
  <c r="G661" i="8" a="1"/>
  <c r="G661" i="8" s="1"/>
  <c r="H660" i="8"/>
  <c r="I660" i="8" s="1"/>
  <c r="G660" i="8" a="1"/>
  <c r="G660" i="8" s="1"/>
  <c r="H659" i="8"/>
  <c r="I659" i="8" s="1"/>
  <c r="G659" i="8" a="1"/>
  <c r="G659" i="8" s="1"/>
  <c r="H658" i="8"/>
  <c r="I658" i="8" s="1"/>
  <c r="G658" i="8" a="1"/>
  <c r="G658" i="8" s="1"/>
  <c r="H657" i="8"/>
  <c r="I657" i="8" s="1"/>
  <c r="G657" i="8" a="1"/>
  <c r="G657" i="8" s="1"/>
  <c r="H656" i="8"/>
  <c r="I656" i="8" s="1"/>
  <c r="G656" i="8" a="1"/>
  <c r="G656" i="8" s="1"/>
  <c r="H655" i="8"/>
  <c r="I655" i="8" s="1"/>
  <c r="G655" i="8" a="1"/>
  <c r="G655" i="8" s="1"/>
  <c r="H654" i="8"/>
  <c r="I654" i="8" s="1"/>
  <c r="G654" i="8" a="1"/>
  <c r="G654" i="8" s="1"/>
  <c r="H653" i="8"/>
  <c r="I653" i="8" s="1"/>
  <c r="G653" i="8" a="1"/>
  <c r="G653" i="8" s="1"/>
  <c r="H652" i="8"/>
  <c r="I652" i="8" s="1"/>
  <c r="G652" i="8" a="1"/>
  <c r="G652" i="8" s="1"/>
  <c r="H651" i="8"/>
  <c r="I651" i="8" s="1"/>
  <c r="G651" i="8" a="1"/>
  <c r="G651" i="8" s="1"/>
  <c r="H650" i="8"/>
  <c r="I650" i="8" s="1"/>
  <c r="G650" i="8" a="1"/>
  <c r="G650" i="8" s="1"/>
  <c r="H649" i="8"/>
  <c r="I649" i="8" s="1"/>
  <c r="G649" i="8" a="1"/>
  <c r="G649" i="8" s="1"/>
  <c r="H648" i="8"/>
  <c r="I648" i="8" s="1"/>
  <c r="G648" i="8" a="1"/>
  <c r="G648" i="8" s="1"/>
  <c r="H647" i="8"/>
  <c r="I647" i="8" s="1"/>
  <c r="G647" i="8" a="1"/>
  <c r="G647" i="8" s="1"/>
  <c r="H646" i="8"/>
  <c r="I646" i="8" s="1"/>
  <c r="G646" i="8" a="1"/>
  <c r="G646" i="8" s="1"/>
  <c r="H645" i="8"/>
  <c r="I645" i="8" s="1"/>
  <c r="G645" i="8" a="1"/>
  <c r="G645" i="8" s="1"/>
  <c r="H644" i="8"/>
  <c r="I644" i="8" s="1"/>
  <c r="G644" i="8" a="1"/>
  <c r="G644" i="8" s="1"/>
  <c r="H643" i="8"/>
  <c r="I643" i="8" s="1"/>
  <c r="G643" i="8" a="1"/>
  <c r="G643" i="8" s="1"/>
  <c r="H642" i="8"/>
  <c r="I642" i="8" s="1"/>
  <c r="G642" i="8" a="1"/>
  <c r="G642" i="8" s="1"/>
  <c r="H641" i="8"/>
  <c r="I641" i="8" s="1"/>
  <c r="G641" i="8" a="1"/>
  <c r="G641" i="8" s="1"/>
  <c r="H640" i="8"/>
  <c r="I640" i="8" s="1"/>
  <c r="G640" i="8" a="1"/>
  <c r="G640" i="8" s="1"/>
  <c r="H639" i="8"/>
  <c r="I639" i="8" s="1"/>
  <c r="G639" i="8" a="1"/>
  <c r="G639" i="8" s="1"/>
  <c r="H638" i="8"/>
  <c r="I638" i="8" s="1"/>
  <c r="G638" i="8" a="1"/>
  <c r="G638" i="8" s="1"/>
  <c r="H637" i="8"/>
  <c r="I637" i="8" s="1"/>
  <c r="G637" i="8" a="1"/>
  <c r="G637" i="8" s="1"/>
  <c r="H636" i="8"/>
  <c r="I636" i="8" s="1"/>
  <c r="G636" i="8" a="1"/>
  <c r="G636" i="8" s="1"/>
  <c r="H635" i="8"/>
  <c r="I635" i="8" s="1"/>
  <c r="G635" i="8" a="1"/>
  <c r="G635" i="8" s="1"/>
  <c r="H634" i="8"/>
  <c r="I634" i="8" s="1"/>
  <c r="G634" i="8" a="1"/>
  <c r="G634" i="8" s="1"/>
  <c r="H633" i="8"/>
  <c r="I633" i="8" s="1"/>
  <c r="G633" i="8" a="1"/>
  <c r="G633" i="8" s="1"/>
  <c r="H632" i="8"/>
  <c r="I632" i="8" s="1"/>
  <c r="G632" i="8" a="1"/>
  <c r="G632" i="8" s="1"/>
  <c r="H631" i="8"/>
  <c r="I631" i="8" s="1"/>
  <c r="G631" i="8" a="1"/>
  <c r="G631" i="8" s="1"/>
  <c r="H630" i="8"/>
  <c r="I630" i="8" s="1"/>
  <c r="G630" i="8" a="1"/>
  <c r="G630" i="8" s="1"/>
  <c r="H629" i="8"/>
  <c r="I629" i="8" s="1"/>
  <c r="G629" i="8" a="1"/>
  <c r="G629" i="8" s="1"/>
  <c r="H628" i="8"/>
  <c r="I628" i="8" s="1"/>
  <c r="G628" i="8" a="1"/>
  <c r="G628" i="8" s="1"/>
  <c r="H627" i="8"/>
  <c r="I627" i="8" s="1"/>
  <c r="G627" i="8" a="1"/>
  <c r="G627" i="8" s="1"/>
  <c r="H626" i="8"/>
  <c r="I626" i="8" s="1"/>
  <c r="G626" i="8" a="1"/>
  <c r="G626" i="8" s="1"/>
  <c r="H625" i="8"/>
  <c r="I625" i="8" s="1"/>
  <c r="G625" i="8" a="1"/>
  <c r="G625" i="8" s="1"/>
  <c r="H624" i="8"/>
  <c r="I624" i="8" s="1"/>
  <c r="G624" i="8" a="1"/>
  <c r="G624" i="8" s="1"/>
  <c r="H623" i="8"/>
  <c r="I623" i="8" s="1"/>
  <c r="G623" i="8" a="1"/>
  <c r="G623" i="8" s="1"/>
  <c r="H622" i="8"/>
  <c r="I622" i="8" s="1"/>
  <c r="G622" i="8" a="1"/>
  <c r="G622" i="8" s="1"/>
  <c r="H621" i="8"/>
  <c r="I621" i="8" s="1"/>
  <c r="G621" i="8" a="1"/>
  <c r="G621" i="8" s="1"/>
  <c r="H620" i="8"/>
  <c r="I620" i="8" s="1"/>
  <c r="G620" i="8" a="1"/>
  <c r="G620" i="8" s="1"/>
  <c r="H619" i="8"/>
  <c r="I619" i="8" s="1"/>
  <c r="G619" i="8" a="1"/>
  <c r="G619" i="8" s="1"/>
  <c r="H618" i="8"/>
  <c r="I618" i="8" s="1"/>
  <c r="G618" i="8" a="1"/>
  <c r="G618" i="8" s="1"/>
  <c r="H617" i="8"/>
  <c r="I617" i="8" s="1"/>
  <c r="G617" i="8" a="1"/>
  <c r="G617" i="8" s="1"/>
  <c r="H616" i="8"/>
  <c r="I616" i="8" s="1"/>
  <c r="G616" i="8" a="1"/>
  <c r="G616" i="8" s="1"/>
  <c r="H615" i="8"/>
  <c r="I615" i="8" s="1"/>
  <c r="G615" i="8" a="1"/>
  <c r="G615" i="8" s="1"/>
  <c r="H614" i="8"/>
  <c r="I614" i="8" s="1"/>
  <c r="G614" i="8" a="1"/>
  <c r="G614" i="8" s="1"/>
  <c r="H613" i="8"/>
  <c r="I613" i="8" s="1"/>
  <c r="G613" i="8" a="1"/>
  <c r="G613" i="8" s="1"/>
  <c r="H612" i="8"/>
  <c r="I612" i="8" s="1"/>
  <c r="G612" i="8" a="1"/>
  <c r="G612" i="8" s="1"/>
  <c r="H611" i="8"/>
  <c r="I611" i="8" s="1"/>
  <c r="G611" i="8" a="1"/>
  <c r="G611" i="8" s="1"/>
  <c r="H610" i="8"/>
  <c r="I610" i="8" s="1"/>
  <c r="G610" i="8" a="1"/>
  <c r="G610" i="8" s="1"/>
  <c r="H609" i="8"/>
  <c r="I609" i="8" s="1"/>
  <c r="G609" i="8" a="1"/>
  <c r="G609" i="8" s="1"/>
  <c r="H608" i="8"/>
  <c r="I608" i="8" s="1"/>
  <c r="G608" i="8" a="1"/>
  <c r="G608" i="8" s="1"/>
  <c r="H607" i="8"/>
  <c r="I607" i="8" s="1"/>
  <c r="G607" i="8" a="1"/>
  <c r="G607" i="8" s="1"/>
  <c r="H606" i="8"/>
  <c r="I606" i="8" s="1"/>
  <c r="G606" i="8" a="1"/>
  <c r="G606" i="8" s="1"/>
  <c r="H605" i="8"/>
  <c r="I605" i="8" s="1"/>
  <c r="G605" i="8" a="1"/>
  <c r="G605" i="8" s="1"/>
  <c r="H604" i="8"/>
  <c r="I604" i="8" s="1"/>
  <c r="G604" i="8" a="1"/>
  <c r="G604" i="8" s="1"/>
  <c r="H603" i="8"/>
  <c r="I603" i="8" s="1"/>
  <c r="G603" i="8" a="1"/>
  <c r="G603" i="8" s="1"/>
  <c r="H602" i="8"/>
  <c r="I602" i="8" s="1"/>
  <c r="G602" i="8" a="1"/>
  <c r="G602" i="8" s="1"/>
  <c r="H601" i="8"/>
  <c r="I601" i="8" s="1"/>
  <c r="G601" i="8" a="1"/>
  <c r="G601" i="8" s="1"/>
  <c r="H600" i="8"/>
  <c r="I600" i="8" s="1"/>
  <c r="G600" i="8" a="1"/>
  <c r="G600" i="8" s="1"/>
  <c r="H599" i="8"/>
  <c r="I599" i="8" s="1"/>
  <c r="G599" i="8" a="1"/>
  <c r="G599" i="8" s="1"/>
  <c r="H598" i="8"/>
  <c r="I598" i="8" s="1"/>
  <c r="G598" i="8" a="1"/>
  <c r="G598" i="8" s="1"/>
  <c r="H597" i="8"/>
  <c r="I597" i="8" s="1"/>
  <c r="G597" i="8" a="1"/>
  <c r="G597" i="8" s="1"/>
  <c r="H596" i="8"/>
  <c r="I596" i="8" s="1"/>
  <c r="G596" i="8" a="1"/>
  <c r="G596" i="8" s="1"/>
  <c r="H595" i="8"/>
  <c r="I595" i="8" s="1"/>
  <c r="G595" i="8" a="1"/>
  <c r="G595" i="8" s="1"/>
  <c r="H594" i="8"/>
  <c r="I594" i="8" s="1"/>
  <c r="G594" i="8" a="1"/>
  <c r="G594" i="8" s="1"/>
  <c r="H593" i="8"/>
  <c r="I593" i="8" s="1"/>
  <c r="G593" i="8" a="1"/>
  <c r="G593" i="8" s="1"/>
  <c r="H592" i="8"/>
  <c r="I592" i="8" s="1"/>
  <c r="G592" i="8" a="1"/>
  <c r="G592" i="8" s="1"/>
  <c r="H591" i="8"/>
  <c r="I591" i="8" s="1"/>
  <c r="G591" i="8" a="1"/>
  <c r="G591" i="8" s="1"/>
  <c r="H590" i="8"/>
  <c r="I590" i="8" s="1"/>
  <c r="G590" i="8" a="1"/>
  <c r="G590" i="8" s="1"/>
  <c r="H589" i="8"/>
  <c r="I589" i="8" s="1"/>
  <c r="G589" i="8" a="1"/>
  <c r="G589" i="8" s="1"/>
  <c r="H588" i="8"/>
  <c r="I588" i="8" s="1"/>
  <c r="G588" i="8" a="1"/>
  <c r="G588" i="8" s="1"/>
  <c r="H587" i="8"/>
  <c r="I587" i="8" s="1"/>
  <c r="G587" i="8" a="1"/>
  <c r="G587" i="8" s="1"/>
  <c r="H586" i="8"/>
  <c r="I586" i="8" s="1"/>
  <c r="G586" i="8" a="1"/>
  <c r="G586" i="8" s="1"/>
  <c r="H585" i="8"/>
  <c r="I585" i="8" s="1"/>
  <c r="G585" i="8" a="1"/>
  <c r="G585" i="8" s="1"/>
  <c r="H584" i="8"/>
  <c r="I584" i="8" s="1"/>
  <c r="G584" i="8" a="1"/>
  <c r="G584" i="8" s="1"/>
  <c r="H583" i="8"/>
  <c r="I583" i="8" s="1"/>
  <c r="G583" i="8" a="1"/>
  <c r="G583" i="8" s="1"/>
  <c r="H582" i="8"/>
  <c r="I582" i="8" s="1"/>
  <c r="G582" i="8" a="1"/>
  <c r="G582" i="8" s="1"/>
  <c r="H581" i="8"/>
  <c r="I581" i="8" s="1"/>
  <c r="G581" i="8" a="1"/>
  <c r="G581" i="8" s="1"/>
  <c r="H580" i="8"/>
  <c r="I580" i="8" s="1"/>
  <c r="G580" i="8" a="1"/>
  <c r="G580" i="8" s="1"/>
  <c r="H579" i="8"/>
  <c r="I579" i="8" s="1"/>
  <c r="G579" i="8" a="1"/>
  <c r="G579" i="8" s="1"/>
  <c r="H578" i="8"/>
  <c r="I578" i="8" s="1"/>
  <c r="G578" i="8" a="1"/>
  <c r="G578" i="8" s="1"/>
  <c r="H577" i="8"/>
  <c r="I577" i="8" s="1"/>
  <c r="G577" i="8" a="1"/>
  <c r="G577" i="8" s="1"/>
  <c r="H576" i="8"/>
  <c r="I576" i="8" s="1"/>
  <c r="G576" i="8" a="1"/>
  <c r="G576" i="8" s="1"/>
  <c r="H575" i="8"/>
  <c r="I575" i="8" s="1"/>
  <c r="G575" i="8" a="1"/>
  <c r="G575" i="8" s="1"/>
  <c r="H574" i="8"/>
  <c r="I574" i="8" s="1"/>
  <c r="G574" i="8" a="1"/>
  <c r="G574" i="8" s="1"/>
  <c r="H573" i="8"/>
  <c r="I573" i="8" s="1"/>
  <c r="G573" i="8" a="1"/>
  <c r="G573" i="8" s="1"/>
  <c r="H572" i="8"/>
  <c r="I572" i="8" s="1"/>
  <c r="G572" i="8" a="1"/>
  <c r="G572" i="8" s="1"/>
  <c r="H571" i="8"/>
  <c r="I571" i="8" s="1"/>
  <c r="G571" i="8" a="1"/>
  <c r="G571" i="8" s="1"/>
  <c r="H570" i="8"/>
  <c r="I570" i="8" s="1"/>
  <c r="G570" i="8" a="1"/>
  <c r="G570" i="8" s="1"/>
  <c r="H569" i="8"/>
  <c r="I569" i="8" s="1"/>
  <c r="G569" i="8" a="1"/>
  <c r="G569" i="8" s="1"/>
  <c r="H568" i="8"/>
  <c r="I568" i="8" s="1"/>
  <c r="G568" i="8" a="1"/>
  <c r="G568" i="8" s="1"/>
  <c r="H567" i="8"/>
  <c r="I567" i="8" s="1"/>
  <c r="G567" i="8" a="1"/>
  <c r="G567" i="8" s="1"/>
  <c r="H566" i="8"/>
  <c r="I566" i="8" s="1"/>
  <c r="G566" i="8" a="1"/>
  <c r="G566" i="8" s="1"/>
  <c r="H565" i="8"/>
  <c r="I565" i="8" s="1"/>
  <c r="G565" i="8" a="1"/>
  <c r="G565" i="8" s="1"/>
  <c r="H564" i="8"/>
  <c r="I564" i="8" s="1"/>
  <c r="G564" i="8" a="1"/>
  <c r="G564" i="8" s="1"/>
  <c r="H563" i="8"/>
  <c r="I563" i="8" s="1"/>
  <c r="G563" i="8" a="1"/>
  <c r="G563" i="8" s="1"/>
  <c r="H562" i="8"/>
  <c r="I562" i="8" s="1"/>
  <c r="G562" i="8" a="1"/>
  <c r="G562" i="8" s="1"/>
  <c r="H561" i="8"/>
  <c r="I561" i="8" s="1"/>
  <c r="G561" i="8" a="1"/>
  <c r="G561" i="8" s="1"/>
  <c r="H560" i="8"/>
  <c r="I560" i="8" s="1"/>
  <c r="G560" i="8" a="1"/>
  <c r="G560" i="8" s="1"/>
  <c r="H559" i="8"/>
  <c r="I559" i="8" s="1"/>
  <c r="G559" i="8" a="1"/>
  <c r="G559" i="8" s="1"/>
  <c r="H558" i="8"/>
  <c r="I558" i="8" s="1"/>
  <c r="G558" i="8" a="1"/>
  <c r="G558" i="8" s="1"/>
  <c r="H557" i="8"/>
  <c r="I557" i="8" s="1"/>
  <c r="G557" i="8" a="1"/>
  <c r="G557" i="8" s="1"/>
  <c r="H556" i="8"/>
  <c r="I556" i="8" s="1"/>
  <c r="G556" i="8" a="1"/>
  <c r="G556" i="8" s="1"/>
  <c r="H555" i="8"/>
  <c r="I555" i="8" s="1"/>
  <c r="G555" i="8" a="1"/>
  <c r="G555" i="8" s="1"/>
  <c r="H554" i="8"/>
  <c r="I554" i="8" s="1"/>
  <c r="G554" i="8" a="1"/>
  <c r="G554" i="8" s="1"/>
  <c r="H553" i="8"/>
  <c r="I553" i="8" s="1"/>
  <c r="G553" i="8" a="1"/>
  <c r="G553" i="8" s="1"/>
  <c r="H552" i="8"/>
  <c r="I552" i="8" s="1"/>
  <c r="G552" i="8" a="1"/>
  <c r="G552" i="8" s="1"/>
  <c r="H551" i="8"/>
  <c r="I551" i="8" s="1"/>
  <c r="G551" i="8" a="1"/>
  <c r="G551" i="8" s="1"/>
  <c r="H550" i="8"/>
  <c r="I550" i="8" s="1"/>
  <c r="G550" i="8" a="1"/>
  <c r="G550" i="8" s="1"/>
  <c r="H549" i="8"/>
  <c r="I549" i="8" s="1"/>
  <c r="G549" i="8" a="1"/>
  <c r="G549" i="8" s="1"/>
  <c r="H548" i="8"/>
  <c r="I548" i="8" s="1"/>
  <c r="G548" i="8" a="1"/>
  <c r="G548" i="8" s="1"/>
  <c r="H547" i="8"/>
  <c r="I547" i="8" s="1"/>
  <c r="G547" i="8" a="1"/>
  <c r="G547" i="8" s="1"/>
  <c r="H546" i="8"/>
  <c r="I546" i="8" s="1"/>
  <c r="G546" i="8" a="1"/>
  <c r="G546" i="8" s="1"/>
  <c r="H545" i="8"/>
  <c r="I545" i="8" s="1"/>
  <c r="G545" i="8" a="1"/>
  <c r="G545" i="8" s="1"/>
  <c r="H544" i="8"/>
  <c r="I544" i="8" s="1"/>
  <c r="G544" i="8" a="1"/>
  <c r="G544" i="8" s="1"/>
  <c r="H543" i="8"/>
  <c r="I543" i="8" s="1"/>
  <c r="G543" i="8" a="1"/>
  <c r="G543" i="8" s="1"/>
  <c r="H542" i="8"/>
  <c r="I542" i="8" s="1"/>
  <c r="G542" i="8" a="1"/>
  <c r="G542" i="8" s="1"/>
  <c r="H541" i="8"/>
  <c r="I541" i="8" s="1"/>
  <c r="G541" i="8" a="1"/>
  <c r="G541" i="8" s="1"/>
  <c r="H540" i="8"/>
  <c r="I540" i="8" s="1"/>
  <c r="G540" i="8" a="1"/>
  <c r="G540" i="8" s="1"/>
  <c r="H539" i="8"/>
  <c r="I539" i="8" s="1"/>
  <c r="G539" i="8" a="1"/>
  <c r="G539" i="8" s="1"/>
  <c r="H538" i="8"/>
  <c r="I538" i="8" s="1"/>
  <c r="G538" i="8" a="1"/>
  <c r="G538" i="8" s="1"/>
  <c r="H537" i="8"/>
  <c r="I537" i="8" s="1"/>
  <c r="G537" i="8" a="1"/>
  <c r="G537" i="8" s="1"/>
  <c r="H536" i="8"/>
  <c r="I536" i="8" s="1"/>
  <c r="G536" i="8" a="1"/>
  <c r="G536" i="8" s="1"/>
  <c r="H535" i="8"/>
  <c r="I535" i="8" s="1"/>
  <c r="G535" i="8" a="1"/>
  <c r="G535" i="8" s="1"/>
  <c r="H534" i="8"/>
  <c r="I534" i="8" s="1"/>
  <c r="G534" i="8" a="1"/>
  <c r="G534" i="8" s="1"/>
  <c r="H533" i="8"/>
  <c r="I533" i="8" s="1"/>
  <c r="G533" i="8" a="1"/>
  <c r="G533" i="8" s="1"/>
  <c r="H532" i="8"/>
  <c r="I532" i="8" s="1"/>
  <c r="G532" i="8" a="1"/>
  <c r="G532" i="8" s="1"/>
  <c r="H531" i="8"/>
  <c r="I531" i="8" s="1"/>
  <c r="G531" i="8" a="1"/>
  <c r="G531" i="8" s="1"/>
  <c r="H530" i="8"/>
  <c r="I530" i="8" s="1"/>
  <c r="G530" i="8" a="1"/>
  <c r="G530" i="8" s="1"/>
  <c r="H529" i="8"/>
  <c r="I529" i="8" s="1"/>
  <c r="G529" i="8" a="1"/>
  <c r="G529" i="8" s="1"/>
  <c r="H528" i="8"/>
  <c r="I528" i="8" s="1"/>
  <c r="G528" i="8" a="1"/>
  <c r="G528" i="8" s="1"/>
  <c r="H527" i="8"/>
  <c r="I527" i="8" s="1"/>
  <c r="G527" i="8" a="1"/>
  <c r="G527" i="8" s="1"/>
  <c r="H526" i="8"/>
  <c r="I526" i="8" s="1"/>
  <c r="G526" i="8" a="1"/>
  <c r="G526" i="8" s="1"/>
  <c r="H525" i="8"/>
  <c r="I525" i="8" s="1"/>
  <c r="G525" i="8" a="1"/>
  <c r="G525" i="8" s="1"/>
  <c r="H524" i="8"/>
  <c r="I524" i="8" s="1"/>
  <c r="G524" i="8" a="1"/>
  <c r="G524" i="8" s="1"/>
  <c r="H523" i="8"/>
  <c r="I523" i="8" s="1"/>
  <c r="G523" i="8" a="1"/>
  <c r="G523" i="8" s="1"/>
  <c r="H522" i="8"/>
  <c r="I522" i="8" s="1"/>
  <c r="G522" i="8" a="1"/>
  <c r="G522" i="8" s="1"/>
  <c r="H521" i="8"/>
  <c r="I521" i="8" s="1"/>
  <c r="G521" i="8" a="1"/>
  <c r="G521" i="8" s="1"/>
  <c r="H520" i="8"/>
  <c r="I520" i="8" s="1"/>
  <c r="G520" i="8" a="1"/>
  <c r="G520" i="8" s="1"/>
  <c r="H519" i="8"/>
  <c r="I519" i="8" s="1"/>
  <c r="G519" i="8" a="1"/>
  <c r="G519" i="8" s="1"/>
  <c r="H518" i="8"/>
  <c r="I518" i="8" s="1"/>
  <c r="G518" i="8" a="1"/>
  <c r="G518" i="8" s="1"/>
  <c r="H517" i="8"/>
  <c r="I517" i="8" s="1"/>
  <c r="G517" i="8" a="1"/>
  <c r="G517" i="8" s="1"/>
  <c r="H516" i="8"/>
  <c r="I516" i="8" s="1"/>
  <c r="G516" i="8" a="1"/>
  <c r="G516" i="8" s="1"/>
  <c r="H515" i="8"/>
  <c r="I515" i="8" s="1"/>
  <c r="G515" i="8" a="1"/>
  <c r="G515" i="8" s="1"/>
  <c r="H514" i="8"/>
  <c r="I514" i="8" s="1"/>
  <c r="G514" i="8" a="1"/>
  <c r="G514" i="8" s="1"/>
  <c r="H513" i="8"/>
  <c r="I513" i="8" s="1"/>
  <c r="G513" i="8" a="1"/>
  <c r="G513" i="8" s="1"/>
  <c r="H512" i="8"/>
  <c r="I512" i="8" s="1"/>
  <c r="G512" i="8" a="1"/>
  <c r="G512" i="8" s="1"/>
  <c r="H511" i="8"/>
  <c r="I511" i="8" s="1"/>
  <c r="G511" i="8" a="1"/>
  <c r="G511" i="8" s="1"/>
  <c r="H510" i="8"/>
  <c r="I510" i="8" s="1"/>
  <c r="G510" i="8" a="1"/>
  <c r="G510" i="8" s="1"/>
  <c r="H509" i="8"/>
  <c r="I509" i="8" s="1"/>
  <c r="G509" i="8" a="1"/>
  <c r="G509" i="8" s="1"/>
  <c r="H508" i="8"/>
  <c r="I508" i="8" s="1"/>
  <c r="G508" i="8" a="1"/>
  <c r="G508" i="8" s="1"/>
  <c r="H507" i="8"/>
  <c r="I507" i="8" s="1"/>
  <c r="G507" i="8" a="1"/>
  <c r="G507" i="8" s="1"/>
  <c r="H506" i="8"/>
  <c r="I506" i="8" s="1"/>
  <c r="G506" i="8" a="1"/>
  <c r="G506" i="8" s="1"/>
  <c r="H505" i="8"/>
  <c r="I505" i="8" s="1"/>
  <c r="G505" i="8" a="1"/>
  <c r="G505" i="8" s="1"/>
  <c r="H504" i="8"/>
  <c r="I504" i="8" s="1"/>
  <c r="G504" i="8" a="1"/>
  <c r="G504" i="8" s="1"/>
  <c r="H503" i="8"/>
  <c r="I503" i="8" s="1"/>
  <c r="G503" i="8" a="1"/>
  <c r="G503" i="8" s="1"/>
  <c r="H502" i="8"/>
  <c r="I502" i="8" s="1"/>
  <c r="G502" i="8" a="1"/>
  <c r="G502" i="8" s="1"/>
  <c r="H501" i="8"/>
  <c r="I501" i="8" s="1"/>
  <c r="G501" i="8" a="1"/>
  <c r="G501" i="8" s="1"/>
  <c r="H500" i="8"/>
  <c r="I500" i="8" s="1"/>
  <c r="G500" i="8" a="1"/>
  <c r="G500" i="8" s="1"/>
  <c r="H499" i="8"/>
  <c r="I499" i="8" s="1"/>
  <c r="G499" i="8" a="1"/>
  <c r="G499" i="8" s="1"/>
  <c r="H498" i="8"/>
  <c r="I498" i="8" s="1"/>
  <c r="G498" i="8" a="1"/>
  <c r="G498" i="8" s="1"/>
  <c r="H497" i="8"/>
  <c r="I497" i="8" s="1"/>
  <c r="G497" i="8" a="1"/>
  <c r="G497" i="8" s="1"/>
  <c r="H496" i="8"/>
  <c r="I496" i="8" s="1"/>
  <c r="G496" i="8" a="1"/>
  <c r="G496" i="8" s="1"/>
  <c r="H495" i="8"/>
  <c r="I495" i="8" s="1"/>
  <c r="G495" i="8" a="1"/>
  <c r="G495" i="8" s="1"/>
  <c r="H494" i="8"/>
  <c r="I494" i="8" s="1"/>
  <c r="G494" i="8" a="1"/>
  <c r="G494" i="8" s="1"/>
  <c r="H493" i="8"/>
  <c r="I493" i="8" s="1"/>
  <c r="G493" i="8" a="1"/>
  <c r="G493" i="8" s="1"/>
  <c r="H492" i="8"/>
  <c r="I492" i="8" s="1"/>
  <c r="G492" i="8" a="1"/>
  <c r="G492" i="8" s="1"/>
  <c r="H491" i="8"/>
  <c r="I491" i="8" s="1"/>
  <c r="G491" i="8" a="1"/>
  <c r="G491" i="8" s="1"/>
  <c r="H490" i="8"/>
  <c r="I490" i="8" s="1"/>
  <c r="G490" i="8" a="1"/>
  <c r="G490" i="8" s="1"/>
  <c r="H489" i="8"/>
  <c r="I489" i="8" s="1"/>
  <c r="G489" i="8" a="1"/>
  <c r="G489" i="8" s="1"/>
  <c r="H488" i="8"/>
  <c r="I488" i="8" s="1"/>
  <c r="G488" i="8" a="1"/>
  <c r="G488" i="8" s="1"/>
  <c r="H487" i="8"/>
  <c r="I487" i="8" s="1"/>
  <c r="G487" i="8" a="1"/>
  <c r="G487" i="8" s="1"/>
  <c r="H486" i="8"/>
  <c r="I486" i="8" s="1"/>
  <c r="G486" i="8" a="1"/>
  <c r="G486" i="8" s="1"/>
  <c r="H485" i="8"/>
  <c r="I485" i="8" s="1"/>
  <c r="G485" i="8" a="1"/>
  <c r="G485" i="8" s="1"/>
  <c r="H484" i="8"/>
  <c r="I484" i="8" s="1"/>
  <c r="G484" i="8" a="1"/>
  <c r="G484" i="8" s="1"/>
  <c r="H483" i="8"/>
  <c r="I483" i="8" s="1"/>
  <c r="G483" i="8" a="1"/>
  <c r="G483" i="8" s="1"/>
  <c r="H482" i="8"/>
  <c r="I482" i="8" s="1"/>
  <c r="G482" i="8" a="1"/>
  <c r="G482" i="8" s="1"/>
  <c r="H481" i="8"/>
  <c r="I481" i="8" s="1"/>
  <c r="G481" i="8" a="1"/>
  <c r="G481" i="8" s="1"/>
  <c r="H480" i="8"/>
  <c r="I480" i="8" s="1"/>
  <c r="G480" i="8" a="1"/>
  <c r="G480" i="8" s="1"/>
  <c r="H479" i="8"/>
  <c r="I479" i="8" s="1"/>
  <c r="G479" i="8" a="1"/>
  <c r="G479" i="8" s="1"/>
  <c r="H478" i="8"/>
  <c r="I478" i="8" s="1"/>
  <c r="G478" i="8" a="1"/>
  <c r="G478" i="8" s="1"/>
  <c r="H477" i="8"/>
  <c r="I477" i="8" s="1"/>
  <c r="G477" i="8" a="1"/>
  <c r="G477" i="8" s="1"/>
  <c r="H476" i="8"/>
  <c r="I476" i="8" s="1"/>
  <c r="G476" i="8" a="1"/>
  <c r="G476" i="8" s="1"/>
  <c r="H475" i="8"/>
  <c r="I475" i="8" s="1"/>
  <c r="G475" i="8" a="1"/>
  <c r="G475" i="8" s="1"/>
  <c r="H474" i="8"/>
  <c r="I474" i="8" s="1"/>
  <c r="G474" i="8" a="1"/>
  <c r="G474" i="8" s="1"/>
  <c r="H473" i="8"/>
  <c r="I473" i="8" s="1"/>
  <c r="G473" i="8" a="1"/>
  <c r="G473" i="8" s="1"/>
  <c r="H472" i="8"/>
  <c r="I472" i="8" s="1"/>
  <c r="G472" i="8" a="1"/>
  <c r="G472" i="8" s="1"/>
  <c r="H471" i="8"/>
  <c r="I471" i="8" s="1"/>
  <c r="G471" i="8" a="1"/>
  <c r="G471" i="8" s="1"/>
  <c r="H470" i="8"/>
  <c r="I470" i="8" s="1"/>
  <c r="G470" i="8" a="1"/>
  <c r="G470" i="8" s="1"/>
  <c r="H469" i="8"/>
  <c r="I469" i="8" s="1"/>
  <c r="G469" i="8" a="1"/>
  <c r="G469" i="8" s="1"/>
  <c r="H468" i="8"/>
  <c r="I468" i="8" s="1"/>
  <c r="G468" i="8" a="1"/>
  <c r="G468" i="8" s="1"/>
  <c r="H467" i="8"/>
  <c r="I467" i="8" s="1"/>
  <c r="G467" i="8" a="1"/>
  <c r="G467" i="8" s="1"/>
  <c r="H466" i="8"/>
  <c r="I466" i="8" s="1"/>
  <c r="G466" i="8" a="1"/>
  <c r="G466" i="8" s="1"/>
  <c r="H465" i="8"/>
  <c r="I465" i="8" s="1"/>
  <c r="G465" i="8" a="1"/>
  <c r="G465" i="8" s="1"/>
  <c r="H464" i="8"/>
  <c r="I464" i="8" s="1"/>
  <c r="G464" i="8" a="1"/>
  <c r="G464" i="8" s="1"/>
  <c r="H463" i="8"/>
  <c r="I463" i="8" s="1"/>
  <c r="G463" i="8" a="1"/>
  <c r="G463" i="8" s="1"/>
  <c r="H462" i="8"/>
  <c r="I462" i="8" s="1"/>
  <c r="G462" i="8" a="1"/>
  <c r="G462" i="8" s="1"/>
  <c r="H461" i="8"/>
  <c r="I461" i="8" s="1"/>
  <c r="G461" i="8" a="1"/>
  <c r="G461" i="8" s="1"/>
  <c r="H460" i="8"/>
  <c r="I460" i="8" s="1"/>
  <c r="G460" i="8" a="1"/>
  <c r="G460" i="8" s="1"/>
  <c r="H459" i="8"/>
  <c r="I459" i="8" s="1"/>
  <c r="G459" i="8" a="1"/>
  <c r="G459" i="8" s="1"/>
  <c r="H458" i="8"/>
  <c r="I458" i="8" s="1"/>
  <c r="G458" i="8" a="1"/>
  <c r="G458" i="8" s="1"/>
  <c r="H457" i="8"/>
  <c r="I457" i="8" s="1"/>
  <c r="G457" i="8" a="1"/>
  <c r="G457" i="8" s="1"/>
  <c r="H456" i="8"/>
  <c r="I456" i="8" s="1"/>
  <c r="G456" i="8" a="1"/>
  <c r="G456" i="8" s="1"/>
  <c r="H455" i="8"/>
  <c r="I455" i="8" s="1"/>
  <c r="G455" i="8" a="1"/>
  <c r="G455" i="8" s="1"/>
  <c r="H454" i="8"/>
  <c r="I454" i="8" s="1"/>
  <c r="G454" i="8" a="1"/>
  <c r="G454" i="8" s="1"/>
  <c r="H453" i="8"/>
  <c r="I453" i="8" s="1"/>
  <c r="G453" i="8" a="1"/>
  <c r="G453" i="8" s="1"/>
  <c r="H452" i="8"/>
  <c r="I452" i="8" s="1"/>
  <c r="G452" i="8" a="1"/>
  <c r="G452" i="8" s="1"/>
  <c r="H451" i="8"/>
  <c r="I451" i="8" s="1"/>
  <c r="G451" i="8" a="1"/>
  <c r="G451" i="8" s="1"/>
  <c r="H450" i="8"/>
  <c r="I450" i="8" s="1"/>
  <c r="G450" i="8" a="1"/>
  <c r="G450" i="8" s="1"/>
  <c r="H449" i="8"/>
  <c r="I449" i="8" s="1"/>
  <c r="G449" i="8" a="1"/>
  <c r="G449" i="8" s="1"/>
  <c r="H448" i="8"/>
  <c r="I448" i="8" s="1"/>
  <c r="G448" i="8" a="1"/>
  <c r="G448" i="8" s="1"/>
  <c r="H447" i="8"/>
  <c r="I447" i="8" s="1"/>
  <c r="G447" i="8" a="1"/>
  <c r="G447" i="8" s="1"/>
  <c r="H446" i="8"/>
  <c r="I446" i="8" s="1"/>
  <c r="G446" i="8" a="1"/>
  <c r="G446" i="8" s="1"/>
  <c r="H445" i="8"/>
  <c r="I445" i="8" s="1"/>
  <c r="G445" i="8" a="1"/>
  <c r="G445" i="8" s="1"/>
  <c r="H444" i="8"/>
  <c r="I444" i="8" s="1"/>
  <c r="G444" i="8" a="1"/>
  <c r="G444" i="8" s="1"/>
  <c r="H443" i="8"/>
  <c r="I443" i="8" s="1"/>
  <c r="G443" i="8" a="1"/>
  <c r="G443" i="8" s="1"/>
  <c r="H442" i="8"/>
  <c r="I442" i="8" s="1"/>
  <c r="G442" i="8" a="1"/>
  <c r="G442" i="8" s="1"/>
  <c r="H441" i="8"/>
  <c r="I441" i="8" s="1"/>
  <c r="G441" i="8" a="1"/>
  <c r="G441" i="8" s="1"/>
  <c r="H440" i="8"/>
  <c r="I440" i="8" s="1"/>
  <c r="G440" i="8" a="1"/>
  <c r="G440" i="8" s="1"/>
  <c r="H439" i="8"/>
  <c r="I439" i="8" s="1"/>
  <c r="G439" i="8" a="1"/>
  <c r="G439" i="8" s="1"/>
  <c r="H438" i="8"/>
  <c r="I438" i="8" s="1"/>
  <c r="G438" i="8" a="1"/>
  <c r="G438" i="8" s="1"/>
  <c r="H437" i="8"/>
  <c r="I437" i="8" s="1"/>
  <c r="G437" i="8" a="1"/>
  <c r="G437" i="8" s="1"/>
  <c r="H436" i="8"/>
  <c r="I436" i="8" s="1"/>
  <c r="G436" i="8" a="1"/>
  <c r="G436" i="8" s="1"/>
  <c r="H435" i="8"/>
  <c r="I435" i="8" s="1"/>
  <c r="G435" i="8" a="1"/>
  <c r="G435" i="8" s="1"/>
  <c r="H434" i="8"/>
  <c r="I434" i="8" s="1"/>
  <c r="G434" i="8" a="1"/>
  <c r="G434" i="8" s="1"/>
  <c r="H433" i="8"/>
  <c r="I433" i="8" s="1"/>
  <c r="G433" i="8" a="1"/>
  <c r="G433" i="8" s="1"/>
  <c r="H432" i="8"/>
  <c r="I432" i="8" s="1"/>
  <c r="G432" i="8" a="1"/>
  <c r="G432" i="8" s="1"/>
  <c r="H431" i="8"/>
  <c r="I431" i="8" s="1"/>
  <c r="G431" i="8" a="1"/>
  <c r="G431" i="8" s="1"/>
  <c r="H430" i="8"/>
  <c r="I430" i="8" s="1"/>
  <c r="G430" i="8" a="1"/>
  <c r="G430" i="8" s="1"/>
  <c r="H429" i="8"/>
  <c r="I429" i="8" s="1"/>
  <c r="G429" i="8" a="1"/>
  <c r="G429" i="8" s="1"/>
  <c r="H428" i="8"/>
  <c r="I428" i="8" s="1"/>
  <c r="G428" i="8" a="1"/>
  <c r="G428" i="8" s="1"/>
  <c r="H427" i="8"/>
  <c r="I427" i="8" s="1"/>
  <c r="G427" i="8" a="1"/>
  <c r="G427" i="8" s="1"/>
  <c r="H426" i="8"/>
  <c r="I426" i="8" s="1"/>
  <c r="G426" i="8" a="1"/>
  <c r="G426" i="8" s="1"/>
  <c r="H425" i="8"/>
  <c r="I425" i="8" s="1"/>
  <c r="G425" i="8" a="1"/>
  <c r="G425" i="8" s="1"/>
  <c r="H424" i="8"/>
  <c r="I424" i="8" s="1"/>
  <c r="G424" i="8" a="1"/>
  <c r="G424" i="8" s="1"/>
  <c r="H423" i="8"/>
  <c r="I423" i="8" s="1"/>
  <c r="G423" i="8" a="1"/>
  <c r="G423" i="8" s="1"/>
  <c r="H422" i="8"/>
  <c r="I422" i="8" s="1"/>
  <c r="G422" i="8" a="1"/>
  <c r="G422" i="8" s="1"/>
  <c r="H421" i="8"/>
  <c r="I421" i="8" s="1"/>
  <c r="G421" i="8" a="1"/>
  <c r="G421" i="8" s="1"/>
  <c r="H420" i="8"/>
  <c r="I420" i="8" s="1"/>
  <c r="G420" i="8" a="1"/>
  <c r="G420" i="8" s="1"/>
  <c r="H419" i="8"/>
  <c r="I419" i="8" s="1"/>
  <c r="G419" i="8" a="1"/>
  <c r="G419" i="8" s="1"/>
  <c r="H418" i="8"/>
  <c r="I418" i="8" s="1"/>
  <c r="G418" i="8" a="1"/>
  <c r="G418" i="8" s="1"/>
  <c r="H417" i="8"/>
  <c r="I417" i="8" s="1"/>
  <c r="G417" i="8" a="1"/>
  <c r="G417" i="8" s="1"/>
  <c r="H416" i="8"/>
  <c r="I416" i="8" s="1"/>
  <c r="G416" i="8" a="1"/>
  <c r="G416" i="8" s="1"/>
  <c r="H415" i="8"/>
  <c r="I415" i="8" s="1"/>
  <c r="G415" i="8" a="1"/>
  <c r="G415" i="8" s="1"/>
  <c r="H414" i="8"/>
  <c r="I414" i="8" s="1"/>
  <c r="G414" i="8" a="1"/>
  <c r="G414" i="8" s="1"/>
  <c r="H413" i="8"/>
  <c r="I413" i="8" s="1"/>
  <c r="G413" i="8" a="1"/>
  <c r="G413" i="8" s="1"/>
  <c r="H412" i="8"/>
  <c r="I412" i="8" s="1"/>
  <c r="G412" i="8" a="1"/>
  <c r="G412" i="8" s="1"/>
  <c r="H411" i="8"/>
  <c r="I411" i="8" s="1"/>
  <c r="G411" i="8" a="1"/>
  <c r="G411" i="8" s="1"/>
  <c r="H410" i="8"/>
  <c r="I410" i="8" s="1"/>
  <c r="G410" i="8" a="1"/>
  <c r="G410" i="8" s="1"/>
  <c r="H409" i="8"/>
  <c r="I409" i="8" s="1"/>
  <c r="G409" i="8" a="1"/>
  <c r="G409" i="8" s="1"/>
  <c r="H408" i="8"/>
  <c r="I408" i="8" s="1"/>
  <c r="G408" i="8" a="1"/>
  <c r="G408" i="8" s="1"/>
  <c r="H407" i="8"/>
  <c r="I407" i="8" s="1"/>
  <c r="G407" i="8" a="1"/>
  <c r="G407" i="8" s="1"/>
  <c r="H406" i="8"/>
  <c r="I406" i="8" s="1"/>
  <c r="G406" i="8" a="1"/>
  <c r="G406" i="8" s="1"/>
  <c r="H405" i="8"/>
  <c r="I405" i="8" s="1"/>
  <c r="G405" i="8" a="1"/>
  <c r="G405" i="8" s="1"/>
  <c r="H404" i="8"/>
  <c r="I404" i="8" s="1"/>
  <c r="G404" i="8" a="1"/>
  <c r="G404" i="8" s="1"/>
  <c r="H403" i="8"/>
  <c r="I403" i="8" s="1"/>
  <c r="G403" i="8" a="1"/>
  <c r="G403" i="8" s="1"/>
  <c r="H402" i="8"/>
  <c r="I402" i="8" s="1"/>
  <c r="G402" i="8" a="1"/>
  <c r="G402" i="8" s="1"/>
  <c r="H401" i="8"/>
  <c r="I401" i="8" s="1"/>
  <c r="G401" i="8" a="1"/>
  <c r="G401" i="8" s="1"/>
  <c r="H400" i="8"/>
  <c r="I400" i="8" s="1"/>
  <c r="G400" i="8" a="1"/>
  <c r="G400" i="8" s="1"/>
  <c r="H399" i="8"/>
  <c r="I399" i="8" s="1"/>
  <c r="G399" i="8" a="1"/>
  <c r="G399" i="8" s="1"/>
  <c r="H398" i="8"/>
  <c r="I398" i="8" s="1"/>
  <c r="G398" i="8" a="1"/>
  <c r="G398" i="8" s="1"/>
  <c r="H397" i="8"/>
  <c r="I397" i="8" s="1"/>
  <c r="G397" i="8" a="1"/>
  <c r="G397" i="8" s="1"/>
  <c r="H396" i="8"/>
  <c r="I396" i="8" s="1"/>
  <c r="G396" i="8" a="1"/>
  <c r="G396" i="8" s="1"/>
  <c r="H395" i="8"/>
  <c r="I395" i="8" s="1"/>
  <c r="G395" i="8" a="1"/>
  <c r="G395" i="8" s="1"/>
  <c r="H394" i="8"/>
  <c r="I394" i="8" s="1"/>
  <c r="G394" i="8" a="1"/>
  <c r="G394" i="8" s="1"/>
  <c r="H393" i="8"/>
  <c r="I393" i="8" s="1"/>
  <c r="G393" i="8" a="1"/>
  <c r="G393" i="8" s="1"/>
  <c r="H392" i="8"/>
  <c r="I392" i="8" s="1"/>
  <c r="G392" i="8" a="1"/>
  <c r="G392" i="8" s="1"/>
  <c r="H391" i="8"/>
  <c r="I391" i="8" s="1"/>
  <c r="G391" i="8" a="1"/>
  <c r="G391" i="8" s="1"/>
  <c r="H390" i="8"/>
  <c r="I390" i="8" s="1"/>
  <c r="G390" i="8" a="1"/>
  <c r="G390" i="8" s="1"/>
  <c r="H389" i="8"/>
  <c r="I389" i="8" s="1"/>
  <c r="G389" i="8" a="1"/>
  <c r="G389" i="8" s="1"/>
  <c r="H388" i="8"/>
  <c r="I388" i="8" s="1"/>
  <c r="G388" i="8" a="1"/>
  <c r="G388" i="8" s="1"/>
  <c r="H387" i="8"/>
  <c r="I387" i="8" s="1"/>
  <c r="G387" i="8" a="1"/>
  <c r="G387" i="8" s="1"/>
  <c r="H386" i="8"/>
  <c r="I386" i="8" s="1"/>
  <c r="G386" i="8" a="1"/>
  <c r="G386" i="8" s="1"/>
  <c r="H385" i="8"/>
  <c r="I385" i="8" s="1"/>
  <c r="G385" i="8" a="1"/>
  <c r="G385" i="8" s="1"/>
  <c r="H384" i="8"/>
  <c r="I384" i="8" s="1"/>
  <c r="G384" i="8" a="1"/>
  <c r="G384" i="8" s="1"/>
  <c r="H383" i="8"/>
  <c r="I383" i="8" s="1"/>
  <c r="G383" i="8" a="1"/>
  <c r="G383" i="8" s="1"/>
  <c r="H382" i="8"/>
  <c r="I382" i="8" s="1"/>
  <c r="G382" i="8" a="1"/>
  <c r="G382" i="8" s="1"/>
  <c r="H381" i="8"/>
  <c r="I381" i="8" s="1"/>
  <c r="G381" i="8" a="1"/>
  <c r="G381" i="8" s="1"/>
  <c r="H380" i="8"/>
  <c r="I380" i="8" s="1"/>
  <c r="G380" i="8" a="1"/>
  <c r="G380" i="8" s="1"/>
  <c r="H379" i="8"/>
  <c r="I379" i="8" s="1"/>
  <c r="G379" i="8" a="1"/>
  <c r="G379" i="8" s="1"/>
  <c r="H378" i="8"/>
  <c r="I378" i="8" s="1"/>
  <c r="G378" i="8" a="1"/>
  <c r="G378" i="8" s="1"/>
  <c r="H377" i="8"/>
  <c r="I377" i="8" s="1"/>
  <c r="G377" i="8" a="1"/>
  <c r="G377" i="8" s="1"/>
  <c r="H376" i="8"/>
  <c r="I376" i="8" s="1"/>
  <c r="G376" i="8" a="1"/>
  <c r="G376" i="8" s="1"/>
  <c r="H375" i="8"/>
  <c r="I375" i="8" s="1"/>
  <c r="G375" i="8" a="1"/>
  <c r="G375" i="8" s="1"/>
  <c r="H374" i="8"/>
  <c r="I374" i="8" s="1"/>
  <c r="G374" i="8" a="1"/>
  <c r="G374" i="8" s="1"/>
  <c r="H373" i="8"/>
  <c r="I373" i="8" s="1"/>
  <c r="G373" i="8" a="1"/>
  <c r="G373" i="8" s="1"/>
  <c r="H372" i="8"/>
  <c r="I372" i="8" s="1"/>
  <c r="G372" i="8" a="1"/>
  <c r="G372" i="8" s="1"/>
  <c r="H371" i="8"/>
  <c r="I371" i="8" s="1"/>
  <c r="G371" i="8" a="1"/>
  <c r="G371" i="8" s="1"/>
  <c r="H370" i="8"/>
  <c r="I370" i="8" s="1"/>
  <c r="G370" i="8" a="1"/>
  <c r="G370" i="8" s="1"/>
  <c r="H369" i="8"/>
  <c r="I369" i="8" s="1"/>
  <c r="G369" i="8" a="1"/>
  <c r="G369" i="8" s="1"/>
  <c r="H368" i="8"/>
  <c r="I368" i="8" s="1"/>
  <c r="G368" i="8" a="1"/>
  <c r="G368" i="8" s="1"/>
  <c r="H367" i="8"/>
  <c r="I367" i="8" s="1"/>
  <c r="G367" i="8" a="1"/>
  <c r="G367" i="8" s="1"/>
  <c r="H366" i="8"/>
  <c r="I366" i="8" s="1"/>
  <c r="G366" i="8" a="1"/>
  <c r="G366" i="8" s="1"/>
  <c r="H365" i="8"/>
  <c r="I365" i="8" s="1"/>
  <c r="G365" i="8" a="1"/>
  <c r="G365" i="8" s="1"/>
  <c r="H364" i="8"/>
  <c r="I364" i="8" s="1"/>
  <c r="G364" i="8" a="1"/>
  <c r="G364" i="8" s="1"/>
  <c r="H363" i="8"/>
  <c r="I363" i="8" s="1"/>
  <c r="G363" i="8" a="1"/>
  <c r="G363" i="8" s="1"/>
  <c r="H362" i="8"/>
  <c r="I362" i="8" s="1"/>
  <c r="G362" i="8" a="1"/>
  <c r="G362" i="8" s="1"/>
  <c r="H361" i="8"/>
  <c r="I361" i="8" s="1"/>
  <c r="G361" i="8" a="1"/>
  <c r="G361" i="8" s="1"/>
  <c r="H360" i="8"/>
  <c r="I360" i="8" s="1"/>
  <c r="G360" i="8" a="1"/>
  <c r="G360" i="8" s="1"/>
  <c r="H359" i="8"/>
  <c r="I359" i="8" s="1"/>
  <c r="G359" i="8" a="1"/>
  <c r="G359" i="8" s="1"/>
  <c r="H358" i="8"/>
  <c r="I358" i="8" s="1"/>
  <c r="G358" i="8" a="1"/>
  <c r="G358" i="8" s="1"/>
  <c r="H357" i="8"/>
  <c r="I357" i="8" s="1"/>
  <c r="G357" i="8" a="1"/>
  <c r="G357" i="8" s="1"/>
  <c r="H356" i="8"/>
  <c r="I356" i="8" s="1"/>
  <c r="G356" i="8" a="1"/>
  <c r="G356" i="8" s="1"/>
  <c r="H355" i="8"/>
  <c r="I355" i="8" s="1"/>
  <c r="G355" i="8" a="1"/>
  <c r="G355" i="8" s="1"/>
  <c r="H354" i="8"/>
  <c r="I354" i="8" s="1"/>
  <c r="G354" i="8" a="1"/>
  <c r="G354" i="8" s="1"/>
  <c r="H353" i="8"/>
  <c r="I353" i="8" s="1"/>
  <c r="G353" i="8" a="1"/>
  <c r="G353" i="8" s="1"/>
  <c r="H352" i="8"/>
  <c r="I352" i="8" s="1"/>
  <c r="G352" i="8" a="1"/>
  <c r="G352" i="8" s="1"/>
  <c r="H351" i="8"/>
  <c r="I351" i="8" s="1"/>
  <c r="G351" i="8" a="1"/>
  <c r="G351" i="8" s="1"/>
  <c r="H350" i="8"/>
  <c r="I350" i="8" s="1"/>
  <c r="G350" i="8" a="1"/>
  <c r="G350" i="8" s="1"/>
  <c r="H349" i="8"/>
  <c r="I349" i="8" s="1"/>
  <c r="G349" i="8" a="1"/>
  <c r="G349" i="8" s="1"/>
  <c r="H348" i="8"/>
  <c r="I348" i="8" s="1"/>
  <c r="G348" i="8" a="1"/>
  <c r="G348" i="8" s="1"/>
  <c r="H347" i="8"/>
  <c r="I347" i="8" s="1"/>
  <c r="G347" i="8" a="1"/>
  <c r="G347" i="8" s="1"/>
  <c r="H346" i="8"/>
  <c r="I346" i="8" s="1"/>
  <c r="G346" i="8" a="1"/>
  <c r="G346" i="8" s="1"/>
  <c r="H345" i="8"/>
  <c r="I345" i="8" s="1"/>
  <c r="G345" i="8" a="1"/>
  <c r="G345" i="8" s="1"/>
  <c r="H344" i="8"/>
  <c r="I344" i="8" s="1"/>
  <c r="G344" i="8" a="1"/>
  <c r="G344" i="8" s="1"/>
  <c r="H343" i="8"/>
  <c r="I343" i="8" s="1"/>
  <c r="G343" i="8" a="1"/>
  <c r="G343" i="8" s="1"/>
  <c r="H342" i="8"/>
  <c r="I342" i="8" s="1"/>
  <c r="G342" i="8" a="1"/>
  <c r="G342" i="8" s="1"/>
  <c r="H341" i="8"/>
  <c r="I341" i="8" s="1"/>
  <c r="G341" i="8" a="1"/>
  <c r="G341" i="8" s="1"/>
  <c r="H340" i="8"/>
  <c r="I340" i="8" s="1"/>
  <c r="G340" i="8" a="1"/>
  <c r="G340" i="8" s="1"/>
  <c r="H339" i="8"/>
  <c r="I339" i="8" s="1"/>
  <c r="G339" i="8" a="1"/>
  <c r="G339" i="8" s="1"/>
  <c r="H338" i="8"/>
  <c r="I338" i="8" s="1"/>
  <c r="G338" i="8" a="1"/>
  <c r="G338" i="8" s="1"/>
  <c r="H337" i="8"/>
  <c r="I337" i="8" s="1"/>
  <c r="G337" i="8" a="1"/>
  <c r="G337" i="8" s="1"/>
  <c r="H336" i="8"/>
  <c r="I336" i="8" s="1"/>
  <c r="G336" i="8" a="1"/>
  <c r="G336" i="8" s="1"/>
  <c r="H335" i="8"/>
  <c r="I335" i="8" s="1"/>
  <c r="G335" i="8" a="1"/>
  <c r="G335" i="8" s="1"/>
  <c r="H334" i="8"/>
  <c r="I334" i="8" s="1"/>
  <c r="G334" i="8" a="1"/>
  <c r="G334" i="8" s="1"/>
  <c r="H333" i="8"/>
  <c r="I333" i="8" s="1"/>
  <c r="G333" i="8" a="1"/>
  <c r="G333" i="8" s="1"/>
  <c r="H332" i="8"/>
  <c r="I332" i="8" s="1"/>
  <c r="G332" i="8" a="1"/>
  <c r="G332" i="8" s="1"/>
  <c r="H331" i="8"/>
  <c r="I331" i="8" s="1"/>
  <c r="G331" i="8" a="1"/>
  <c r="G331" i="8" s="1"/>
  <c r="H330" i="8"/>
  <c r="I330" i="8" s="1"/>
  <c r="G330" i="8" a="1"/>
  <c r="G330" i="8" s="1"/>
  <c r="H329" i="8"/>
  <c r="I329" i="8" s="1"/>
  <c r="G329" i="8" a="1"/>
  <c r="G329" i="8" s="1"/>
  <c r="H328" i="8"/>
  <c r="I328" i="8" s="1"/>
  <c r="G328" i="8" a="1"/>
  <c r="G328" i="8" s="1"/>
  <c r="H327" i="8"/>
  <c r="I327" i="8" s="1"/>
  <c r="G327" i="8" a="1"/>
  <c r="G327" i="8" s="1"/>
  <c r="H326" i="8"/>
  <c r="I326" i="8" s="1"/>
  <c r="G326" i="8" a="1"/>
  <c r="G326" i="8" s="1"/>
  <c r="H325" i="8"/>
  <c r="I325" i="8" s="1"/>
  <c r="G325" i="8" a="1"/>
  <c r="G325" i="8" s="1"/>
  <c r="H324" i="8"/>
  <c r="I324" i="8" s="1"/>
  <c r="G324" i="8" a="1"/>
  <c r="G324" i="8" s="1"/>
  <c r="H323" i="8"/>
  <c r="I323" i="8" s="1"/>
  <c r="G323" i="8" a="1"/>
  <c r="G323" i="8" s="1"/>
  <c r="H322" i="8"/>
  <c r="I322" i="8" s="1"/>
  <c r="G322" i="8" a="1"/>
  <c r="G322" i="8" s="1"/>
  <c r="H321" i="8"/>
  <c r="I321" i="8" s="1"/>
  <c r="G321" i="8" a="1"/>
  <c r="G321" i="8" s="1"/>
  <c r="H320" i="8"/>
  <c r="I320" i="8" s="1"/>
  <c r="G320" i="8" a="1"/>
  <c r="G320" i="8" s="1"/>
  <c r="H319" i="8"/>
  <c r="I319" i="8" s="1"/>
  <c r="G319" i="8" a="1"/>
  <c r="G319" i="8" s="1"/>
  <c r="H318" i="8"/>
  <c r="I318" i="8" s="1"/>
  <c r="G318" i="8" a="1"/>
  <c r="G318" i="8" s="1"/>
  <c r="H317" i="8"/>
  <c r="I317" i="8" s="1"/>
  <c r="G317" i="8" a="1"/>
  <c r="G317" i="8" s="1"/>
  <c r="H316" i="8"/>
  <c r="I316" i="8" s="1"/>
  <c r="G316" i="8" a="1"/>
  <c r="G316" i="8" s="1"/>
  <c r="H315" i="8"/>
  <c r="I315" i="8" s="1"/>
  <c r="G315" i="8" a="1"/>
  <c r="G315" i="8" s="1"/>
  <c r="H314" i="8"/>
  <c r="I314" i="8" s="1"/>
  <c r="G314" i="8" a="1"/>
  <c r="G314" i="8" s="1"/>
  <c r="H313" i="8"/>
  <c r="I313" i="8" s="1"/>
  <c r="G313" i="8" a="1"/>
  <c r="G313" i="8" s="1"/>
  <c r="H312" i="8"/>
  <c r="I312" i="8" s="1"/>
  <c r="G312" i="8" a="1"/>
  <c r="G312" i="8" s="1"/>
  <c r="H311" i="8"/>
  <c r="I311" i="8" s="1"/>
  <c r="G311" i="8" a="1"/>
  <c r="G311" i="8" s="1"/>
  <c r="H310" i="8"/>
  <c r="I310" i="8" s="1"/>
  <c r="G310" i="8" a="1"/>
  <c r="G310" i="8" s="1"/>
  <c r="H309" i="8"/>
  <c r="I309" i="8" s="1"/>
  <c r="G309" i="8" a="1"/>
  <c r="G309" i="8" s="1"/>
  <c r="H308" i="8"/>
  <c r="I308" i="8" s="1"/>
  <c r="G308" i="8" a="1"/>
  <c r="G308" i="8" s="1"/>
  <c r="H307" i="8"/>
  <c r="I307" i="8" s="1"/>
  <c r="G307" i="8" a="1"/>
  <c r="G307" i="8" s="1"/>
  <c r="H306" i="8"/>
  <c r="I306" i="8" s="1"/>
  <c r="G306" i="8" a="1"/>
  <c r="G306" i="8" s="1"/>
  <c r="H305" i="8"/>
  <c r="I305" i="8" s="1"/>
  <c r="G305" i="8" a="1"/>
  <c r="G305" i="8" s="1"/>
  <c r="H304" i="8"/>
  <c r="I304" i="8" s="1"/>
  <c r="G304" i="8" a="1"/>
  <c r="G304" i="8" s="1"/>
  <c r="H303" i="8"/>
  <c r="I303" i="8" s="1"/>
  <c r="G303" i="8" a="1"/>
  <c r="G303" i="8" s="1"/>
  <c r="H302" i="8"/>
  <c r="I302" i="8" s="1"/>
  <c r="G302" i="8" a="1"/>
  <c r="G302" i="8" s="1"/>
  <c r="H301" i="8"/>
  <c r="I301" i="8" s="1"/>
  <c r="G301" i="8" a="1"/>
  <c r="G301" i="8" s="1"/>
  <c r="H300" i="8"/>
  <c r="I300" i="8" s="1"/>
  <c r="G300" i="8" a="1"/>
  <c r="G300" i="8" s="1"/>
  <c r="H299" i="8"/>
  <c r="I299" i="8" s="1"/>
  <c r="G299" i="8" a="1"/>
  <c r="G299" i="8" s="1"/>
  <c r="H298" i="8"/>
  <c r="I298" i="8" s="1"/>
  <c r="G298" i="8" a="1"/>
  <c r="G298" i="8" s="1"/>
  <c r="H297" i="8"/>
  <c r="I297" i="8" s="1"/>
  <c r="G297" i="8" a="1"/>
  <c r="G297" i="8" s="1"/>
  <c r="H296" i="8"/>
  <c r="I296" i="8" s="1"/>
  <c r="G296" i="8" a="1"/>
  <c r="G296" i="8" s="1"/>
  <c r="H295" i="8"/>
  <c r="I295" i="8" s="1"/>
  <c r="G295" i="8" a="1"/>
  <c r="G295" i="8" s="1"/>
  <c r="H294" i="8"/>
  <c r="I294" i="8" s="1"/>
  <c r="G294" i="8" a="1"/>
  <c r="G294" i="8" s="1"/>
  <c r="H293" i="8"/>
  <c r="I293" i="8" s="1"/>
  <c r="G293" i="8" a="1"/>
  <c r="G293" i="8" s="1"/>
  <c r="H292" i="8"/>
  <c r="I292" i="8" s="1"/>
  <c r="G292" i="8" a="1"/>
  <c r="G292" i="8" s="1"/>
  <c r="H291" i="8"/>
  <c r="I291" i="8" s="1"/>
  <c r="G291" i="8" a="1"/>
  <c r="G291" i="8" s="1"/>
  <c r="H290" i="8"/>
  <c r="I290" i="8" s="1"/>
  <c r="G290" i="8" a="1"/>
  <c r="G290" i="8" s="1"/>
  <c r="H289" i="8"/>
  <c r="I289" i="8" s="1"/>
  <c r="G289" i="8" a="1"/>
  <c r="G289" i="8" s="1"/>
  <c r="H288" i="8"/>
  <c r="I288" i="8" s="1"/>
  <c r="G288" i="8" a="1"/>
  <c r="G288" i="8" s="1"/>
  <c r="H287" i="8"/>
  <c r="I287" i="8" s="1"/>
  <c r="G287" i="8" a="1"/>
  <c r="G287" i="8" s="1"/>
  <c r="H286" i="8"/>
  <c r="I286" i="8" s="1"/>
  <c r="G286" i="8" a="1"/>
  <c r="G286" i="8" s="1"/>
  <c r="H285" i="8"/>
  <c r="I285" i="8" s="1"/>
  <c r="G285" i="8" a="1"/>
  <c r="G285" i="8" s="1"/>
  <c r="H284" i="8"/>
  <c r="I284" i="8" s="1"/>
  <c r="G284" i="8" a="1"/>
  <c r="G284" i="8" s="1"/>
  <c r="H283" i="8"/>
  <c r="I283" i="8" s="1"/>
  <c r="G283" i="8" a="1"/>
  <c r="G283" i="8" s="1"/>
  <c r="H282" i="8"/>
  <c r="I282" i="8" s="1"/>
  <c r="G282" i="8" a="1"/>
  <c r="G282" i="8" s="1"/>
  <c r="H281" i="8"/>
  <c r="I281" i="8" s="1"/>
  <c r="G281" i="8" a="1"/>
  <c r="G281" i="8" s="1"/>
  <c r="H280" i="8"/>
  <c r="I280" i="8" s="1"/>
  <c r="G280" i="8" a="1"/>
  <c r="G280" i="8" s="1"/>
  <c r="H279" i="8"/>
  <c r="I279" i="8" s="1"/>
  <c r="G279" i="8" a="1"/>
  <c r="G279" i="8" s="1"/>
  <c r="H278" i="8"/>
  <c r="I278" i="8" s="1"/>
  <c r="G278" i="8" a="1"/>
  <c r="G278" i="8" s="1"/>
  <c r="H277" i="8"/>
  <c r="I277" i="8" s="1"/>
  <c r="G277" i="8" a="1"/>
  <c r="G277" i="8" s="1"/>
  <c r="H276" i="8"/>
  <c r="I276" i="8" s="1"/>
  <c r="G276" i="8" a="1"/>
  <c r="G276" i="8" s="1"/>
  <c r="H275" i="8"/>
  <c r="I275" i="8" s="1"/>
  <c r="G275" i="8" a="1"/>
  <c r="G275" i="8" s="1"/>
  <c r="H274" i="8"/>
  <c r="I274" i="8" s="1"/>
  <c r="G274" i="8" a="1"/>
  <c r="G274" i="8" s="1"/>
  <c r="H273" i="8"/>
  <c r="I273" i="8" s="1"/>
  <c r="G273" i="8" a="1"/>
  <c r="G273" i="8" s="1"/>
  <c r="H272" i="8"/>
  <c r="I272" i="8" s="1"/>
  <c r="G272" i="8" a="1"/>
  <c r="G272" i="8" s="1"/>
  <c r="H271" i="8"/>
  <c r="I271" i="8" s="1"/>
  <c r="G271" i="8" a="1"/>
  <c r="G271" i="8" s="1"/>
  <c r="H270" i="8"/>
  <c r="I270" i="8" s="1"/>
  <c r="G270" i="8" a="1"/>
  <c r="G270" i="8" s="1"/>
  <c r="H269" i="8"/>
  <c r="I269" i="8" s="1"/>
  <c r="G269" i="8" a="1"/>
  <c r="G269" i="8" s="1"/>
  <c r="H268" i="8"/>
  <c r="I268" i="8" s="1"/>
  <c r="G268" i="8" a="1"/>
  <c r="G268" i="8" s="1"/>
  <c r="H267" i="8"/>
  <c r="I267" i="8" s="1"/>
  <c r="G267" i="8" a="1"/>
  <c r="G267" i="8" s="1"/>
  <c r="H266" i="8"/>
  <c r="I266" i="8" s="1"/>
  <c r="G266" i="8" a="1"/>
  <c r="G266" i="8" s="1"/>
  <c r="H265" i="8"/>
  <c r="I265" i="8" s="1"/>
  <c r="G265" i="8" a="1"/>
  <c r="G265" i="8" s="1"/>
  <c r="H264" i="8"/>
  <c r="I264" i="8" s="1"/>
  <c r="G264" i="8" a="1"/>
  <c r="G264" i="8" s="1"/>
  <c r="H263" i="8"/>
  <c r="I263" i="8" s="1"/>
  <c r="G263" i="8" a="1"/>
  <c r="G263" i="8" s="1"/>
  <c r="H262" i="8"/>
  <c r="I262" i="8" s="1"/>
  <c r="G262" i="8" a="1"/>
  <c r="G262" i="8" s="1"/>
  <c r="H261" i="8"/>
  <c r="I261" i="8" s="1"/>
  <c r="G261" i="8" a="1"/>
  <c r="G261" i="8" s="1"/>
  <c r="H260" i="8"/>
  <c r="I260" i="8" s="1"/>
  <c r="G260" i="8" a="1"/>
  <c r="G260" i="8" s="1"/>
  <c r="H259" i="8"/>
  <c r="I259" i="8" s="1"/>
  <c r="G259" i="8" a="1"/>
  <c r="G259" i="8" s="1"/>
  <c r="H258" i="8"/>
  <c r="I258" i="8" s="1"/>
  <c r="G258" i="8" a="1"/>
  <c r="G258" i="8" s="1"/>
  <c r="H257" i="8"/>
  <c r="I257" i="8" s="1"/>
  <c r="G257" i="8" a="1"/>
  <c r="G257" i="8" s="1"/>
  <c r="H256" i="8"/>
  <c r="I256" i="8" s="1"/>
  <c r="G256" i="8" a="1"/>
  <c r="G256" i="8" s="1"/>
  <c r="H255" i="8"/>
  <c r="I255" i="8" s="1"/>
  <c r="G255" i="8" a="1"/>
  <c r="G255" i="8" s="1"/>
  <c r="H254" i="8"/>
  <c r="I254" i="8" s="1"/>
  <c r="G254" i="8" a="1"/>
  <c r="G254" i="8" s="1"/>
  <c r="H253" i="8"/>
  <c r="I253" i="8" s="1"/>
  <c r="G253" i="8" a="1"/>
  <c r="G253" i="8" s="1"/>
  <c r="H252" i="8"/>
  <c r="I252" i="8" s="1"/>
  <c r="G252" i="8" a="1"/>
  <c r="G252" i="8" s="1"/>
  <c r="H251" i="8"/>
  <c r="I251" i="8" s="1"/>
  <c r="G251" i="8" a="1"/>
  <c r="G251" i="8" s="1"/>
  <c r="H250" i="8"/>
  <c r="I250" i="8" s="1"/>
  <c r="G250" i="8" a="1"/>
  <c r="G250" i="8" s="1"/>
  <c r="H249" i="8"/>
  <c r="I249" i="8" s="1"/>
  <c r="G249" i="8" a="1"/>
  <c r="G249" i="8" s="1"/>
  <c r="H248" i="8"/>
  <c r="I248" i="8" s="1"/>
  <c r="G248" i="8" a="1"/>
  <c r="G248" i="8" s="1"/>
  <c r="H247" i="8"/>
  <c r="I247" i="8" s="1"/>
  <c r="G247" i="8" a="1"/>
  <c r="G247" i="8" s="1"/>
  <c r="H246" i="8"/>
  <c r="I246" i="8" s="1"/>
  <c r="G246" i="8" a="1"/>
  <c r="G246" i="8" s="1"/>
  <c r="H245" i="8"/>
  <c r="I245" i="8" s="1"/>
  <c r="G245" i="8" a="1"/>
  <c r="G245" i="8" s="1"/>
  <c r="H244" i="8"/>
  <c r="I244" i="8" s="1"/>
  <c r="G244" i="8" a="1"/>
  <c r="G244" i="8" s="1"/>
  <c r="H243" i="8"/>
  <c r="I243" i="8" s="1"/>
  <c r="G243" i="8" a="1"/>
  <c r="G243" i="8" s="1"/>
  <c r="H242" i="8"/>
  <c r="I242" i="8" s="1"/>
  <c r="G242" i="8" a="1"/>
  <c r="G242" i="8" s="1"/>
  <c r="H241" i="8"/>
  <c r="I241" i="8" s="1"/>
  <c r="G241" i="8" a="1"/>
  <c r="G241" i="8" s="1"/>
  <c r="H240" i="8"/>
  <c r="I240" i="8" s="1"/>
  <c r="G240" i="8" a="1"/>
  <c r="G240" i="8" s="1"/>
  <c r="H239" i="8"/>
  <c r="I239" i="8" s="1"/>
  <c r="G239" i="8" a="1"/>
  <c r="G239" i="8" s="1"/>
  <c r="H238" i="8"/>
  <c r="I238" i="8" s="1"/>
  <c r="G238" i="8" a="1"/>
  <c r="G238" i="8" s="1"/>
  <c r="H237" i="8"/>
  <c r="I237" i="8" s="1"/>
  <c r="G237" i="8" a="1"/>
  <c r="G237" i="8" s="1"/>
  <c r="H236" i="8"/>
  <c r="I236" i="8" s="1"/>
  <c r="G236" i="8" a="1"/>
  <c r="G236" i="8" s="1"/>
  <c r="H235" i="8"/>
  <c r="I235" i="8" s="1"/>
  <c r="G235" i="8" a="1"/>
  <c r="G235" i="8" s="1"/>
  <c r="H234" i="8"/>
  <c r="I234" i="8" s="1"/>
  <c r="G234" i="8" a="1"/>
  <c r="G234" i="8" s="1"/>
  <c r="H233" i="8"/>
  <c r="I233" i="8" s="1"/>
  <c r="G233" i="8" a="1"/>
  <c r="G233" i="8" s="1"/>
  <c r="H232" i="8"/>
  <c r="I232" i="8" s="1"/>
  <c r="G232" i="8" a="1"/>
  <c r="G232" i="8" s="1"/>
  <c r="H231" i="8"/>
  <c r="I231" i="8" s="1"/>
  <c r="G231" i="8" a="1"/>
  <c r="G231" i="8" s="1"/>
  <c r="H230" i="8"/>
  <c r="I230" i="8" s="1"/>
  <c r="G230" i="8" a="1"/>
  <c r="G230" i="8" s="1"/>
  <c r="H229" i="8"/>
  <c r="I229" i="8" s="1"/>
  <c r="G229" i="8" a="1"/>
  <c r="G229" i="8" s="1"/>
  <c r="H228" i="8"/>
  <c r="I228" i="8" s="1"/>
  <c r="G228" i="8" a="1"/>
  <c r="G228" i="8" s="1"/>
  <c r="H227" i="8"/>
  <c r="I227" i="8" s="1"/>
  <c r="G227" i="8" a="1"/>
  <c r="G227" i="8" s="1"/>
  <c r="H226" i="8"/>
  <c r="I226" i="8" s="1"/>
  <c r="G226" i="8" a="1"/>
  <c r="G226" i="8" s="1"/>
  <c r="H225" i="8"/>
  <c r="I225" i="8" s="1"/>
  <c r="G225" i="8" a="1"/>
  <c r="G225" i="8" s="1"/>
  <c r="H224" i="8"/>
  <c r="I224" i="8" s="1"/>
  <c r="G224" i="8" a="1"/>
  <c r="G224" i="8" s="1"/>
  <c r="H223" i="8"/>
  <c r="I223" i="8" s="1"/>
  <c r="G223" i="8" a="1"/>
  <c r="G223" i="8" s="1"/>
  <c r="H222" i="8"/>
  <c r="I222" i="8" s="1"/>
  <c r="G222" i="8" a="1"/>
  <c r="G222" i="8" s="1"/>
  <c r="H221" i="8"/>
  <c r="I221" i="8" s="1"/>
  <c r="G221" i="8" a="1"/>
  <c r="G221" i="8" s="1"/>
  <c r="H220" i="8"/>
  <c r="I220" i="8" s="1"/>
  <c r="G220" i="8" a="1"/>
  <c r="G220" i="8" s="1"/>
  <c r="H219" i="8"/>
  <c r="I219" i="8" s="1"/>
  <c r="G219" i="8" a="1"/>
  <c r="G219" i="8" s="1"/>
  <c r="H218" i="8"/>
  <c r="I218" i="8" s="1"/>
  <c r="G218" i="8" a="1"/>
  <c r="G218" i="8" s="1"/>
  <c r="H217" i="8"/>
  <c r="I217" i="8" s="1"/>
  <c r="G217" i="8" a="1"/>
  <c r="G217" i="8" s="1"/>
  <c r="H216" i="8"/>
  <c r="I216" i="8" s="1"/>
  <c r="G216" i="8" a="1"/>
  <c r="G216" i="8" s="1"/>
  <c r="H215" i="8"/>
  <c r="I215" i="8" s="1"/>
  <c r="G215" i="8" a="1"/>
  <c r="G215" i="8" s="1"/>
  <c r="H214" i="8"/>
  <c r="I214" i="8" s="1"/>
  <c r="G214" i="8" a="1"/>
  <c r="G214" i="8" s="1"/>
  <c r="H213" i="8"/>
  <c r="I213" i="8" s="1"/>
  <c r="G213" i="8" a="1"/>
  <c r="G213" i="8" s="1"/>
  <c r="H212" i="8"/>
  <c r="I212" i="8" s="1"/>
  <c r="G212" i="8" a="1"/>
  <c r="G212" i="8" s="1"/>
  <c r="H211" i="8"/>
  <c r="I211" i="8" s="1"/>
  <c r="G211" i="8" a="1"/>
  <c r="G211" i="8" s="1"/>
  <c r="H210" i="8"/>
  <c r="I210" i="8" s="1"/>
  <c r="G210" i="8" a="1"/>
  <c r="G210" i="8" s="1"/>
  <c r="H209" i="8"/>
  <c r="I209" i="8" s="1"/>
  <c r="G209" i="8" a="1"/>
  <c r="G209" i="8" s="1"/>
  <c r="H208" i="8"/>
  <c r="I208" i="8" s="1"/>
  <c r="G208" i="8" a="1"/>
  <c r="G208" i="8" s="1"/>
  <c r="H207" i="8"/>
  <c r="I207" i="8" s="1"/>
  <c r="G207" i="8" a="1"/>
  <c r="G207" i="8" s="1"/>
  <c r="H206" i="8"/>
  <c r="I206" i="8" s="1"/>
  <c r="G206" i="8" a="1"/>
  <c r="G206" i="8" s="1"/>
  <c r="H205" i="8"/>
  <c r="I205" i="8" s="1"/>
  <c r="G205" i="8" a="1"/>
  <c r="G205" i="8" s="1"/>
  <c r="H204" i="8"/>
  <c r="I204" i="8" s="1"/>
  <c r="G204" i="8" a="1"/>
  <c r="G204" i="8" s="1"/>
  <c r="H203" i="8"/>
  <c r="I203" i="8" s="1"/>
  <c r="G203" i="8" a="1"/>
  <c r="G203" i="8" s="1"/>
  <c r="H202" i="8"/>
  <c r="I202" i="8" s="1"/>
  <c r="G202" i="8" a="1"/>
  <c r="G202" i="8" s="1"/>
  <c r="H201" i="8"/>
  <c r="I201" i="8" s="1"/>
  <c r="G201" i="8" a="1"/>
  <c r="G201" i="8" s="1"/>
  <c r="H200" i="8"/>
  <c r="I200" i="8" s="1"/>
  <c r="G200" i="8" a="1"/>
  <c r="G200" i="8" s="1"/>
  <c r="H199" i="8"/>
  <c r="I199" i="8" s="1"/>
  <c r="G199" i="8" a="1"/>
  <c r="G199" i="8" s="1"/>
  <c r="H198" i="8"/>
  <c r="I198" i="8" s="1"/>
  <c r="G198" i="8" a="1"/>
  <c r="G198" i="8" s="1"/>
  <c r="H197" i="8"/>
  <c r="I197" i="8" s="1"/>
  <c r="G197" i="8" a="1"/>
  <c r="G197" i="8" s="1"/>
  <c r="H196" i="8"/>
  <c r="I196" i="8" s="1"/>
  <c r="G196" i="8" a="1"/>
  <c r="G196" i="8" s="1"/>
  <c r="H195" i="8"/>
  <c r="I195" i="8" s="1"/>
  <c r="G195" i="8" a="1"/>
  <c r="G195" i="8" s="1"/>
  <c r="H194" i="8"/>
  <c r="I194" i="8" s="1"/>
  <c r="G194" i="8" a="1"/>
  <c r="G194" i="8" s="1"/>
  <c r="H193" i="8"/>
  <c r="I193" i="8" s="1"/>
  <c r="G193" i="8" a="1"/>
  <c r="G193" i="8" s="1"/>
  <c r="H192" i="8"/>
  <c r="I192" i="8" s="1"/>
  <c r="G192" i="8" a="1"/>
  <c r="G192" i="8" s="1"/>
  <c r="H191" i="8"/>
  <c r="I191" i="8" s="1"/>
  <c r="G191" i="8" a="1"/>
  <c r="G191" i="8" s="1"/>
  <c r="H190" i="8"/>
  <c r="I190" i="8" s="1"/>
  <c r="G190" i="8" a="1"/>
  <c r="G190" i="8" s="1"/>
  <c r="H189" i="8"/>
  <c r="I189" i="8" s="1"/>
  <c r="G189" i="8" a="1"/>
  <c r="G189" i="8" s="1"/>
  <c r="H188" i="8"/>
  <c r="I188" i="8" s="1"/>
  <c r="G188" i="8" a="1"/>
  <c r="G188" i="8" s="1"/>
  <c r="H187" i="8"/>
  <c r="I187" i="8" s="1"/>
  <c r="G187" i="8" a="1"/>
  <c r="G187" i="8" s="1"/>
  <c r="H186" i="8"/>
  <c r="I186" i="8" s="1"/>
  <c r="G186" i="8" a="1"/>
  <c r="G186" i="8" s="1"/>
  <c r="H185" i="8"/>
  <c r="I185" i="8" s="1"/>
  <c r="G185" i="8" a="1"/>
  <c r="G185" i="8" s="1"/>
  <c r="H184" i="8"/>
  <c r="I184" i="8" s="1"/>
  <c r="G184" i="8" a="1"/>
  <c r="G184" i="8" s="1"/>
  <c r="H183" i="8"/>
  <c r="I183" i="8" s="1"/>
  <c r="G183" i="8" a="1"/>
  <c r="G183" i="8" s="1"/>
  <c r="H182" i="8"/>
  <c r="I182" i="8" s="1"/>
  <c r="G182" i="8" a="1"/>
  <c r="G182" i="8" s="1"/>
  <c r="H181" i="8"/>
  <c r="I181" i="8" s="1"/>
  <c r="G181" i="8" a="1"/>
  <c r="G181" i="8" s="1"/>
  <c r="H180" i="8"/>
  <c r="I180" i="8" s="1"/>
  <c r="G180" i="8" a="1"/>
  <c r="G180" i="8" s="1"/>
  <c r="H179" i="8"/>
  <c r="I179" i="8" s="1"/>
  <c r="G179" i="8" a="1"/>
  <c r="G179" i="8" s="1"/>
  <c r="H178" i="8"/>
  <c r="I178" i="8" s="1"/>
  <c r="G178" i="8" a="1"/>
  <c r="G178" i="8" s="1"/>
  <c r="H177" i="8"/>
  <c r="I177" i="8" s="1"/>
  <c r="G177" i="8" a="1"/>
  <c r="G177" i="8" s="1"/>
  <c r="H176" i="8"/>
  <c r="I176" i="8" s="1"/>
  <c r="G176" i="8" a="1"/>
  <c r="G176" i="8" s="1"/>
  <c r="H175" i="8"/>
  <c r="I175" i="8" s="1"/>
  <c r="G175" i="8" a="1"/>
  <c r="G175" i="8" s="1"/>
  <c r="H174" i="8"/>
  <c r="I174" i="8" s="1"/>
  <c r="G174" i="8" a="1"/>
  <c r="G174" i="8" s="1"/>
  <c r="H173" i="8"/>
  <c r="I173" i="8" s="1"/>
  <c r="G173" i="8" a="1"/>
  <c r="G173" i="8" s="1"/>
  <c r="H172" i="8"/>
  <c r="I172" i="8" s="1"/>
  <c r="G172" i="8" a="1"/>
  <c r="G172" i="8" s="1"/>
  <c r="H171" i="8"/>
  <c r="I171" i="8" s="1"/>
  <c r="G171" i="8" a="1"/>
  <c r="G171" i="8" s="1"/>
  <c r="H170" i="8"/>
  <c r="I170" i="8" s="1"/>
  <c r="G170" i="8" a="1"/>
  <c r="G170" i="8" s="1"/>
  <c r="H169" i="8"/>
  <c r="I169" i="8" s="1"/>
  <c r="G169" i="8" a="1"/>
  <c r="G169" i="8" s="1"/>
  <c r="H168" i="8"/>
  <c r="I168" i="8" s="1"/>
  <c r="G168" i="8" a="1"/>
  <c r="G168" i="8" s="1"/>
  <c r="H167" i="8"/>
  <c r="I167" i="8" s="1"/>
  <c r="G167" i="8" a="1"/>
  <c r="G167" i="8" s="1"/>
  <c r="H166" i="8"/>
  <c r="I166" i="8" s="1"/>
  <c r="G166" i="8" a="1"/>
  <c r="G166" i="8" s="1"/>
  <c r="H165" i="8"/>
  <c r="I165" i="8" s="1"/>
  <c r="G165" i="8" a="1"/>
  <c r="G165" i="8" s="1"/>
  <c r="H164" i="8"/>
  <c r="I164" i="8" s="1"/>
  <c r="G164" i="8" a="1"/>
  <c r="G164" i="8" s="1"/>
  <c r="H163" i="8"/>
  <c r="I163" i="8" s="1"/>
  <c r="G163" i="8" a="1"/>
  <c r="G163" i="8" s="1"/>
  <c r="H162" i="8"/>
  <c r="I162" i="8" s="1"/>
  <c r="G162" i="8" a="1"/>
  <c r="G162" i="8" s="1"/>
  <c r="H161" i="8"/>
  <c r="I161" i="8" s="1"/>
  <c r="G161" i="8" a="1"/>
  <c r="G161" i="8" s="1"/>
  <c r="H160" i="8"/>
  <c r="I160" i="8" s="1"/>
  <c r="G160" i="8" a="1"/>
  <c r="G160" i="8" s="1"/>
  <c r="H159" i="8"/>
  <c r="I159" i="8" s="1"/>
  <c r="G159" i="8" a="1"/>
  <c r="G159" i="8" s="1"/>
  <c r="H158" i="8"/>
  <c r="I158" i="8" s="1"/>
  <c r="G158" i="8" a="1"/>
  <c r="G158" i="8" s="1"/>
  <c r="H157" i="8"/>
  <c r="I157" i="8" s="1"/>
  <c r="G157" i="8" a="1"/>
  <c r="G157" i="8" s="1"/>
  <c r="H156" i="8"/>
  <c r="I156" i="8" s="1"/>
  <c r="G156" i="8" a="1"/>
  <c r="G156" i="8" s="1"/>
  <c r="H155" i="8"/>
  <c r="I155" i="8" s="1"/>
  <c r="G155" i="8" a="1"/>
  <c r="G155" i="8" s="1"/>
  <c r="H154" i="8"/>
  <c r="I154" i="8" s="1"/>
  <c r="G154" i="8" a="1"/>
  <c r="G154" i="8" s="1"/>
  <c r="H153" i="8"/>
  <c r="I153" i="8" s="1"/>
  <c r="G153" i="8" a="1"/>
  <c r="G153" i="8" s="1"/>
  <c r="H152" i="8"/>
  <c r="I152" i="8" s="1"/>
  <c r="G152" i="8" a="1"/>
  <c r="G152" i="8" s="1"/>
  <c r="H151" i="8"/>
  <c r="I151" i="8" s="1"/>
  <c r="G151" i="8" a="1"/>
  <c r="G151" i="8" s="1"/>
  <c r="H150" i="8"/>
  <c r="I150" i="8" s="1"/>
  <c r="G150" i="8" a="1"/>
  <c r="G150" i="8" s="1"/>
  <c r="H149" i="8"/>
  <c r="I149" i="8" s="1"/>
  <c r="G149" i="8" a="1"/>
  <c r="G149" i="8" s="1"/>
  <c r="H148" i="8"/>
  <c r="I148" i="8" s="1"/>
  <c r="G148" i="8" a="1"/>
  <c r="G148" i="8" s="1"/>
  <c r="H147" i="8"/>
  <c r="I147" i="8" s="1"/>
  <c r="G147" i="8" a="1"/>
  <c r="G147" i="8" s="1"/>
  <c r="H146" i="8"/>
  <c r="I146" i="8" s="1"/>
  <c r="G146" i="8" a="1"/>
  <c r="G146" i="8" s="1"/>
  <c r="H145" i="8"/>
  <c r="I145" i="8" s="1"/>
  <c r="G145" i="8" a="1"/>
  <c r="G145" i="8" s="1"/>
  <c r="H144" i="8"/>
  <c r="I144" i="8" s="1"/>
  <c r="G144" i="8" a="1"/>
  <c r="G144" i="8" s="1"/>
  <c r="H143" i="8"/>
  <c r="I143" i="8" s="1"/>
  <c r="G143" i="8" a="1"/>
  <c r="G143" i="8" s="1"/>
  <c r="H142" i="8"/>
  <c r="I142" i="8" s="1"/>
  <c r="G142" i="8" a="1"/>
  <c r="G142" i="8" s="1"/>
  <c r="H141" i="8"/>
  <c r="I141" i="8" s="1"/>
  <c r="G141" i="8" a="1"/>
  <c r="G141" i="8" s="1"/>
  <c r="H140" i="8"/>
  <c r="I140" i="8" s="1"/>
  <c r="G140" i="8" a="1"/>
  <c r="G140" i="8" s="1"/>
  <c r="H139" i="8"/>
  <c r="I139" i="8" s="1"/>
  <c r="G139" i="8" a="1"/>
  <c r="G139" i="8" s="1"/>
  <c r="H138" i="8"/>
  <c r="I138" i="8" s="1"/>
  <c r="G138" i="8" a="1"/>
  <c r="G138" i="8" s="1"/>
  <c r="H137" i="8"/>
  <c r="I137" i="8" s="1"/>
  <c r="G137" i="8" a="1"/>
  <c r="G137" i="8" s="1"/>
  <c r="H136" i="8"/>
  <c r="I136" i="8" s="1"/>
  <c r="G136" i="8" a="1"/>
  <c r="G136" i="8" s="1"/>
  <c r="H135" i="8"/>
  <c r="I135" i="8" s="1"/>
  <c r="G135" i="8" a="1"/>
  <c r="G135" i="8" s="1"/>
  <c r="H134" i="8"/>
  <c r="I134" i="8" s="1"/>
  <c r="G134" i="8" a="1"/>
  <c r="G134" i="8" s="1"/>
  <c r="H133" i="8"/>
  <c r="I133" i="8" s="1"/>
  <c r="G133" i="8" a="1"/>
  <c r="G133" i="8" s="1"/>
  <c r="H132" i="8"/>
  <c r="I132" i="8" s="1"/>
  <c r="G132" i="8" a="1"/>
  <c r="G132" i="8" s="1"/>
  <c r="H131" i="8"/>
  <c r="I131" i="8" s="1"/>
  <c r="G131" i="8" a="1"/>
  <c r="G131" i="8" s="1"/>
  <c r="H130" i="8"/>
  <c r="I130" i="8" s="1"/>
  <c r="G130" i="8" a="1"/>
  <c r="G130" i="8" s="1"/>
  <c r="H129" i="8"/>
  <c r="I129" i="8" s="1"/>
  <c r="G129" i="8" a="1"/>
  <c r="G129" i="8" s="1"/>
  <c r="H128" i="8"/>
  <c r="I128" i="8" s="1"/>
  <c r="G128" i="8" a="1"/>
  <c r="G128" i="8" s="1"/>
  <c r="H127" i="8"/>
  <c r="I127" i="8" s="1"/>
  <c r="G127" i="8" a="1"/>
  <c r="G127" i="8" s="1"/>
  <c r="H126" i="8"/>
  <c r="I126" i="8" s="1"/>
  <c r="G126" i="8" a="1"/>
  <c r="G126" i="8" s="1"/>
  <c r="H125" i="8"/>
  <c r="I125" i="8" s="1"/>
  <c r="G125" i="8" a="1"/>
  <c r="G125" i="8" s="1"/>
  <c r="H124" i="8"/>
  <c r="I124" i="8" s="1"/>
  <c r="G124" i="8" a="1"/>
  <c r="G124" i="8" s="1"/>
  <c r="H123" i="8"/>
  <c r="I123" i="8" s="1"/>
  <c r="G123" i="8" a="1"/>
  <c r="G123" i="8" s="1"/>
  <c r="H122" i="8"/>
  <c r="I122" i="8" s="1"/>
  <c r="G122" i="8" a="1"/>
  <c r="G122" i="8" s="1"/>
  <c r="H121" i="8"/>
  <c r="I121" i="8" s="1"/>
  <c r="G121" i="8" a="1"/>
  <c r="G121" i="8" s="1"/>
  <c r="H120" i="8"/>
  <c r="I120" i="8" s="1"/>
  <c r="G120" i="8" a="1"/>
  <c r="G120" i="8" s="1"/>
  <c r="H119" i="8"/>
  <c r="I119" i="8" s="1"/>
  <c r="G119" i="8" a="1"/>
  <c r="G119" i="8" s="1"/>
  <c r="H118" i="8"/>
  <c r="I118" i="8" s="1"/>
  <c r="G118" i="8" a="1"/>
  <c r="G118" i="8" s="1"/>
  <c r="H117" i="8"/>
  <c r="I117" i="8" s="1"/>
  <c r="G117" i="8" a="1"/>
  <c r="G117" i="8" s="1"/>
  <c r="H116" i="8"/>
  <c r="I116" i="8" s="1"/>
  <c r="G116" i="8" a="1"/>
  <c r="G116" i="8" s="1"/>
  <c r="H115" i="8"/>
  <c r="I115" i="8" s="1"/>
  <c r="G115" i="8" a="1"/>
  <c r="G115" i="8" s="1"/>
  <c r="H114" i="8"/>
  <c r="I114" i="8" s="1"/>
  <c r="G114" i="8" a="1"/>
  <c r="G114" i="8" s="1"/>
  <c r="H113" i="8"/>
  <c r="I113" i="8" s="1"/>
  <c r="G113" i="8" a="1"/>
  <c r="G113" i="8" s="1"/>
  <c r="H112" i="8"/>
  <c r="I112" i="8" s="1"/>
  <c r="G112" i="8" a="1"/>
  <c r="G112" i="8" s="1"/>
  <c r="H111" i="8"/>
  <c r="I111" i="8" s="1"/>
  <c r="G111" i="8" a="1"/>
  <c r="G111" i="8" s="1"/>
  <c r="H110" i="8"/>
  <c r="I110" i="8" s="1"/>
  <c r="G110" i="8" a="1"/>
  <c r="G110" i="8" s="1"/>
  <c r="H109" i="8"/>
  <c r="I109" i="8" s="1"/>
  <c r="G109" i="8" a="1"/>
  <c r="G109" i="8" s="1"/>
  <c r="H108" i="8"/>
  <c r="I108" i="8" s="1"/>
  <c r="G108" i="8" a="1"/>
  <c r="G108" i="8" s="1"/>
  <c r="H107" i="8"/>
  <c r="I107" i="8" s="1"/>
  <c r="G107" i="8" a="1"/>
  <c r="G107" i="8" s="1"/>
  <c r="H106" i="8"/>
  <c r="I106" i="8" s="1"/>
  <c r="G106" i="8" a="1"/>
  <c r="G106" i="8" s="1"/>
  <c r="H105" i="8"/>
  <c r="I105" i="8" s="1"/>
  <c r="G105" i="8" a="1"/>
  <c r="G105" i="8" s="1"/>
  <c r="H104" i="8"/>
  <c r="I104" i="8" s="1"/>
  <c r="G104" i="8" a="1"/>
  <c r="G104" i="8" s="1"/>
  <c r="H103" i="8"/>
  <c r="I103" i="8" s="1"/>
  <c r="G103" i="8" a="1"/>
  <c r="G103" i="8" s="1"/>
  <c r="H102" i="8"/>
  <c r="I102" i="8" s="1"/>
  <c r="G102" i="8" a="1"/>
  <c r="G102" i="8" s="1"/>
  <c r="H101" i="8"/>
  <c r="I101" i="8" s="1"/>
  <c r="G101" i="8" a="1"/>
  <c r="G101" i="8" s="1"/>
  <c r="H100" i="8"/>
  <c r="I100" i="8" s="1"/>
  <c r="G100" i="8" a="1"/>
  <c r="G100" i="8" s="1"/>
  <c r="H99" i="8"/>
  <c r="I99" i="8" s="1"/>
  <c r="G99" i="8" a="1"/>
  <c r="G99" i="8" s="1"/>
  <c r="H98" i="8"/>
  <c r="I98" i="8" s="1"/>
  <c r="G98" i="8" a="1"/>
  <c r="G98" i="8" s="1"/>
  <c r="H97" i="8"/>
  <c r="I97" i="8" s="1"/>
  <c r="G97" i="8" a="1"/>
  <c r="G97" i="8" s="1"/>
  <c r="H96" i="8"/>
  <c r="I96" i="8" s="1"/>
  <c r="G96" i="8" a="1"/>
  <c r="G96" i="8" s="1"/>
  <c r="H95" i="8"/>
  <c r="I95" i="8" s="1"/>
  <c r="G95" i="8" a="1"/>
  <c r="G95" i="8" s="1"/>
  <c r="H94" i="8"/>
  <c r="I94" i="8" s="1"/>
  <c r="G94" i="8" a="1"/>
  <c r="G94" i="8" s="1"/>
  <c r="H93" i="8"/>
  <c r="I93" i="8" s="1"/>
  <c r="G93" i="8" a="1"/>
  <c r="G93" i="8" s="1"/>
  <c r="H92" i="8"/>
  <c r="I92" i="8" s="1"/>
  <c r="G92" i="8" a="1"/>
  <c r="G92" i="8" s="1"/>
  <c r="H91" i="8"/>
  <c r="I91" i="8" s="1"/>
  <c r="G91" i="8" a="1"/>
  <c r="G91" i="8" s="1"/>
  <c r="H90" i="8"/>
  <c r="I90" i="8" s="1"/>
  <c r="G90" i="8" a="1"/>
  <c r="G90" i="8" s="1"/>
  <c r="H89" i="8"/>
  <c r="I89" i="8" s="1"/>
  <c r="G89" i="8" a="1"/>
  <c r="G89" i="8" s="1"/>
  <c r="H88" i="8"/>
  <c r="I88" i="8" s="1"/>
  <c r="G88" i="8" a="1"/>
  <c r="G88" i="8" s="1"/>
  <c r="H87" i="8"/>
  <c r="I87" i="8" s="1"/>
  <c r="G87" i="8" a="1"/>
  <c r="G87" i="8" s="1"/>
  <c r="H86" i="8"/>
  <c r="I86" i="8" s="1"/>
  <c r="G86" i="8" a="1"/>
  <c r="G86" i="8" s="1"/>
  <c r="H85" i="8"/>
  <c r="I85" i="8" s="1"/>
  <c r="G85" i="8" a="1"/>
  <c r="G85" i="8" s="1"/>
  <c r="H84" i="8"/>
  <c r="I84" i="8" s="1"/>
  <c r="G84" i="8" a="1"/>
  <c r="G84" i="8" s="1"/>
  <c r="H83" i="8"/>
  <c r="I83" i="8" s="1"/>
  <c r="G83" i="8" a="1"/>
  <c r="G83" i="8" s="1"/>
  <c r="H82" i="8"/>
  <c r="I82" i="8" s="1"/>
  <c r="G82" i="8" a="1"/>
  <c r="G82" i="8" s="1"/>
  <c r="H81" i="8"/>
  <c r="I81" i="8" s="1"/>
  <c r="G81" i="8" a="1"/>
  <c r="G81" i="8" s="1"/>
  <c r="H80" i="8"/>
  <c r="I80" i="8" s="1"/>
  <c r="G80" i="8" a="1"/>
  <c r="G80" i="8" s="1"/>
  <c r="H79" i="8"/>
  <c r="I79" i="8" s="1"/>
  <c r="G79" i="8" a="1"/>
  <c r="G79" i="8" s="1"/>
  <c r="H78" i="8"/>
  <c r="I78" i="8" s="1"/>
  <c r="G78" i="8" a="1"/>
  <c r="G78" i="8" s="1"/>
  <c r="H77" i="8"/>
  <c r="I77" i="8" s="1"/>
  <c r="G77" i="8" a="1"/>
  <c r="G77" i="8" s="1"/>
  <c r="H76" i="8"/>
  <c r="I76" i="8" s="1"/>
  <c r="G76" i="8" a="1"/>
  <c r="G76" i="8" s="1"/>
  <c r="H75" i="8"/>
  <c r="I75" i="8" s="1"/>
  <c r="G75" i="8" a="1"/>
  <c r="G75" i="8" s="1"/>
  <c r="H74" i="8"/>
  <c r="I74" i="8" s="1"/>
  <c r="G74" i="8" a="1"/>
  <c r="G74" i="8" s="1"/>
  <c r="H73" i="8"/>
  <c r="I73" i="8" s="1"/>
  <c r="G73" i="8" a="1"/>
  <c r="G73" i="8" s="1"/>
  <c r="H72" i="8"/>
  <c r="I72" i="8" s="1"/>
  <c r="G72" i="8" a="1"/>
  <c r="G72" i="8" s="1"/>
  <c r="H71" i="8"/>
  <c r="I71" i="8" s="1"/>
  <c r="G71" i="8" a="1"/>
  <c r="G71" i="8" s="1"/>
  <c r="H70" i="8"/>
  <c r="I70" i="8" s="1"/>
  <c r="G70" i="8" a="1"/>
  <c r="G70" i="8" s="1"/>
  <c r="H69" i="8"/>
  <c r="I69" i="8" s="1"/>
  <c r="G69" i="8" a="1"/>
  <c r="G69" i="8" s="1"/>
  <c r="H68" i="8"/>
  <c r="I68" i="8" s="1"/>
  <c r="G68" i="8" a="1"/>
  <c r="G68" i="8" s="1"/>
  <c r="H67" i="8"/>
  <c r="I67" i="8" s="1"/>
  <c r="G67" i="8" a="1"/>
  <c r="G67" i="8" s="1"/>
  <c r="H66" i="8"/>
  <c r="I66" i="8" s="1"/>
  <c r="G66" i="8" a="1"/>
  <c r="G66" i="8" s="1"/>
  <c r="H65" i="8"/>
  <c r="I65" i="8" s="1"/>
  <c r="G65" i="8" a="1"/>
  <c r="G65" i="8" s="1"/>
  <c r="H64" i="8"/>
  <c r="I64" i="8" s="1"/>
  <c r="G64" i="8" a="1"/>
  <c r="G64" i="8" s="1"/>
  <c r="H63" i="8"/>
  <c r="I63" i="8" s="1"/>
  <c r="G63" i="8" a="1"/>
  <c r="G63" i="8" s="1"/>
  <c r="H62" i="8"/>
  <c r="I62" i="8" s="1"/>
  <c r="G62" i="8" a="1"/>
  <c r="G62" i="8" s="1"/>
  <c r="H61" i="8"/>
  <c r="I61" i="8" s="1"/>
  <c r="G61" i="8" a="1"/>
  <c r="G61" i="8" s="1"/>
  <c r="H60" i="8"/>
  <c r="I60" i="8" s="1"/>
  <c r="G60" i="8" a="1"/>
  <c r="G60" i="8" s="1"/>
  <c r="H59" i="8"/>
  <c r="I59" i="8" s="1"/>
  <c r="G59" i="8" a="1"/>
  <c r="G59" i="8" s="1"/>
  <c r="H58" i="8"/>
  <c r="I58" i="8" s="1"/>
  <c r="G58" i="8" a="1"/>
  <c r="G58" i="8" s="1"/>
  <c r="H57" i="8"/>
  <c r="I57" i="8" s="1"/>
  <c r="G57" i="8" a="1"/>
  <c r="G57" i="8" s="1"/>
  <c r="H56" i="8"/>
  <c r="I56" i="8" s="1"/>
  <c r="G56" i="8" a="1"/>
  <c r="G56" i="8" s="1"/>
  <c r="H55" i="8"/>
  <c r="I55" i="8" s="1"/>
  <c r="G55" i="8" a="1"/>
  <c r="G55" i="8" s="1"/>
  <c r="H54" i="8"/>
  <c r="I54" i="8" s="1"/>
  <c r="G54" i="8" a="1"/>
  <c r="G54" i="8" s="1"/>
  <c r="H53" i="8"/>
  <c r="I53" i="8" s="1"/>
  <c r="G53" i="8" a="1"/>
  <c r="G53" i="8" s="1"/>
  <c r="H52" i="8"/>
  <c r="I52" i="8" s="1"/>
  <c r="G52" i="8" a="1"/>
  <c r="G52" i="8" s="1"/>
  <c r="H51" i="8"/>
  <c r="I51" i="8" s="1"/>
  <c r="G51" i="8" a="1"/>
  <c r="G51" i="8" s="1"/>
  <c r="H50" i="8"/>
  <c r="I50" i="8" s="1"/>
  <c r="G50" i="8" a="1"/>
  <c r="G50" i="8" s="1"/>
  <c r="H49" i="8"/>
  <c r="I49" i="8" s="1"/>
  <c r="G49" i="8" a="1"/>
  <c r="G49" i="8" s="1"/>
  <c r="H48" i="8"/>
  <c r="I48" i="8" s="1"/>
  <c r="G48" i="8" a="1"/>
  <c r="G48" i="8" s="1"/>
  <c r="H47" i="8"/>
  <c r="I47" i="8" s="1"/>
  <c r="G47" i="8" a="1"/>
  <c r="G47" i="8" s="1"/>
  <c r="H46" i="8"/>
  <c r="I46" i="8" s="1"/>
  <c r="G46" i="8" a="1"/>
  <c r="G46" i="8" s="1"/>
  <c r="H45" i="8"/>
  <c r="I45" i="8" s="1"/>
  <c r="G45" i="8" a="1"/>
  <c r="G45" i="8" s="1"/>
  <c r="H44" i="8"/>
  <c r="I44" i="8" s="1"/>
  <c r="G44" i="8" a="1"/>
  <c r="G44" i="8" s="1"/>
  <c r="H43" i="8"/>
  <c r="I43" i="8" s="1"/>
  <c r="G43" i="8" a="1"/>
  <c r="G43" i="8" s="1"/>
  <c r="H42" i="8"/>
  <c r="I42" i="8" s="1"/>
  <c r="G42" i="8" a="1"/>
  <c r="G42" i="8" s="1"/>
  <c r="H41" i="8"/>
  <c r="I41" i="8" s="1"/>
  <c r="G41" i="8" a="1"/>
  <c r="G41" i="8" s="1"/>
  <c r="H40" i="8"/>
  <c r="I40" i="8" s="1"/>
  <c r="G40" i="8" a="1"/>
  <c r="G40" i="8" s="1"/>
  <c r="H39" i="8"/>
  <c r="I39" i="8" s="1"/>
  <c r="G39" i="8" a="1"/>
  <c r="G39" i="8" s="1"/>
  <c r="H38" i="8"/>
  <c r="I38" i="8" s="1"/>
  <c r="G38" i="8" a="1"/>
  <c r="G38" i="8" s="1"/>
  <c r="H37" i="8"/>
  <c r="I37" i="8" s="1"/>
  <c r="G37" i="8" a="1"/>
  <c r="G37" i="8" s="1"/>
  <c r="H36" i="8"/>
  <c r="I36" i="8" s="1"/>
  <c r="G36" i="8" a="1"/>
  <c r="G36" i="8" s="1"/>
  <c r="H35" i="8"/>
  <c r="I35" i="8" s="1"/>
  <c r="G35" i="8" a="1"/>
  <c r="G35" i="8" s="1"/>
  <c r="H34" i="8"/>
  <c r="I34" i="8" s="1"/>
  <c r="G34" i="8" a="1"/>
  <c r="G34" i="8" s="1"/>
  <c r="H33" i="8"/>
  <c r="I33" i="8" s="1"/>
  <c r="G33" i="8" a="1"/>
  <c r="G33" i="8" s="1"/>
  <c r="H32" i="8"/>
  <c r="I32" i="8" s="1"/>
  <c r="G32" i="8" a="1"/>
  <c r="G32" i="8" s="1"/>
  <c r="H31" i="8"/>
  <c r="I31" i="8" s="1"/>
  <c r="G31" i="8" a="1"/>
  <c r="G31" i="8" s="1"/>
  <c r="H30" i="8"/>
  <c r="I30" i="8" s="1"/>
  <c r="G30" i="8" a="1"/>
  <c r="G30" i="8" s="1"/>
  <c r="H29" i="8"/>
  <c r="I29" i="8" s="1"/>
  <c r="G29" i="8" a="1"/>
  <c r="G29" i="8" s="1"/>
  <c r="H28" i="8"/>
  <c r="I28" i="8" s="1"/>
  <c r="G28" i="8" a="1"/>
  <c r="G28" i="8" s="1"/>
  <c r="H27" i="8"/>
  <c r="I27" i="8" s="1"/>
  <c r="G27" i="8" a="1"/>
  <c r="G27" i="8" s="1"/>
  <c r="H26" i="8"/>
  <c r="I26" i="8" s="1"/>
  <c r="G26" i="8" a="1"/>
  <c r="G26" i="8" s="1"/>
  <c r="H25" i="8"/>
  <c r="I25" i="8" s="1"/>
  <c r="G25" i="8" a="1"/>
  <c r="G25" i="8" s="1"/>
  <c r="H24" i="8"/>
  <c r="I24" i="8" s="1"/>
  <c r="G24" i="8" a="1"/>
  <c r="G24" i="8" s="1"/>
  <c r="H23" i="8"/>
  <c r="I23" i="8" s="1"/>
  <c r="G23" i="8" a="1"/>
  <c r="G23" i="8" s="1"/>
  <c r="H22" i="8"/>
  <c r="I22" i="8" s="1"/>
  <c r="G22" i="8" a="1"/>
  <c r="G22" i="8" s="1"/>
  <c r="H21" i="8"/>
  <c r="I21" i="8" s="1"/>
  <c r="G21" i="8" a="1"/>
  <c r="G21" i="8" s="1"/>
  <c r="H20" i="8"/>
  <c r="I20" i="8" s="1"/>
  <c r="G20" i="8" a="1"/>
  <c r="G20" i="8" s="1"/>
  <c r="H19" i="8"/>
  <c r="I19" i="8" s="1"/>
  <c r="G19" i="8" a="1"/>
  <c r="G19" i="8" s="1"/>
  <c r="H18" i="8"/>
  <c r="I18" i="8" s="1"/>
  <c r="G18" i="8" a="1"/>
  <c r="G18" i="8" s="1"/>
  <c r="H17" i="8"/>
  <c r="I17" i="8" s="1"/>
  <c r="G17" i="8" a="1"/>
  <c r="G17" i="8" s="1"/>
  <c r="H16" i="8"/>
  <c r="I16" i="8" s="1"/>
  <c r="G16" i="8" a="1"/>
  <c r="G16" i="8" s="1"/>
  <c r="H15" i="8"/>
  <c r="I15" i="8" s="1"/>
  <c r="G15" i="8" a="1"/>
  <c r="G15" i="8" s="1"/>
  <c r="H14" i="8"/>
  <c r="I14" i="8" s="1"/>
  <c r="G14" i="8" a="1"/>
  <c r="G14" i="8" s="1"/>
  <c r="H13" i="8"/>
  <c r="I13" i="8" s="1"/>
  <c r="G13" i="8" a="1"/>
  <c r="G13" i="8" s="1"/>
  <c r="H12" i="8"/>
  <c r="I12" i="8" s="1"/>
  <c r="G12" i="8" a="1"/>
  <c r="G12" i="8" s="1"/>
  <c r="H11" i="8"/>
  <c r="I11" i="8" s="1"/>
  <c r="G11" i="8" a="1"/>
  <c r="G11" i="8" s="1"/>
  <c r="H10" i="8"/>
  <c r="I10" i="8" s="1"/>
  <c r="G10" i="8" a="1"/>
  <c r="G10" i="8" s="1"/>
  <c r="H9" i="8"/>
  <c r="I9" i="8" s="1"/>
  <c r="G9" i="8" a="1"/>
  <c r="G9" i="8" s="1"/>
  <c r="H8" i="8"/>
  <c r="I8" i="8" s="1"/>
  <c r="G8" i="8" a="1"/>
  <c r="G8" i="8" s="1"/>
  <c r="H7" i="8"/>
  <c r="I7" i="8" s="1"/>
  <c r="G7" i="8" a="1"/>
  <c r="G7" i="8" s="1"/>
  <c r="H6" i="8"/>
  <c r="I6" i="8" s="1"/>
  <c r="G6" i="8" a="1"/>
  <c r="G6" i="8" s="1"/>
  <c r="H5" i="8"/>
  <c r="I5" i="8" s="1"/>
  <c r="G5" i="8" a="1"/>
  <c r="G5" i="8" s="1"/>
  <c r="H4" i="8"/>
  <c r="I4" i="8" s="1"/>
  <c r="G4" i="8" a="1"/>
  <c r="G4" i="8" s="1"/>
  <c r="H3" i="8"/>
  <c r="I3" i="8" s="1"/>
  <c r="G3" i="8" a="1"/>
  <c r="G3" i="8" s="1"/>
  <c r="G714" i="7"/>
  <c r="F714" i="7"/>
  <c r="H713" i="7"/>
  <c r="I713" i="7" s="1"/>
  <c r="H712" i="7"/>
  <c r="I712" i="7" s="1"/>
  <c r="H711" i="7"/>
  <c r="I711" i="7" s="1"/>
  <c r="H710" i="7"/>
  <c r="I710" i="7" s="1"/>
  <c r="H709" i="7"/>
  <c r="I709" i="7" s="1"/>
  <c r="H708" i="7"/>
  <c r="I708" i="7" s="1"/>
  <c r="H707" i="7"/>
  <c r="I707" i="7" s="1"/>
  <c r="H706" i="7"/>
  <c r="I706" i="7" s="1"/>
  <c r="H705" i="7"/>
  <c r="I705" i="7" s="1"/>
  <c r="H704" i="7"/>
  <c r="I704" i="7" s="1"/>
  <c r="H703" i="7"/>
  <c r="I703" i="7" s="1"/>
  <c r="H702" i="7"/>
  <c r="I702" i="7" s="1"/>
  <c r="H701" i="7"/>
  <c r="I701" i="7" s="1"/>
  <c r="H700" i="7"/>
  <c r="I700" i="7" s="1"/>
  <c r="H699" i="7"/>
  <c r="I699" i="7" s="1"/>
  <c r="H698" i="7"/>
  <c r="I698" i="7" s="1"/>
  <c r="H697" i="7"/>
  <c r="I697" i="7" s="1"/>
  <c r="H696" i="7"/>
  <c r="I696" i="7" s="1"/>
  <c r="H695" i="7"/>
  <c r="I695" i="7" s="1"/>
  <c r="H694" i="7"/>
  <c r="I694" i="7" s="1"/>
  <c r="H693" i="7"/>
  <c r="I693" i="7" s="1"/>
  <c r="H692" i="7"/>
  <c r="I692" i="7" s="1"/>
  <c r="H691" i="7"/>
  <c r="I691" i="7" s="1"/>
  <c r="H690" i="7"/>
  <c r="I690" i="7" s="1"/>
  <c r="H689" i="7"/>
  <c r="I689" i="7" s="1"/>
  <c r="H688" i="7"/>
  <c r="I688" i="7" s="1"/>
  <c r="H687" i="7"/>
  <c r="I687" i="7" s="1"/>
  <c r="H686" i="7"/>
  <c r="I686" i="7" s="1"/>
  <c r="H685" i="7"/>
  <c r="I685" i="7" s="1"/>
  <c r="H684" i="7"/>
  <c r="I684" i="7" s="1"/>
  <c r="H683" i="7"/>
  <c r="I683" i="7" s="1"/>
  <c r="H682" i="7"/>
  <c r="I682" i="7" s="1"/>
  <c r="H681" i="7"/>
  <c r="I681" i="7" s="1"/>
  <c r="H680" i="7"/>
  <c r="I680" i="7" s="1"/>
  <c r="H679" i="7"/>
  <c r="I679" i="7" s="1"/>
  <c r="H678" i="7"/>
  <c r="I678" i="7" s="1"/>
  <c r="H677" i="7"/>
  <c r="I677" i="7" s="1"/>
  <c r="H676" i="7"/>
  <c r="I676" i="7" s="1"/>
  <c r="H675" i="7"/>
  <c r="I675" i="7" s="1"/>
  <c r="H674" i="7"/>
  <c r="I674" i="7" s="1"/>
  <c r="H673" i="7"/>
  <c r="I673" i="7" s="1"/>
  <c r="H672" i="7"/>
  <c r="I672" i="7" s="1"/>
  <c r="H671" i="7"/>
  <c r="I671" i="7" s="1"/>
  <c r="H670" i="7"/>
  <c r="I670" i="7" s="1"/>
  <c r="H669" i="7"/>
  <c r="I669" i="7" s="1"/>
  <c r="H668" i="7"/>
  <c r="I668" i="7" s="1"/>
  <c r="H667" i="7"/>
  <c r="I667" i="7" s="1"/>
  <c r="H666" i="7"/>
  <c r="I666" i="7" s="1"/>
  <c r="H665" i="7"/>
  <c r="I665" i="7" s="1"/>
  <c r="H664" i="7"/>
  <c r="I664" i="7" s="1"/>
  <c r="H663" i="7"/>
  <c r="I663" i="7" s="1"/>
  <c r="H662" i="7"/>
  <c r="I662" i="7" s="1"/>
  <c r="H661" i="7"/>
  <c r="I661" i="7" s="1"/>
  <c r="H660" i="7"/>
  <c r="I660" i="7" s="1"/>
  <c r="H659" i="7"/>
  <c r="I659" i="7" s="1"/>
  <c r="H658" i="7"/>
  <c r="I658" i="7" s="1"/>
  <c r="H657" i="7"/>
  <c r="I657" i="7" s="1"/>
  <c r="H656" i="7"/>
  <c r="I656" i="7" s="1"/>
  <c r="H655" i="7"/>
  <c r="I655" i="7" s="1"/>
  <c r="H654" i="7"/>
  <c r="I654" i="7" s="1"/>
  <c r="H653" i="7"/>
  <c r="I653" i="7" s="1"/>
  <c r="H652" i="7"/>
  <c r="I652" i="7" s="1"/>
  <c r="H651" i="7"/>
  <c r="I651" i="7" s="1"/>
  <c r="H650" i="7"/>
  <c r="I650" i="7" s="1"/>
  <c r="H649" i="7"/>
  <c r="I649" i="7" s="1"/>
  <c r="H648" i="7"/>
  <c r="I648" i="7" s="1"/>
  <c r="H647" i="7"/>
  <c r="I647" i="7" s="1"/>
  <c r="H646" i="7"/>
  <c r="I646" i="7" s="1"/>
  <c r="H645" i="7"/>
  <c r="I645" i="7" s="1"/>
  <c r="H644" i="7"/>
  <c r="I644" i="7" s="1"/>
  <c r="H643" i="7"/>
  <c r="I643" i="7" s="1"/>
  <c r="H642" i="7"/>
  <c r="I642" i="7" s="1"/>
  <c r="H641" i="7"/>
  <c r="I641" i="7" s="1"/>
  <c r="H640" i="7"/>
  <c r="I640" i="7" s="1"/>
  <c r="H639" i="7"/>
  <c r="I639" i="7" s="1"/>
  <c r="H638" i="7"/>
  <c r="I638" i="7" s="1"/>
  <c r="H637" i="7"/>
  <c r="I637" i="7" s="1"/>
  <c r="H636" i="7"/>
  <c r="I636" i="7" s="1"/>
  <c r="H635" i="7"/>
  <c r="I635" i="7" s="1"/>
  <c r="H634" i="7"/>
  <c r="I634" i="7" s="1"/>
  <c r="H633" i="7"/>
  <c r="I633" i="7" s="1"/>
  <c r="H632" i="7"/>
  <c r="I632" i="7" s="1"/>
  <c r="H631" i="7"/>
  <c r="I631" i="7" s="1"/>
  <c r="H630" i="7"/>
  <c r="I630" i="7" s="1"/>
  <c r="H629" i="7"/>
  <c r="I629" i="7" s="1"/>
  <c r="H628" i="7"/>
  <c r="I628" i="7" s="1"/>
  <c r="H627" i="7"/>
  <c r="I627" i="7" s="1"/>
  <c r="H626" i="7"/>
  <c r="I626" i="7" s="1"/>
  <c r="H625" i="7"/>
  <c r="I625" i="7" s="1"/>
  <c r="H624" i="7"/>
  <c r="I624" i="7" s="1"/>
  <c r="H623" i="7"/>
  <c r="I623" i="7" s="1"/>
  <c r="H622" i="7"/>
  <c r="I622" i="7" s="1"/>
  <c r="H621" i="7"/>
  <c r="I621" i="7" s="1"/>
  <c r="H620" i="7"/>
  <c r="I620" i="7" s="1"/>
  <c r="H619" i="7"/>
  <c r="I619" i="7" s="1"/>
  <c r="H618" i="7"/>
  <c r="I618" i="7" s="1"/>
  <c r="H617" i="7"/>
  <c r="I617" i="7" s="1"/>
  <c r="H616" i="7"/>
  <c r="I616" i="7" s="1"/>
  <c r="H615" i="7"/>
  <c r="I615" i="7" s="1"/>
  <c r="H614" i="7"/>
  <c r="I614" i="7" s="1"/>
  <c r="H613" i="7"/>
  <c r="I613" i="7" s="1"/>
  <c r="H612" i="7"/>
  <c r="I612" i="7" s="1"/>
  <c r="H611" i="7"/>
  <c r="I611" i="7" s="1"/>
  <c r="H610" i="7"/>
  <c r="I610" i="7" s="1"/>
  <c r="H609" i="7"/>
  <c r="I609" i="7" s="1"/>
  <c r="H608" i="7"/>
  <c r="I608" i="7" s="1"/>
  <c r="H607" i="7"/>
  <c r="I607" i="7" s="1"/>
  <c r="H606" i="7"/>
  <c r="I606" i="7" s="1"/>
  <c r="H605" i="7"/>
  <c r="I605" i="7" s="1"/>
  <c r="H604" i="7"/>
  <c r="I604" i="7" s="1"/>
  <c r="H603" i="7"/>
  <c r="I603" i="7" s="1"/>
  <c r="H602" i="7"/>
  <c r="I602" i="7" s="1"/>
  <c r="H601" i="7"/>
  <c r="I601" i="7" s="1"/>
  <c r="H600" i="7"/>
  <c r="I600" i="7" s="1"/>
  <c r="H599" i="7"/>
  <c r="I599" i="7" s="1"/>
  <c r="H598" i="7"/>
  <c r="I598" i="7" s="1"/>
  <c r="H597" i="7"/>
  <c r="I597" i="7" s="1"/>
  <c r="H596" i="7"/>
  <c r="I596" i="7" s="1"/>
  <c r="H595" i="7"/>
  <c r="I595" i="7" s="1"/>
  <c r="H594" i="7"/>
  <c r="I594" i="7" s="1"/>
  <c r="H593" i="7"/>
  <c r="I593" i="7" s="1"/>
  <c r="H592" i="7"/>
  <c r="I592" i="7" s="1"/>
  <c r="H591" i="7"/>
  <c r="I591" i="7" s="1"/>
  <c r="H590" i="7"/>
  <c r="I590" i="7" s="1"/>
  <c r="H589" i="7"/>
  <c r="I589" i="7" s="1"/>
  <c r="H588" i="7"/>
  <c r="I588" i="7" s="1"/>
  <c r="H587" i="7"/>
  <c r="I587" i="7" s="1"/>
  <c r="H586" i="7"/>
  <c r="I586" i="7" s="1"/>
  <c r="H585" i="7"/>
  <c r="I585" i="7" s="1"/>
  <c r="H584" i="7"/>
  <c r="I584" i="7" s="1"/>
  <c r="H583" i="7"/>
  <c r="I583" i="7" s="1"/>
  <c r="H582" i="7"/>
  <c r="I582" i="7" s="1"/>
  <c r="H581" i="7"/>
  <c r="I581" i="7" s="1"/>
  <c r="H580" i="7"/>
  <c r="I580" i="7" s="1"/>
  <c r="H579" i="7"/>
  <c r="I579" i="7" s="1"/>
  <c r="H578" i="7"/>
  <c r="I578" i="7" s="1"/>
  <c r="H577" i="7"/>
  <c r="I577" i="7" s="1"/>
  <c r="H576" i="7"/>
  <c r="I576" i="7" s="1"/>
  <c r="H575" i="7"/>
  <c r="I575" i="7" s="1"/>
  <c r="H574" i="7"/>
  <c r="I574" i="7" s="1"/>
  <c r="H573" i="7"/>
  <c r="I573" i="7" s="1"/>
  <c r="H572" i="7"/>
  <c r="I572" i="7" s="1"/>
  <c r="H571" i="7"/>
  <c r="I571" i="7" s="1"/>
  <c r="H570" i="7"/>
  <c r="I570" i="7" s="1"/>
  <c r="H569" i="7"/>
  <c r="I569" i="7" s="1"/>
  <c r="H568" i="7"/>
  <c r="I568" i="7" s="1"/>
  <c r="H567" i="7"/>
  <c r="I567" i="7" s="1"/>
  <c r="H566" i="7"/>
  <c r="I566" i="7" s="1"/>
  <c r="H565" i="7"/>
  <c r="I565" i="7" s="1"/>
  <c r="H564" i="7"/>
  <c r="I564" i="7" s="1"/>
  <c r="H563" i="7"/>
  <c r="I563" i="7" s="1"/>
  <c r="H562" i="7"/>
  <c r="I562" i="7" s="1"/>
  <c r="H561" i="7"/>
  <c r="I561" i="7" s="1"/>
  <c r="H560" i="7"/>
  <c r="I560" i="7" s="1"/>
  <c r="H559" i="7"/>
  <c r="I559" i="7" s="1"/>
  <c r="H558" i="7"/>
  <c r="I558" i="7" s="1"/>
  <c r="H557" i="7"/>
  <c r="I557" i="7" s="1"/>
  <c r="H556" i="7"/>
  <c r="I556" i="7" s="1"/>
  <c r="H555" i="7"/>
  <c r="I555" i="7" s="1"/>
  <c r="H554" i="7"/>
  <c r="I554" i="7" s="1"/>
  <c r="H553" i="7"/>
  <c r="I553" i="7" s="1"/>
  <c r="H552" i="7"/>
  <c r="I552" i="7" s="1"/>
  <c r="H551" i="7"/>
  <c r="I551" i="7" s="1"/>
  <c r="H550" i="7"/>
  <c r="I550" i="7" s="1"/>
  <c r="H549" i="7"/>
  <c r="I549" i="7" s="1"/>
  <c r="H548" i="7"/>
  <c r="I548" i="7" s="1"/>
  <c r="H547" i="7"/>
  <c r="I547" i="7" s="1"/>
  <c r="H546" i="7"/>
  <c r="I546" i="7" s="1"/>
  <c r="H545" i="7"/>
  <c r="I545" i="7" s="1"/>
  <c r="H544" i="7"/>
  <c r="I544" i="7" s="1"/>
  <c r="H543" i="7"/>
  <c r="I543" i="7" s="1"/>
  <c r="H542" i="7"/>
  <c r="I542" i="7" s="1"/>
  <c r="H541" i="7"/>
  <c r="I541" i="7" s="1"/>
  <c r="H540" i="7"/>
  <c r="I540" i="7" s="1"/>
  <c r="H539" i="7"/>
  <c r="I539" i="7" s="1"/>
  <c r="H538" i="7"/>
  <c r="I538" i="7" s="1"/>
  <c r="H537" i="7"/>
  <c r="I537" i="7" s="1"/>
  <c r="H536" i="7"/>
  <c r="I536" i="7" s="1"/>
  <c r="H535" i="7"/>
  <c r="I535" i="7" s="1"/>
  <c r="H534" i="7"/>
  <c r="I534" i="7" s="1"/>
  <c r="H533" i="7"/>
  <c r="I533" i="7" s="1"/>
  <c r="H532" i="7"/>
  <c r="I532" i="7" s="1"/>
  <c r="H531" i="7"/>
  <c r="I531" i="7" s="1"/>
  <c r="H530" i="7"/>
  <c r="I530" i="7" s="1"/>
  <c r="H529" i="7"/>
  <c r="I529" i="7" s="1"/>
  <c r="H528" i="7"/>
  <c r="I528" i="7" s="1"/>
  <c r="H527" i="7"/>
  <c r="I527" i="7" s="1"/>
  <c r="H526" i="7"/>
  <c r="I526" i="7" s="1"/>
  <c r="H525" i="7"/>
  <c r="I525" i="7" s="1"/>
  <c r="H524" i="7"/>
  <c r="I524" i="7" s="1"/>
  <c r="H523" i="7"/>
  <c r="I523" i="7" s="1"/>
  <c r="H522" i="7"/>
  <c r="I522" i="7" s="1"/>
  <c r="H521" i="7"/>
  <c r="I521" i="7" s="1"/>
  <c r="H520" i="7"/>
  <c r="I520" i="7" s="1"/>
  <c r="H519" i="7"/>
  <c r="I519" i="7" s="1"/>
  <c r="H518" i="7"/>
  <c r="I518" i="7" s="1"/>
  <c r="H517" i="7"/>
  <c r="I517" i="7" s="1"/>
  <c r="H516" i="7"/>
  <c r="I516" i="7" s="1"/>
  <c r="H515" i="7"/>
  <c r="I515" i="7" s="1"/>
  <c r="H514" i="7"/>
  <c r="I514" i="7" s="1"/>
  <c r="H513" i="7"/>
  <c r="I513" i="7" s="1"/>
  <c r="H512" i="7"/>
  <c r="I512" i="7" s="1"/>
  <c r="H511" i="7"/>
  <c r="I511" i="7" s="1"/>
  <c r="H510" i="7"/>
  <c r="I510" i="7" s="1"/>
  <c r="H509" i="7"/>
  <c r="I509" i="7" s="1"/>
  <c r="H508" i="7"/>
  <c r="I508" i="7" s="1"/>
  <c r="H507" i="7"/>
  <c r="I507" i="7" s="1"/>
  <c r="H506" i="7"/>
  <c r="I506" i="7" s="1"/>
  <c r="H505" i="7"/>
  <c r="I505" i="7" s="1"/>
  <c r="H504" i="7"/>
  <c r="I504" i="7" s="1"/>
  <c r="H503" i="7"/>
  <c r="I503" i="7" s="1"/>
  <c r="H502" i="7"/>
  <c r="I502" i="7" s="1"/>
  <c r="H501" i="7"/>
  <c r="I501" i="7" s="1"/>
  <c r="H500" i="7"/>
  <c r="I500" i="7" s="1"/>
  <c r="H499" i="7"/>
  <c r="I499" i="7" s="1"/>
  <c r="H498" i="7"/>
  <c r="I498" i="7" s="1"/>
  <c r="H497" i="7"/>
  <c r="I497" i="7" s="1"/>
  <c r="H496" i="7"/>
  <c r="I496" i="7" s="1"/>
  <c r="H495" i="7"/>
  <c r="I495" i="7" s="1"/>
  <c r="H494" i="7"/>
  <c r="I494" i="7" s="1"/>
  <c r="H493" i="7"/>
  <c r="I493" i="7" s="1"/>
  <c r="H492" i="7"/>
  <c r="I492" i="7" s="1"/>
  <c r="H491" i="7"/>
  <c r="I491" i="7" s="1"/>
  <c r="H490" i="7"/>
  <c r="I490" i="7" s="1"/>
  <c r="H489" i="7"/>
  <c r="I489" i="7" s="1"/>
  <c r="H488" i="7"/>
  <c r="I488" i="7" s="1"/>
  <c r="H487" i="7"/>
  <c r="I487" i="7" s="1"/>
  <c r="H486" i="7"/>
  <c r="I486" i="7" s="1"/>
  <c r="H485" i="7"/>
  <c r="I485" i="7" s="1"/>
  <c r="H484" i="7"/>
  <c r="I484" i="7" s="1"/>
  <c r="H483" i="7"/>
  <c r="I483" i="7" s="1"/>
  <c r="H482" i="7"/>
  <c r="I482" i="7" s="1"/>
  <c r="H481" i="7"/>
  <c r="I481" i="7" s="1"/>
  <c r="H480" i="7"/>
  <c r="I480" i="7" s="1"/>
  <c r="H479" i="7"/>
  <c r="I479" i="7" s="1"/>
  <c r="H478" i="7"/>
  <c r="I478" i="7" s="1"/>
  <c r="H477" i="7"/>
  <c r="I477" i="7" s="1"/>
  <c r="H476" i="7"/>
  <c r="I476" i="7" s="1"/>
  <c r="H475" i="7"/>
  <c r="I475" i="7" s="1"/>
  <c r="H474" i="7"/>
  <c r="I474" i="7" s="1"/>
  <c r="H473" i="7"/>
  <c r="I473" i="7" s="1"/>
  <c r="H472" i="7"/>
  <c r="I472" i="7" s="1"/>
  <c r="H471" i="7"/>
  <c r="I471" i="7" s="1"/>
  <c r="H470" i="7"/>
  <c r="I470" i="7" s="1"/>
  <c r="H469" i="7"/>
  <c r="I469" i="7" s="1"/>
  <c r="H468" i="7"/>
  <c r="I468" i="7" s="1"/>
  <c r="H467" i="7"/>
  <c r="I467" i="7" s="1"/>
  <c r="H466" i="7"/>
  <c r="I466" i="7" s="1"/>
  <c r="H465" i="7"/>
  <c r="I465" i="7" s="1"/>
  <c r="H464" i="7"/>
  <c r="I464" i="7" s="1"/>
  <c r="H463" i="7"/>
  <c r="I463" i="7" s="1"/>
  <c r="H462" i="7"/>
  <c r="I462" i="7" s="1"/>
  <c r="H461" i="7"/>
  <c r="I461" i="7" s="1"/>
  <c r="H460" i="7"/>
  <c r="I460" i="7" s="1"/>
  <c r="H459" i="7"/>
  <c r="I459" i="7" s="1"/>
  <c r="H458" i="7"/>
  <c r="I458" i="7" s="1"/>
  <c r="H457" i="7"/>
  <c r="I457" i="7" s="1"/>
  <c r="H456" i="7"/>
  <c r="I456" i="7" s="1"/>
  <c r="H455" i="7"/>
  <c r="I455" i="7" s="1"/>
  <c r="H454" i="7"/>
  <c r="I454" i="7" s="1"/>
  <c r="H453" i="7"/>
  <c r="I453" i="7" s="1"/>
  <c r="H452" i="7"/>
  <c r="I452" i="7" s="1"/>
  <c r="H451" i="7"/>
  <c r="I451" i="7" s="1"/>
  <c r="H450" i="7"/>
  <c r="I450" i="7" s="1"/>
  <c r="H449" i="7"/>
  <c r="I449" i="7" s="1"/>
  <c r="H448" i="7"/>
  <c r="I448" i="7" s="1"/>
  <c r="H447" i="7"/>
  <c r="I447" i="7" s="1"/>
  <c r="H446" i="7"/>
  <c r="I446" i="7" s="1"/>
  <c r="H445" i="7"/>
  <c r="I445" i="7" s="1"/>
  <c r="H444" i="7"/>
  <c r="I444" i="7" s="1"/>
  <c r="H443" i="7"/>
  <c r="I443" i="7" s="1"/>
  <c r="H442" i="7"/>
  <c r="I442" i="7" s="1"/>
  <c r="H441" i="7"/>
  <c r="I441" i="7" s="1"/>
  <c r="H440" i="7"/>
  <c r="I440" i="7" s="1"/>
  <c r="H439" i="7"/>
  <c r="I439" i="7" s="1"/>
  <c r="H438" i="7"/>
  <c r="I438" i="7" s="1"/>
  <c r="H437" i="7"/>
  <c r="I437" i="7" s="1"/>
  <c r="H436" i="7"/>
  <c r="I436" i="7" s="1"/>
  <c r="H435" i="7"/>
  <c r="I435" i="7" s="1"/>
  <c r="H434" i="7"/>
  <c r="I434" i="7" s="1"/>
  <c r="H433" i="7"/>
  <c r="I433" i="7" s="1"/>
  <c r="H432" i="7"/>
  <c r="I432" i="7" s="1"/>
  <c r="H431" i="7"/>
  <c r="I431" i="7" s="1"/>
  <c r="H430" i="7"/>
  <c r="I430" i="7" s="1"/>
  <c r="H429" i="7"/>
  <c r="I429" i="7" s="1"/>
  <c r="H428" i="7"/>
  <c r="I428" i="7" s="1"/>
  <c r="H427" i="7"/>
  <c r="I427" i="7" s="1"/>
  <c r="H426" i="7"/>
  <c r="I426" i="7" s="1"/>
  <c r="H425" i="7"/>
  <c r="I425" i="7" s="1"/>
  <c r="H424" i="7"/>
  <c r="I424" i="7" s="1"/>
  <c r="H423" i="7"/>
  <c r="I423" i="7" s="1"/>
  <c r="H422" i="7"/>
  <c r="I422" i="7" s="1"/>
  <c r="H421" i="7"/>
  <c r="I421" i="7" s="1"/>
  <c r="H420" i="7"/>
  <c r="I420" i="7" s="1"/>
  <c r="H419" i="7"/>
  <c r="I419" i="7" s="1"/>
  <c r="H418" i="7"/>
  <c r="I418" i="7" s="1"/>
  <c r="H417" i="7"/>
  <c r="I417" i="7" s="1"/>
  <c r="H416" i="7"/>
  <c r="I416" i="7" s="1"/>
  <c r="H415" i="7"/>
  <c r="I415" i="7" s="1"/>
  <c r="H414" i="7"/>
  <c r="I414" i="7" s="1"/>
  <c r="H413" i="7"/>
  <c r="I413" i="7" s="1"/>
  <c r="H412" i="7"/>
  <c r="I412" i="7" s="1"/>
  <c r="H411" i="7"/>
  <c r="I411" i="7" s="1"/>
  <c r="H410" i="7"/>
  <c r="I410" i="7" s="1"/>
  <c r="H409" i="7"/>
  <c r="I409" i="7" s="1"/>
  <c r="H408" i="7"/>
  <c r="I408" i="7" s="1"/>
  <c r="H407" i="7"/>
  <c r="I407" i="7" s="1"/>
  <c r="H406" i="7"/>
  <c r="I406" i="7" s="1"/>
  <c r="H405" i="7"/>
  <c r="I405" i="7" s="1"/>
  <c r="H404" i="7"/>
  <c r="I404" i="7" s="1"/>
  <c r="H403" i="7"/>
  <c r="I403" i="7" s="1"/>
  <c r="H402" i="7"/>
  <c r="I402" i="7" s="1"/>
  <c r="H401" i="7"/>
  <c r="I401" i="7" s="1"/>
  <c r="H400" i="7"/>
  <c r="I400" i="7" s="1"/>
  <c r="H399" i="7"/>
  <c r="I399" i="7" s="1"/>
  <c r="H398" i="7"/>
  <c r="I398" i="7" s="1"/>
  <c r="H397" i="7"/>
  <c r="I397" i="7" s="1"/>
  <c r="H396" i="7"/>
  <c r="I396" i="7" s="1"/>
  <c r="H395" i="7"/>
  <c r="I395" i="7" s="1"/>
  <c r="H394" i="7"/>
  <c r="I394" i="7" s="1"/>
  <c r="H393" i="7"/>
  <c r="I393" i="7" s="1"/>
  <c r="H392" i="7"/>
  <c r="I392" i="7" s="1"/>
  <c r="H391" i="7"/>
  <c r="I391" i="7" s="1"/>
  <c r="H390" i="7"/>
  <c r="I390" i="7" s="1"/>
  <c r="H389" i="7"/>
  <c r="I389" i="7" s="1"/>
  <c r="H388" i="7"/>
  <c r="I388" i="7" s="1"/>
  <c r="H387" i="7"/>
  <c r="I387" i="7" s="1"/>
  <c r="H386" i="7"/>
  <c r="I386" i="7" s="1"/>
  <c r="H385" i="7"/>
  <c r="I385" i="7" s="1"/>
  <c r="H384" i="7"/>
  <c r="I384" i="7" s="1"/>
  <c r="H383" i="7"/>
  <c r="I383" i="7" s="1"/>
  <c r="H382" i="7"/>
  <c r="I382" i="7" s="1"/>
  <c r="H381" i="7"/>
  <c r="I381" i="7" s="1"/>
  <c r="H380" i="7"/>
  <c r="I380" i="7" s="1"/>
  <c r="H379" i="7"/>
  <c r="I379" i="7" s="1"/>
  <c r="H378" i="7"/>
  <c r="I378" i="7" s="1"/>
  <c r="H377" i="7"/>
  <c r="I377" i="7" s="1"/>
  <c r="H376" i="7"/>
  <c r="I376" i="7" s="1"/>
  <c r="H375" i="7"/>
  <c r="I375" i="7" s="1"/>
  <c r="H374" i="7"/>
  <c r="I374" i="7" s="1"/>
  <c r="H373" i="7"/>
  <c r="I373" i="7" s="1"/>
  <c r="H372" i="7"/>
  <c r="I372" i="7" s="1"/>
  <c r="H371" i="7"/>
  <c r="I371" i="7" s="1"/>
  <c r="H370" i="7"/>
  <c r="I370" i="7" s="1"/>
  <c r="H369" i="7"/>
  <c r="I369" i="7" s="1"/>
  <c r="H368" i="7"/>
  <c r="I368" i="7" s="1"/>
  <c r="H367" i="7"/>
  <c r="I367" i="7" s="1"/>
  <c r="H366" i="7"/>
  <c r="I366" i="7" s="1"/>
  <c r="H365" i="7"/>
  <c r="I365" i="7" s="1"/>
  <c r="H364" i="7"/>
  <c r="I364" i="7" s="1"/>
  <c r="H363" i="7"/>
  <c r="I363" i="7" s="1"/>
  <c r="H362" i="7"/>
  <c r="I362" i="7" s="1"/>
  <c r="H361" i="7"/>
  <c r="I361" i="7" s="1"/>
  <c r="H360" i="7"/>
  <c r="I360" i="7" s="1"/>
  <c r="H359" i="7"/>
  <c r="I359" i="7" s="1"/>
  <c r="H358" i="7"/>
  <c r="I358" i="7" s="1"/>
  <c r="H357" i="7"/>
  <c r="I357" i="7" s="1"/>
  <c r="H356" i="7"/>
  <c r="I356" i="7" s="1"/>
  <c r="H355" i="7"/>
  <c r="I355" i="7" s="1"/>
  <c r="H354" i="7"/>
  <c r="I354" i="7" s="1"/>
  <c r="H353" i="7"/>
  <c r="I353" i="7" s="1"/>
  <c r="H352" i="7"/>
  <c r="I352" i="7" s="1"/>
  <c r="H351" i="7"/>
  <c r="I351" i="7" s="1"/>
  <c r="H350" i="7"/>
  <c r="I350" i="7" s="1"/>
  <c r="H349" i="7"/>
  <c r="I349" i="7" s="1"/>
  <c r="H348" i="7"/>
  <c r="I348" i="7" s="1"/>
  <c r="H347" i="7"/>
  <c r="I347" i="7" s="1"/>
  <c r="H346" i="7"/>
  <c r="I346" i="7" s="1"/>
  <c r="H345" i="7"/>
  <c r="I345" i="7" s="1"/>
  <c r="H344" i="7"/>
  <c r="I344" i="7" s="1"/>
  <c r="H343" i="7"/>
  <c r="I343" i="7" s="1"/>
  <c r="H342" i="7"/>
  <c r="I342" i="7" s="1"/>
  <c r="H341" i="7"/>
  <c r="I341" i="7" s="1"/>
  <c r="H340" i="7"/>
  <c r="I340" i="7" s="1"/>
  <c r="H339" i="7"/>
  <c r="I339" i="7" s="1"/>
  <c r="H338" i="7"/>
  <c r="I338" i="7" s="1"/>
  <c r="H337" i="7"/>
  <c r="I337" i="7" s="1"/>
  <c r="H336" i="7"/>
  <c r="I336" i="7" s="1"/>
  <c r="H335" i="7"/>
  <c r="I335" i="7" s="1"/>
  <c r="H334" i="7"/>
  <c r="I334" i="7" s="1"/>
  <c r="H333" i="7"/>
  <c r="I333" i="7" s="1"/>
  <c r="H332" i="7"/>
  <c r="I332" i="7" s="1"/>
  <c r="H331" i="7"/>
  <c r="I331" i="7" s="1"/>
  <c r="H330" i="7"/>
  <c r="I330" i="7" s="1"/>
  <c r="H329" i="7"/>
  <c r="I329" i="7" s="1"/>
  <c r="H328" i="7"/>
  <c r="I328" i="7" s="1"/>
  <c r="H327" i="7"/>
  <c r="I327" i="7" s="1"/>
  <c r="H326" i="7"/>
  <c r="I326" i="7" s="1"/>
  <c r="H325" i="7"/>
  <c r="I325" i="7" s="1"/>
  <c r="H324" i="7"/>
  <c r="I324" i="7" s="1"/>
  <c r="H323" i="7"/>
  <c r="I323" i="7" s="1"/>
  <c r="H322" i="7"/>
  <c r="I322" i="7" s="1"/>
  <c r="H321" i="7"/>
  <c r="I321" i="7" s="1"/>
  <c r="H320" i="7"/>
  <c r="I320" i="7" s="1"/>
  <c r="H319" i="7"/>
  <c r="I319" i="7" s="1"/>
  <c r="H318" i="7"/>
  <c r="I318" i="7" s="1"/>
  <c r="H317" i="7"/>
  <c r="I317" i="7" s="1"/>
  <c r="H316" i="7"/>
  <c r="I316" i="7" s="1"/>
  <c r="H315" i="7"/>
  <c r="I315" i="7" s="1"/>
  <c r="H314" i="7"/>
  <c r="I314" i="7" s="1"/>
  <c r="H313" i="7"/>
  <c r="I313" i="7" s="1"/>
  <c r="H312" i="7"/>
  <c r="I312" i="7" s="1"/>
  <c r="H311" i="7"/>
  <c r="I311" i="7" s="1"/>
  <c r="H310" i="7"/>
  <c r="I310" i="7" s="1"/>
  <c r="H309" i="7"/>
  <c r="I309" i="7" s="1"/>
  <c r="H308" i="7"/>
  <c r="I308" i="7" s="1"/>
  <c r="H307" i="7"/>
  <c r="I307" i="7" s="1"/>
  <c r="H306" i="7"/>
  <c r="I306" i="7" s="1"/>
  <c r="H305" i="7"/>
  <c r="I305" i="7" s="1"/>
  <c r="H304" i="7"/>
  <c r="I304" i="7" s="1"/>
  <c r="H303" i="7"/>
  <c r="I303" i="7" s="1"/>
  <c r="H302" i="7"/>
  <c r="I302" i="7" s="1"/>
  <c r="H301" i="7"/>
  <c r="I301" i="7" s="1"/>
  <c r="H300" i="7"/>
  <c r="I300" i="7" s="1"/>
  <c r="H299" i="7"/>
  <c r="I299" i="7" s="1"/>
  <c r="H298" i="7"/>
  <c r="I298" i="7" s="1"/>
  <c r="H297" i="7"/>
  <c r="I297" i="7" s="1"/>
  <c r="H296" i="7"/>
  <c r="I296" i="7" s="1"/>
  <c r="H295" i="7"/>
  <c r="I295" i="7" s="1"/>
  <c r="H294" i="7"/>
  <c r="I294" i="7" s="1"/>
  <c r="H293" i="7"/>
  <c r="I293" i="7" s="1"/>
  <c r="H292" i="7"/>
  <c r="I292" i="7" s="1"/>
  <c r="H291" i="7"/>
  <c r="I291" i="7" s="1"/>
  <c r="H290" i="7"/>
  <c r="I290" i="7" s="1"/>
  <c r="H289" i="7"/>
  <c r="I289" i="7" s="1"/>
  <c r="H288" i="7"/>
  <c r="I288" i="7" s="1"/>
  <c r="H287" i="7"/>
  <c r="I287" i="7" s="1"/>
  <c r="H286" i="7"/>
  <c r="I286" i="7" s="1"/>
  <c r="H285" i="7"/>
  <c r="I285" i="7" s="1"/>
  <c r="H284" i="7"/>
  <c r="I284" i="7" s="1"/>
  <c r="H283" i="7"/>
  <c r="I283" i="7" s="1"/>
  <c r="H282" i="7"/>
  <c r="I282" i="7" s="1"/>
  <c r="H281" i="7"/>
  <c r="I281" i="7" s="1"/>
  <c r="H280" i="7"/>
  <c r="I280" i="7" s="1"/>
  <c r="H279" i="7"/>
  <c r="I279" i="7" s="1"/>
  <c r="H278" i="7"/>
  <c r="I278" i="7" s="1"/>
  <c r="H277" i="7"/>
  <c r="I277" i="7" s="1"/>
  <c r="H276" i="7"/>
  <c r="I276" i="7" s="1"/>
  <c r="H275" i="7"/>
  <c r="I275" i="7" s="1"/>
  <c r="H274" i="7"/>
  <c r="I274" i="7" s="1"/>
  <c r="H273" i="7"/>
  <c r="I273" i="7" s="1"/>
  <c r="H272" i="7"/>
  <c r="I272" i="7" s="1"/>
  <c r="H271" i="7"/>
  <c r="I271" i="7" s="1"/>
  <c r="H270" i="7"/>
  <c r="I270" i="7" s="1"/>
  <c r="H269" i="7"/>
  <c r="I269" i="7" s="1"/>
  <c r="H268" i="7"/>
  <c r="I268" i="7" s="1"/>
  <c r="H267" i="7"/>
  <c r="I267" i="7" s="1"/>
  <c r="H266" i="7"/>
  <c r="I266" i="7" s="1"/>
  <c r="H265" i="7"/>
  <c r="I265" i="7" s="1"/>
  <c r="H264" i="7"/>
  <c r="I264" i="7" s="1"/>
  <c r="H263" i="7"/>
  <c r="I263" i="7" s="1"/>
  <c r="H262" i="7"/>
  <c r="I262" i="7" s="1"/>
  <c r="H261" i="7"/>
  <c r="I261" i="7" s="1"/>
  <c r="H260" i="7"/>
  <c r="I260" i="7" s="1"/>
  <c r="H259" i="7"/>
  <c r="I259" i="7" s="1"/>
  <c r="H258" i="7"/>
  <c r="I258" i="7" s="1"/>
  <c r="H257" i="7"/>
  <c r="I257" i="7" s="1"/>
  <c r="H256" i="7"/>
  <c r="I256" i="7" s="1"/>
  <c r="H255" i="7"/>
  <c r="I255" i="7" s="1"/>
  <c r="H254" i="7"/>
  <c r="I254" i="7" s="1"/>
  <c r="H253" i="7"/>
  <c r="I253" i="7" s="1"/>
  <c r="H252" i="7"/>
  <c r="I252" i="7" s="1"/>
  <c r="H251" i="7"/>
  <c r="I251" i="7" s="1"/>
  <c r="H250" i="7"/>
  <c r="I250" i="7" s="1"/>
  <c r="H249" i="7"/>
  <c r="I249" i="7" s="1"/>
  <c r="H248" i="7"/>
  <c r="I248" i="7" s="1"/>
  <c r="H247" i="7"/>
  <c r="I247" i="7" s="1"/>
  <c r="H246" i="7"/>
  <c r="I246" i="7" s="1"/>
  <c r="H245" i="7"/>
  <c r="I245" i="7" s="1"/>
  <c r="H244" i="7"/>
  <c r="I244" i="7" s="1"/>
  <c r="H243" i="7"/>
  <c r="I243" i="7" s="1"/>
  <c r="H242" i="7"/>
  <c r="I242" i="7" s="1"/>
  <c r="H241" i="7"/>
  <c r="I241" i="7" s="1"/>
  <c r="H240" i="7"/>
  <c r="I240" i="7" s="1"/>
  <c r="H239" i="7"/>
  <c r="I239" i="7" s="1"/>
  <c r="H238" i="7"/>
  <c r="I238" i="7" s="1"/>
  <c r="H237" i="7"/>
  <c r="I237" i="7" s="1"/>
  <c r="H236" i="7"/>
  <c r="I236" i="7" s="1"/>
  <c r="H235" i="7"/>
  <c r="I235" i="7" s="1"/>
  <c r="H234" i="7"/>
  <c r="I234" i="7" s="1"/>
  <c r="H233" i="7"/>
  <c r="I233" i="7" s="1"/>
  <c r="H232" i="7"/>
  <c r="I232" i="7" s="1"/>
  <c r="H231" i="7"/>
  <c r="I231" i="7" s="1"/>
  <c r="H230" i="7"/>
  <c r="I230" i="7" s="1"/>
  <c r="H229" i="7"/>
  <c r="I229" i="7" s="1"/>
  <c r="H228" i="7"/>
  <c r="I228" i="7" s="1"/>
  <c r="H227" i="7"/>
  <c r="I227" i="7" s="1"/>
  <c r="H226" i="7"/>
  <c r="I226" i="7" s="1"/>
  <c r="H225" i="7"/>
  <c r="I225" i="7" s="1"/>
  <c r="H224" i="7"/>
  <c r="I224" i="7" s="1"/>
  <c r="H223" i="7"/>
  <c r="I223" i="7" s="1"/>
  <c r="H222" i="7"/>
  <c r="I222" i="7" s="1"/>
  <c r="H221" i="7"/>
  <c r="I221" i="7" s="1"/>
  <c r="H220" i="7"/>
  <c r="I220" i="7" s="1"/>
  <c r="H219" i="7"/>
  <c r="I219" i="7" s="1"/>
  <c r="H218" i="7"/>
  <c r="I218" i="7" s="1"/>
  <c r="H217" i="7"/>
  <c r="I217" i="7" s="1"/>
  <c r="H216" i="7"/>
  <c r="I216" i="7" s="1"/>
  <c r="H215" i="7"/>
  <c r="I215" i="7" s="1"/>
  <c r="H214" i="7"/>
  <c r="I214" i="7" s="1"/>
  <c r="H213" i="7"/>
  <c r="I213" i="7" s="1"/>
  <c r="H212" i="7"/>
  <c r="I212" i="7" s="1"/>
  <c r="H211" i="7"/>
  <c r="I211" i="7" s="1"/>
  <c r="H210" i="7"/>
  <c r="I210" i="7" s="1"/>
  <c r="H209" i="7"/>
  <c r="I209" i="7" s="1"/>
  <c r="H208" i="7"/>
  <c r="I208" i="7" s="1"/>
  <c r="H207" i="7"/>
  <c r="I207" i="7" s="1"/>
  <c r="H206" i="7"/>
  <c r="I206" i="7" s="1"/>
  <c r="H205" i="7"/>
  <c r="I205" i="7" s="1"/>
  <c r="H204" i="7"/>
  <c r="I204" i="7" s="1"/>
  <c r="H203" i="7"/>
  <c r="I203" i="7" s="1"/>
  <c r="H202" i="7"/>
  <c r="I202" i="7" s="1"/>
  <c r="H201" i="7"/>
  <c r="I201" i="7" s="1"/>
  <c r="H200" i="7"/>
  <c r="I200" i="7" s="1"/>
  <c r="H199" i="7"/>
  <c r="I199" i="7" s="1"/>
  <c r="H198" i="7"/>
  <c r="I198" i="7" s="1"/>
  <c r="H197" i="7"/>
  <c r="I197" i="7" s="1"/>
  <c r="H196" i="7"/>
  <c r="I196" i="7" s="1"/>
  <c r="H195" i="7"/>
  <c r="I195" i="7" s="1"/>
  <c r="H194" i="7"/>
  <c r="I194" i="7" s="1"/>
  <c r="H193" i="7"/>
  <c r="I193" i="7" s="1"/>
  <c r="H192" i="7"/>
  <c r="I192" i="7" s="1"/>
  <c r="H191" i="7"/>
  <c r="I191" i="7" s="1"/>
  <c r="H190" i="7"/>
  <c r="I190" i="7" s="1"/>
  <c r="H189" i="7"/>
  <c r="I189" i="7" s="1"/>
  <c r="H188" i="7"/>
  <c r="I188" i="7" s="1"/>
  <c r="H187" i="7"/>
  <c r="I187" i="7" s="1"/>
  <c r="H186" i="7"/>
  <c r="I186" i="7" s="1"/>
  <c r="H185" i="7"/>
  <c r="I185" i="7" s="1"/>
  <c r="H184" i="7"/>
  <c r="I184" i="7" s="1"/>
  <c r="H183" i="7"/>
  <c r="I183" i="7" s="1"/>
  <c r="H182" i="7"/>
  <c r="I182" i="7" s="1"/>
  <c r="H181" i="7"/>
  <c r="I181" i="7" s="1"/>
  <c r="H180" i="7"/>
  <c r="I180" i="7" s="1"/>
  <c r="H179" i="7"/>
  <c r="I179" i="7" s="1"/>
  <c r="H178" i="7"/>
  <c r="I178" i="7" s="1"/>
  <c r="H177" i="7"/>
  <c r="I177" i="7" s="1"/>
  <c r="H176" i="7"/>
  <c r="I176" i="7" s="1"/>
  <c r="H175" i="7"/>
  <c r="I175" i="7" s="1"/>
  <c r="H174" i="7"/>
  <c r="I174" i="7" s="1"/>
  <c r="H173" i="7"/>
  <c r="I173" i="7" s="1"/>
  <c r="H172" i="7"/>
  <c r="I172" i="7" s="1"/>
  <c r="H171" i="7"/>
  <c r="I171" i="7" s="1"/>
  <c r="H170" i="7"/>
  <c r="I170" i="7" s="1"/>
  <c r="H169" i="7"/>
  <c r="I169" i="7" s="1"/>
  <c r="H168" i="7"/>
  <c r="I168" i="7" s="1"/>
  <c r="H167" i="7"/>
  <c r="I167" i="7" s="1"/>
  <c r="H166" i="7"/>
  <c r="I166" i="7" s="1"/>
  <c r="H165" i="7"/>
  <c r="I165" i="7" s="1"/>
  <c r="H164" i="7"/>
  <c r="I164" i="7" s="1"/>
  <c r="H163" i="7"/>
  <c r="I163" i="7" s="1"/>
  <c r="H162" i="7"/>
  <c r="I162" i="7" s="1"/>
  <c r="H161" i="7"/>
  <c r="I161" i="7" s="1"/>
  <c r="H160" i="7"/>
  <c r="I160" i="7" s="1"/>
  <c r="H159" i="7"/>
  <c r="I159" i="7" s="1"/>
  <c r="H158" i="7"/>
  <c r="I158" i="7" s="1"/>
  <c r="H157" i="7"/>
  <c r="I157" i="7" s="1"/>
  <c r="H156" i="7"/>
  <c r="I156" i="7" s="1"/>
  <c r="H155" i="7"/>
  <c r="I155" i="7" s="1"/>
  <c r="H154" i="7"/>
  <c r="I154" i="7" s="1"/>
  <c r="H153" i="7"/>
  <c r="I153" i="7" s="1"/>
  <c r="H152" i="7"/>
  <c r="I152" i="7" s="1"/>
  <c r="H151" i="7"/>
  <c r="I151" i="7" s="1"/>
  <c r="H150" i="7"/>
  <c r="I150" i="7" s="1"/>
  <c r="H149" i="7"/>
  <c r="I149" i="7" s="1"/>
  <c r="H148" i="7"/>
  <c r="I148" i="7" s="1"/>
  <c r="H147" i="7"/>
  <c r="I147" i="7" s="1"/>
  <c r="H146" i="7"/>
  <c r="I146" i="7" s="1"/>
  <c r="H145" i="7"/>
  <c r="I145" i="7" s="1"/>
  <c r="H144" i="7"/>
  <c r="I144" i="7" s="1"/>
  <c r="H143" i="7"/>
  <c r="I143" i="7" s="1"/>
  <c r="H142" i="7"/>
  <c r="I142" i="7" s="1"/>
  <c r="H141" i="7"/>
  <c r="I141" i="7" s="1"/>
  <c r="H140" i="7"/>
  <c r="I140" i="7" s="1"/>
  <c r="H139" i="7"/>
  <c r="I139" i="7" s="1"/>
  <c r="H138" i="7"/>
  <c r="I138" i="7" s="1"/>
  <c r="H137" i="7"/>
  <c r="I137" i="7" s="1"/>
  <c r="H136" i="7"/>
  <c r="I136" i="7" s="1"/>
  <c r="H135" i="7"/>
  <c r="I135" i="7" s="1"/>
  <c r="H134" i="7"/>
  <c r="I134" i="7" s="1"/>
  <c r="H133" i="7"/>
  <c r="I133" i="7" s="1"/>
  <c r="H132" i="7"/>
  <c r="I132" i="7" s="1"/>
  <c r="H131" i="7"/>
  <c r="I131" i="7" s="1"/>
  <c r="H130" i="7"/>
  <c r="I130" i="7" s="1"/>
  <c r="H129" i="7"/>
  <c r="I129" i="7" s="1"/>
  <c r="H128" i="7"/>
  <c r="I128" i="7" s="1"/>
  <c r="H127" i="7"/>
  <c r="I127" i="7" s="1"/>
  <c r="H126" i="7"/>
  <c r="I126" i="7" s="1"/>
  <c r="H125" i="7"/>
  <c r="I125" i="7" s="1"/>
  <c r="H124" i="7"/>
  <c r="I124" i="7" s="1"/>
  <c r="H123" i="7"/>
  <c r="I123" i="7" s="1"/>
  <c r="H122" i="7"/>
  <c r="I122" i="7" s="1"/>
  <c r="H121" i="7"/>
  <c r="I121" i="7" s="1"/>
  <c r="H120" i="7"/>
  <c r="I120" i="7" s="1"/>
  <c r="H119" i="7"/>
  <c r="I119" i="7" s="1"/>
  <c r="H118" i="7"/>
  <c r="I118" i="7" s="1"/>
  <c r="H117" i="7"/>
  <c r="I117" i="7" s="1"/>
  <c r="H116" i="7"/>
  <c r="I116" i="7" s="1"/>
  <c r="H115" i="7"/>
  <c r="I115" i="7" s="1"/>
  <c r="H114" i="7"/>
  <c r="I114" i="7" s="1"/>
  <c r="H113" i="7"/>
  <c r="I113" i="7" s="1"/>
  <c r="H112" i="7"/>
  <c r="I112" i="7" s="1"/>
  <c r="H111" i="7"/>
  <c r="I111" i="7" s="1"/>
  <c r="H110" i="7"/>
  <c r="I110" i="7" s="1"/>
  <c r="H109" i="7"/>
  <c r="I109" i="7" s="1"/>
  <c r="H108" i="7"/>
  <c r="I108" i="7" s="1"/>
  <c r="H107" i="7"/>
  <c r="I107" i="7" s="1"/>
  <c r="H106" i="7"/>
  <c r="I106" i="7" s="1"/>
  <c r="H105" i="7"/>
  <c r="I105" i="7" s="1"/>
  <c r="H104" i="7"/>
  <c r="I104" i="7" s="1"/>
  <c r="H103" i="7"/>
  <c r="I103" i="7" s="1"/>
  <c r="H102" i="7"/>
  <c r="I102" i="7" s="1"/>
  <c r="H101" i="7"/>
  <c r="I101" i="7" s="1"/>
  <c r="H100" i="7"/>
  <c r="I100" i="7" s="1"/>
  <c r="H99" i="7"/>
  <c r="I99" i="7" s="1"/>
  <c r="H98" i="7"/>
  <c r="I98" i="7" s="1"/>
  <c r="H97" i="7"/>
  <c r="I97" i="7" s="1"/>
  <c r="H96" i="7"/>
  <c r="I96" i="7" s="1"/>
  <c r="H95" i="7"/>
  <c r="I95" i="7" s="1"/>
  <c r="H94" i="7"/>
  <c r="I94" i="7" s="1"/>
  <c r="H93" i="7"/>
  <c r="I93" i="7" s="1"/>
  <c r="H92" i="7"/>
  <c r="I92" i="7" s="1"/>
  <c r="H91" i="7"/>
  <c r="I91" i="7" s="1"/>
  <c r="H90" i="7"/>
  <c r="I90" i="7" s="1"/>
  <c r="H89" i="7"/>
  <c r="I89" i="7" s="1"/>
  <c r="H88" i="7"/>
  <c r="I88" i="7" s="1"/>
  <c r="H87" i="7"/>
  <c r="I87" i="7" s="1"/>
  <c r="H86" i="7"/>
  <c r="I86" i="7" s="1"/>
  <c r="H85" i="7"/>
  <c r="I85" i="7" s="1"/>
  <c r="H84" i="7"/>
  <c r="I84" i="7" s="1"/>
  <c r="H83" i="7"/>
  <c r="I83" i="7" s="1"/>
  <c r="H82" i="7"/>
  <c r="I82" i="7" s="1"/>
  <c r="H81" i="7"/>
  <c r="I81" i="7" s="1"/>
  <c r="H80" i="7"/>
  <c r="I80" i="7" s="1"/>
  <c r="H79" i="7"/>
  <c r="I79" i="7" s="1"/>
  <c r="H78" i="7"/>
  <c r="I78" i="7" s="1"/>
  <c r="H77" i="7"/>
  <c r="I77" i="7" s="1"/>
  <c r="H76" i="7"/>
  <c r="I76" i="7" s="1"/>
  <c r="H75" i="7"/>
  <c r="I75" i="7" s="1"/>
  <c r="H74" i="7"/>
  <c r="I74" i="7" s="1"/>
  <c r="H73" i="7"/>
  <c r="I73" i="7" s="1"/>
  <c r="H72" i="7"/>
  <c r="I72" i="7" s="1"/>
  <c r="H71" i="7"/>
  <c r="I71" i="7" s="1"/>
  <c r="H70" i="7"/>
  <c r="I70" i="7" s="1"/>
  <c r="H69" i="7"/>
  <c r="I69" i="7" s="1"/>
  <c r="H68" i="7"/>
  <c r="I68" i="7" s="1"/>
  <c r="H67" i="7"/>
  <c r="I67" i="7" s="1"/>
  <c r="H66" i="7"/>
  <c r="I66" i="7" s="1"/>
  <c r="H65" i="7"/>
  <c r="I65" i="7" s="1"/>
  <c r="H64" i="7"/>
  <c r="I64" i="7" s="1"/>
  <c r="H63" i="7"/>
  <c r="I63" i="7" s="1"/>
  <c r="H62" i="7"/>
  <c r="I62" i="7" s="1"/>
  <c r="H61" i="7"/>
  <c r="I61" i="7" s="1"/>
  <c r="H60" i="7"/>
  <c r="I60" i="7" s="1"/>
  <c r="H59" i="7"/>
  <c r="I59" i="7" s="1"/>
  <c r="H58" i="7"/>
  <c r="I58" i="7" s="1"/>
  <c r="H57" i="7"/>
  <c r="I57" i="7" s="1"/>
  <c r="H56" i="7"/>
  <c r="I56" i="7" s="1"/>
  <c r="H55" i="7"/>
  <c r="I55" i="7" s="1"/>
  <c r="H54" i="7"/>
  <c r="I54" i="7" s="1"/>
  <c r="H53" i="7"/>
  <c r="I53" i="7" s="1"/>
  <c r="H52" i="7"/>
  <c r="I52" i="7" s="1"/>
  <c r="H51" i="7"/>
  <c r="I51" i="7" s="1"/>
  <c r="H50" i="7"/>
  <c r="I50" i="7" s="1"/>
  <c r="H49" i="7"/>
  <c r="I49" i="7" s="1"/>
  <c r="H48" i="7"/>
  <c r="I48" i="7" s="1"/>
  <c r="H47" i="7"/>
  <c r="I47" i="7" s="1"/>
  <c r="H46" i="7"/>
  <c r="I46" i="7" s="1"/>
  <c r="H45" i="7"/>
  <c r="I45" i="7" s="1"/>
  <c r="H44" i="7"/>
  <c r="I44" i="7" s="1"/>
  <c r="H43" i="7"/>
  <c r="I43" i="7" s="1"/>
  <c r="H42" i="7"/>
  <c r="I42" i="7" s="1"/>
  <c r="H41" i="7"/>
  <c r="I41" i="7" s="1"/>
  <c r="H40" i="7"/>
  <c r="I40" i="7" s="1"/>
  <c r="H39" i="7"/>
  <c r="I39" i="7" s="1"/>
  <c r="H38" i="7"/>
  <c r="I38" i="7" s="1"/>
  <c r="H37" i="7"/>
  <c r="I37" i="7" s="1"/>
  <c r="H36" i="7"/>
  <c r="I36" i="7" s="1"/>
  <c r="H35" i="7"/>
  <c r="I35" i="7" s="1"/>
  <c r="H34" i="7"/>
  <c r="I34" i="7" s="1"/>
  <c r="H33" i="7"/>
  <c r="I33" i="7" s="1"/>
  <c r="H32" i="7"/>
  <c r="I32" i="7" s="1"/>
  <c r="H31" i="7"/>
  <c r="I31" i="7" s="1"/>
  <c r="H30" i="7"/>
  <c r="I30" i="7" s="1"/>
  <c r="H29" i="7"/>
  <c r="I29" i="7" s="1"/>
  <c r="H28" i="7"/>
  <c r="I28" i="7" s="1"/>
  <c r="H27" i="7"/>
  <c r="I27" i="7" s="1"/>
  <c r="H26" i="7"/>
  <c r="I26" i="7" s="1"/>
  <c r="H25" i="7"/>
  <c r="I25" i="7" s="1"/>
  <c r="H24" i="7"/>
  <c r="I24" i="7" s="1"/>
  <c r="H23" i="7"/>
  <c r="I23" i="7" s="1"/>
  <c r="H22" i="7"/>
  <c r="I22" i="7" s="1"/>
  <c r="H21" i="7"/>
  <c r="I21" i="7" s="1"/>
  <c r="H20" i="7"/>
  <c r="I20" i="7" s="1"/>
  <c r="H19" i="7"/>
  <c r="I19" i="7" s="1"/>
  <c r="H18" i="7"/>
  <c r="I18" i="7" s="1"/>
  <c r="H17" i="7"/>
  <c r="I17" i="7" s="1"/>
  <c r="H16" i="7"/>
  <c r="I16" i="7" s="1"/>
  <c r="H15" i="7"/>
  <c r="I15" i="7" s="1"/>
  <c r="H14" i="7"/>
  <c r="I14" i="7" s="1"/>
  <c r="H13" i="7"/>
  <c r="I13" i="7" s="1"/>
  <c r="H12" i="7"/>
  <c r="I12" i="7" s="1"/>
  <c r="H11" i="7"/>
  <c r="I11" i="7" s="1"/>
  <c r="H10" i="7"/>
  <c r="I10" i="7" s="1"/>
  <c r="H9" i="7"/>
  <c r="I9" i="7" s="1"/>
  <c r="H8" i="7"/>
  <c r="I8" i="7" s="1"/>
  <c r="H7" i="7"/>
  <c r="I7" i="7" s="1"/>
  <c r="H6" i="7"/>
  <c r="I6" i="7" s="1"/>
  <c r="H5" i="7"/>
  <c r="I5" i="7" s="1"/>
  <c r="H4" i="7"/>
  <c r="I4" i="7" s="1"/>
  <c r="H3" i="7"/>
  <c r="I3" i="7" s="1"/>
  <c r="H2" i="7"/>
  <c r="H124" i="3"/>
  <c r="G124" i="3"/>
  <c r="F124" i="3"/>
  <c r="A124" i="3"/>
  <c r="I123" i="3"/>
  <c r="J123" i="3" s="1"/>
  <c r="I122" i="3"/>
  <c r="J122" i="3" s="1"/>
  <c r="I121" i="3"/>
  <c r="J121" i="3" s="1"/>
  <c r="I120" i="3"/>
  <c r="J120" i="3" s="1"/>
  <c r="I119" i="3"/>
  <c r="J119" i="3" s="1"/>
  <c r="I118" i="3"/>
  <c r="J118" i="3" s="1"/>
  <c r="I117" i="3"/>
  <c r="J117" i="3" s="1"/>
  <c r="I116" i="3"/>
  <c r="J116" i="3" s="1"/>
  <c r="I115" i="3"/>
  <c r="J115" i="3" s="1"/>
  <c r="I114" i="3"/>
  <c r="J114" i="3" s="1"/>
  <c r="I113" i="3"/>
  <c r="J113" i="3" s="1"/>
  <c r="I112" i="3"/>
  <c r="J112" i="3" s="1"/>
  <c r="I111" i="3"/>
  <c r="J111" i="3" s="1"/>
  <c r="I110" i="3"/>
  <c r="J110" i="3" s="1"/>
  <c r="I109" i="3"/>
  <c r="J109" i="3" s="1"/>
  <c r="I108" i="3"/>
  <c r="J108" i="3" s="1"/>
  <c r="I107" i="3"/>
  <c r="J107" i="3" s="1"/>
  <c r="I106" i="3"/>
  <c r="J106" i="3" s="1"/>
  <c r="I105" i="3"/>
  <c r="J105" i="3" s="1"/>
  <c r="I104" i="3"/>
  <c r="J104" i="3" s="1"/>
  <c r="I103" i="3"/>
  <c r="J103" i="3" s="1"/>
  <c r="I102" i="3"/>
  <c r="J102" i="3" s="1"/>
  <c r="I101" i="3"/>
  <c r="J101" i="3" s="1"/>
  <c r="I100" i="3"/>
  <c r="J100" i="3" s="1"/>
  <c r="I99" i="3"/>
  <c r="J99" i="3" s="1"/>
  <c r="I98" i="3"/>
  <c r="J98" i="3" s="1"/>
  <c r="I97" i="3"/>
  <c r="J97" i="3" s="1"/>
  <c r="I96" i="3"/>
  <c r="J96" i="3" s="1"/>
  <c r="I95" i="3"/>
  <c r="J95" i="3" s="1"/>
  <c r="I94" i="3"/>
  <c r="J94" i="3" s="1"/>
  <c r="I93" i="3"/>
  <c r="J93" i="3" s="1"/>
  <c r="I92" i="3"/>
  <c r="J92" i="3" s="1"/>
  <c r="I91" i="3"/>
  <c r="J91" i="3" s="1"/>
  <c r="I90" i="3"/>
  <c r="J90" i="3" s="1"/>
  <c r="I89" i="3"/>
  <c r="J89" i="3" s="1"/>
  <c r="I88" i="3"/>
  <c r="J88" i="3" s="1"/>
  <c r="I87" i="3"/>
  <c r="J87" i="3" s="1"/>
  <c r="I86" i="3"/>
  <c r="J86" i="3" s="1"/>
  <c r="I85" i="3"/>
  <c r="J85" i="3" s="1"/>
  <c r="I84" i="3"/>
  <c r="J84" i="3" s="1"/>
  <c r="I83" i="3"/>
  <c r="J83" i="3" s="1"/>
  <c r="I82" i="3"/>
  <c r="J82" i="3" s="1"/>
  <c r="I81" i="3"/>
  <c r="J81" i="3" s="1"/>
  <c r="I80" i="3"/>
  <c r="J80" i="3" s="1"/>
  <c r="I79" i="3"/>
  <c r="J79" i="3" s="1"/>
  <c r="I78" i="3"/>
  <c r="J78" i="3" s="1"/>
  <c r="I77" i="3"/>
  <c r="J77" i="3" s="1"/>
  <c r="I76" i="3"/>
  <c r="J76" i="3" s="1"/>
  <c r="I75" i="3"/>
  <c r="J75" i="3" s="1"/>
  <c r="I74" i="3"/>
  <c r="J74" i="3" s="1"/>
  <c r="I73" i="3"/>
  <c r="J73" i="3" s="1"/>
  <c r="I72" i="3"/>
  <c r="J72" i="3" s="1"/>
  <c r="I71" i="3"/>
  <c r="J71" i="3" s="1"/>
  <c r="I70" i="3"/>
  <c r="J70" i="3" s="1"/>
  <c r="I69" i="3"/>
  <c r="J69" i="3" s="1"/>
  <c r="I68" i="3"/>
  <c r="J68" i="3" s="1"/>
  <c r="I67" i="3"/>
  <c r="J67" i="3" s="1"/>
  <c r="I66" i="3"/>
  <c r="J66" i="3" s="1"/>
  <c r="I65" i="3"/>
  <c r="J65" i="3" s="1"/>
  <c r="I64" i="3"/>
  <c r="J64" i="3" s="1"/>
  <c r="I63" i="3"/>
  <c r="J63" i="3" s="1"/>
  <c r="I62" i="3"/>
  <c r="J62" i="3" s="1"/>
  <c r="I61" i="3"/>
  <c r="J61" i="3" s="1"/>
  <c r="I60" i="3"/>
  <c r="J60" i="3" s="1"/>
  <c r="I59" i="3"/>
  <c r="J59" i="3" s="1"/>
  <c r="I58" i="3"/>
  <c r="J58" i="3" s="1"/>
  <c r="I57" i="3"/>
  <c r="J57" i="3" s="1"/>
  <c r="I56" i="3"/>
  <c r="J56" i="3" s="1"/>
  <c r="I55" i="3"/>
  <c r="J55" i="3" s="1"/>
  <c r="I54" i="3"/>
  <c r="J54" i="3" s="1"/>
  <c r="I53" i="3"/>
  <c r="J53" i="3" s="1"/>
  <c r="I52" i="3"/>
  <c r="J52" i="3" s="1"/>
  <c r="I51" i="3"/>
  <c r="J51" i="3" s="1"/>
  <c r="I50" i="3"/>
  <c r="J50" i="3" s="1"/>
  <c r="I49" i="3"/>
  <c r="J49" i="3" s="1"/>
  <c r="I48" i="3"/>
  <c r="J48" i="3" s="1"/>
  <c r="I47" i="3"/>
  <c r="J47" i="3" s="1"/>
  <c r="I46" i="3"/>
  <c r="J46" i="3" s="1"/>
  <c r="I45" i="3"/>
  <c r="J45" i="3" s="1"/>
  <c r="I44" i="3"/>
  <c r="J44" i="3" s="1"/>
  <c r="I43" i="3"/>
  <c r="J43" i="3" s="1"/>
  <c r="I42" i="3"/>
  <c r="J42" i="3" s="1"/>
  <c r="I41" i="3"/>
  <c r="J41" i="3" s="1"/>
  <c r="I40" i="3"/>
  <c r="J40" i="3" s="1"/>
  <c r="I39" i="3"/>
  <c r="J39" i="3" s="1"/>
  <c r="I38" i="3"/>
  <c r="J38" i="3" s="1"/>
  <c r="I37" i="3"/>
  <c r="J37" i="3" s="1"/>
  <c r="I36" i="3"/>
  <c r="J36" i="3" s="1"/>
  <c r="I35" i="3"/>
  <c r="J35" i="3" s="1"/>
  <c r="I34" i="3"/>
  <c r="J34" i="3" s="1"/>
  <c r="I33" i="3"/>
  <c r="J33" i="3" s="1"/>
  <c r="I32" i="3"/>
  <c r="J32" i="3" s="1"/>
  <c r="I31" i="3"/>
  <c r="J31" i="3" s="1"/>
  <c r="I30" i="3"/>
  <c r="J30" i="3" s="1"/>
  <c r="I29" i="3"/>
  <c r="J29" i="3" s="1"/>
  <c r="I28" i="3"/>
  <c r="J28" i="3" s="1"/>
  <c r="I27" i="3"/>
  <c r="J27" i="3" s="1"/>
  <c r="I26" i="3"/>
  <c r="J26" i="3" s="1"/>
  <c r="I25" i="3"/>
  <c r="J25" i="3" s="1"/>
  <c r="I24" i="3"/>
  <c r="J24" i="3" s="1"/>
  <c r="I23" i="3"/>
  <c r="J23" i="3" s="1"/>
  <c r="I22" i="3"/>
  <c r="J22" i="3" s="1"/>
  <c r="I21" i="3"/>
  <c r="J21" i="3" s="1"/>
  <c r="I20" i="3"/>
  <c r="J20" i="3" s="1"/>
  <c r="I19" i="3"/>
  <c r="J19" i="3" s="1"/>
  <c r="I18" i="3"/>
  <c r="J18" i="3" s="1"/>
  <c r="I17" i="3"/>
  <c r="J17" i="3" s="1"/>
  <c r="I16" i="3"/>
  <c r="J16" i="3" s="1"/>
  <c r="I15" i="3"/>
  <c r="J15" i="3" s="1"/>
  <c r="I14" i="3"/>
  <c r="J14" i="3" s="1"/>
  <c r="I13" i="3"/>
  <c r="J13" i="3" s="1"/>
  <c r="I12" i="3"/>
  <c r="J12" i="3" s="1"/>
  <c r="I11" i="3"/>
  <c r="J11" i="3" s="1"/>
  <c r="I10" i="3"/>
  <c r="J10" i="3" s="1"/>
  <c r="I9" i="3"/>
  <c r="J9" i="3" s="1"/>
  <c r="I8" i="3"/>
  <c r="J8" i="3" s="1"/>
  <c r="I7" i="3"/>
  <c r="J7" i="3" s="1"/>
  <c r="I6" i="3"/>
  <c r="J6" i="3" s="1"/>
  <c r="I5" i="3"/>
  <c r="H593" i="2"/>
  <c r="I593" i="2" s="1"/>
  <c r="G593" i="2" a="1"/>
  <c r="G593" i="2" s="1"/>
  <c r="H592" i="2"/>
  <c r="I592" i="2" s="1"/>
  <c r="G592" i="2" a="1"/>
  <c r="G592" i="2" s="1"/>
  <c r="H591" i="2"/>
  <c r="I591" i="2" s="1"/>
  <c r="G591" i="2" a="1"/>
  <c r="G591" i="2" s="1"/>
  <c r="H590" i="2"/>
  <c r="I590" i="2" s="1"/>
  <c r="G590" i="2" a="1"/>
  <c r="G590" i="2" s="1"/>
  <c r="H589" i="2"/>
  <c r="I589" i="2" s="1"/>
  <c r="G589" i="2" a="1"/>
  <c r="G589" i="2" s="1"/>
  <c r="H588" i="2"/>
  <c r="I588" i="2" s="1"/>
  <c r="G588" i="2" a="1"/>
  <c r="G588" i="2" s="1"/>
  <c r="H587" i="2"/>
  <c r="I587" i="2" s="1"/>
  <c r="G587" i="2" a="1"/>
  <c r="G587" i="2" s="1"/>
  <c r="H586" i="2"/>
  <c r="I586" i="2" s="1"/>
  <c r="G586" i="2" a="1"/>
  <c r="G586" i="2" s="1"/>
  <c r="H585" i="2"/>
  <c r="I585" i="2" s="1"/>
  <c r="G585" i="2" a="1"/>
  <c r="G585" i="2" s="1"/>
  <c r="H584" i="2"/>
  <c r="I584" i="2" s="1"/>
  <c r="G584" i="2" a="1"/>
  <c r="G584" i="2" s="1"/>
  <c r="H583" i="2"/>
  <c r="I583" i="2" s="1"/>
  <c r="G583" i="2" a="1"/>
  <c r="G583" i="2" s="1"/>
  <c r="H582" i="2"/>
  <c r="I582" i="2" s="1"/>
  <c r="G582" i="2" a="1"/>
  <c r="G582" i="2" s="1"/>
  <c r="H581" i="2"/>
  <c r="I581" i="2" s="1"/>
  <c r="G581" i="2" a="1"/>
  <c r="G581" i="2" s="1"/>
  <c r="H580" i="2"/>
  <c r="I580" i="2" s="1"/>
  <c r="G580" i="2" a="1"/>
  <c r="G580" i="2" s="1"/>
  <c r="H579" i="2"/>
  <c r="I579" i="2" s="1"/>
  <c r="G579" i="2" a="1"/>
  <c r="G579" i="2" s="1"/>
  <c r="H578" i="2"/>
  <c r="I578" i="2" s="1"/>
  <c r="G578" i="2" a="1"/>
  <c r="G578" i="2" s="1"/>
  <c r="H577" i="2"/>
  <c r="I577" i="2" s="1"/>
  <c r="G577" i="2" a="1"/>
  <c r="G577" i="2" s="1"/>
  <c r="H576" i="2"/>
  <c r="I576" i="2" s="1"/>
  <c r="G576" i="2" a="1"/>
  <c r="G576" i="2" s="1"/>
  <c r="H575" i="2"/>
  <c r="I575" i="2" s="1"/>
  <c r="G575" i="2" a="1"/>
  <c r="G575" i="2" s="1"/>
  <c r="H574" i="2"/>
  <c r="I574" i="2" s="1"/>
  <c r="G574" i="2" a="1"/>
  <c r="G574" i="2" s="1"/>
  <c r="H573" i="2"/>
  <c r="I573" i="2" s="1"/>
  <c r="G573" i="2" a="1"/>
  <c r="G573" i="2" s="1"/>
  <c r="H572" i="2"/>
  <c r="I572" i="2" s="1"/>
  <c r="G572" i="2" a="1"/>
  <c r="G572" i="2" s="1"/>
  <c r="H571" i="2"/>
  <c r="I571" i="2" s="1"/>
  <c r="G571" i="2" a="1"/>
  <c r="G571" i="2" s="1"/>
  <c r="H570" i="2"/>
  <c r="I570" i="2" s="1"/>
  <c r="G570" i="2" a="1"/>
  <c r="G570" i="2" s="1"/>
  <c r="H569" i="2"/>
  <c r="I569" i="2" s="1"/>
  <c r="G569" i="2" a="1"/>
  <c r="G569" i="2" s="1"/>
  <c r="H568" i="2"/>
  <c r="I568" i="2" s="1"/>
  <c r="G568" i="2" a="1"/>
  <c r="G568" i="2" s="1"/>
  <c r="H567" i="2"/>
  <c r="I567" i="2" s="1"/>
  <c r="G567" i="2" a="1"/>
  <c r="G567" i="2" s="1"/>
  <c r="H566" i="2"/>
  <c r="I566" i="2" s="1"/>
  <c r="G566" i="2" a="1"/>
  <c r="G566" i="2" s="1"/>
  <c r="H565" i="2"/>
  <c r="I565" i="2" s="1"/>
  <c r="G565" i="2" a="1"/>
  <c r="G565" i="2" s="1"/>
  <c r="H564" i="2"/>
  <c r="I564" i="2" s="1"/>
  <c r="G564" i="2" a="1"/>
  <c r="G564" i="2" s="1"/>
  <c r="H563" i="2"/>
  <c r="I563" i="2" s="1"/>
  <c r="G563" i="2" a="1"/>
  <c r="G563" i="2" s="1"/>
  <c r="H562" i="2"/>
  <c r="I562" i="2" s="1"/>
  <c r="G562" i="2" a="1"/>
  <c r="G562" i="2" s="1"/>
  <c r="H561" i="2"/>
  <c r="I561" i="2" s="1"/>
  <c r="G561" i="2" a="1"/>
  <c r="G561" i="2" s="1"/>
  <c r="H560" i="2"/>
  <c r="I560" i="2" s="1"/>
  <c r="G560" i="2" a="1"/>
  <c r="G560" i="2" s="1"/>
  <c r="H559" i="2"/>
  <c r="I559" i="2" s="1"/>
  <c r="G559" i="2" a="1"/>
  <c r="G559" i="2" s="1"/>
  <c r="H558" i="2"/>
  <c r="I558" i="2" s="1"/>
  <c r="G558" i="2" a="1"/>
  <c r="G558" i="2" s="1"/>
  <c r="H557" i="2"/>
  <c r="I557" i="2" s="1"/>
  <c r="G557" i="2" a="1"/>
  <c r="G557" i="2" s="1"/>
  <c r="H556" i="2"/>
  <c r="I556" i="2" s="1"/>
  <c r="G556" i="2" a="1"/>
  <c r="G556" i="2" s="1"/>
  <c r="H555" i="2"/>
  <c r="I555" i="2" s="1"/>
  <c r="G555" i="2" a="1"/>
  <c r="G555" i="2" s="1"/>
  <c r="H554" i="2"/>
  <c r="I554" i="2" s="1"/>
  <c r="G554" i="2" a="1"/>
  <c r="G554" i="2" s="1"/>
  <c r="H553" i="2"/>
  <c r="I553" i="2" s="1"/>
  <c r="G553" i="2" a="1"/>
  <c r="G553" i="2" s="1"/>
  <c r="H552" i="2"/>
  <c r="I552" i="2" s="1"/>
  <c r="G552" i="2" a="1"/>
  <c r="G552" i="2" s="1"/>
  <c r="H551" i="2"/>
  <c r="I551" i="2" s="1"/>
  <c r="G551" i="2" a="1"/>
  <c r="G551" i="2" s="1"/>
  <c r="H550" i="2"/>
  <c r="I550" i="2" s="1"/>
  <c r="G550" i="2" a="1"/>
  <c r="G550" i="2" s="1"/>
  <c r="H549" i="2"/>
  <c r="I549" i="2" s="1"/>
  <c r="G549" i="2" a="1"/>
  <c r="G549" i="2" s="1"/>
  <c r="H548" i="2"/>
  <c r="I548" i="2" s="1"/>
  <c r="G548" i="2" a="1"/>
  <c r="G548" i="2" s="1"/>
  <c r="H547" i="2"/>
  <c r="I547" i="2" s="1"/>
  <c r="G547" i="2" a="1"/>
  <c r="G547" i="2" s="1"/>
  <c r="H546" i="2"/>
  <c r="I546" i="2" s="1"/>
  <c r="G546" i="2" a="1"/>
  <c r="G546" i="2" s="1"/>
  <c r="H545" i="2"/>
  <c r="I545" i="2" s="1"/>
  <c r="G545" i="2" a="1"/>
  <c r="G545" i="2" s="1"/>
  <c r="H544" i="2"/>
  <c r="I544" i="2" s="1"/>
  <c r="G544" i="2" a="1"/>
  <c r="G544" i="2" s="1"/>
  <c r="H543" i="2"/>
  <c r="I543" i="2" s="1"/>
  <c r="G543" i="2" a="1"/>
  <c r="G543" i="2" s="1"/>
  <c r="H542" i="2"/>
  <c r="I542" i="2" s="1"/>
  <c r="G542" i="2" a="1"/>
  <c r="G542" i="2" s="1"/>
  <c r="H541" i="2"/>
  <c r="I541" i="2" s="1"/>
  <c r="G541" i="2" a="1"/>
  <c r="G541" i="2" s="1"/>
  <c r="H540" i="2"/>
  <c r="I540" i="2" s="1"/>
  <c r="G540" i="2" a="1"/>
  <c r="G540" i="2" s="1"/>
  <c r="H539" i="2"/>
  <c r="I539" i="2" s="1"/>
  <c r="G539" i="2" a="1"/>
  <c r="G539" i="2" s="1"/>
  <c r="H538" i="2"/>
  <c r="I538" i="2" s="1"/>
  <c r="G538" i="2" a="1"/>
  <c r="G538" i="2" s="1"/>
  <c r="H537" i="2"/>
  <c r="I537" i="2" s="1"/>
  <c r="G537" i="2" a="1"/>
  <c r="G537" i="2" s="1"/>
  <c r="H536" i="2"/>
  <c r="I536" i="2" s="1"/>
  <c r="G536" i="2" a="1"/>
  <c r="G536" i="2" s="1"/>
  <c r="H535" i="2"/>
  <c r="I535" i="2" s="1"/>
  <c r="G535" i="2" a="1"/>
  <c r="G535" i="2" s="1"/>
  <c r="H534" i="2"/>
  <c r="I534" i="2" s="1"/>
  <c r="G534" i="2" a="1"/>
  <c r="G534" i="2" s="1"/>
  <c r="H533" i="2"/>
  <c r="I533" i="2" s="1"/>
  <c r="G533" i="2" a="1"/>
  <c r="G533" i="2" s="1"/>
  <c r="H532" i="2"/>
  <c r="I532" i="2" s="1"/>
  <c r="G532" i="2" a="1"/>
  <c r="G532" i="2" s="1"/>
  <c r="H531" i="2"/>
  <c r="I531" i="2" s="1"/>
  <c r="G531" i="2" a="1"/>
  <c r="G531" i="2" s="1"/>
  <c r="H530" i="2"/>
  <c r="I530" i="2" s="1"/>
  <c r="G530" i="2" a="1"/>
  <c r="G530" i="2" s="1"/>
  <c r="H529" i="2"/>
  <c r="I529" i="2" s="1"/>
  <c r="G529" i="2" a="1"/>
  <c r="G529" i="2" s="1"/>
  <c r="H528" i="2"/>
  <c r="I528" i="2" s="1"/>
  <c r="G528" i="2" a="1"/>
  <c r="G528" i="2" s="1"/>
  <c r="H527" i="2"/>
  <c r="I527" i="2" s="1"/>
  <c r="G527" i="2" a="1"/>
  <c r="G527" i="2" s="1"/>
  <c r="H526" i="2"/>
  <c r="I526" i="2" s="1"/>
  <c r="G526" i="2" a="1"/>
  <c r="G526" i="2" s="1"/>
  <c r="H525" i="2"/>
  <c r="I525" i="2" s="1"/>
  <c r="G525" i="2" a="1"/>
  <c r="G525" i="2" s="1"/>
  <c r="H524" i="2"/>
  <c r="I524" i="2" s="1"/>
  <c r="G524" i="2" a="1"/>
  <c r="G524" i="2" s="1"/>
  <c r="H523" i="2"/>
  <c r="I523" i="2" s="1"/>
  <c r="G523" i="2" a="1"/>
  <c r="G523" i="2" s="1"/>
  <c r="H522" i="2"/>
  <c r="I522" i="2" s="1"/>
  <c r="G522" i="2" a="1"/>
  <c r="G522" i="2" s="1"/>
  <c r="H521" i="2"/>
  <c r="I521" i="2" s="1"/>
  <c r="G521" i="2" a="1"/>
  <c r="G521" i="2" s="1"/>
  <c r="H520" i="2"/>
  <c r="I520" i="2" s="1"/>
  <c r="G520" i="2" a="1"/>
  <c r="G520" i="2" s="1"/>
  <c r="H519" i="2"/>
  <c r="I519" i="2" s="1"/>
  <c r="G519" i="2" a="1"/>
  <c r="G519" i="2" s="1"/>
  <c r="H518" i="2"/>
  <c r="I518" i="2" s="1"/>
  <c r="G518" i="2" a="1"/>
  <c r="G518" i="2" s="1"/>
  <c r="H517" i="2"/>
  <c r="I517" i="2" s="1"/>
  <c r="G517" i="2" a="1"/>
  <c r="G517" i="2" s="1"/>
  <c r="H516" i="2"/>
  <c r="I516" i="2" s="1"/>
  <c r="G516" i="2" a="1"/>
  <c r="G516" i="2" s="1"/>
  <c r="H515" i="2"/>
  <c r="I515" i="2" s="1"/>
  <c r="G515" i="2" a="1"/>
  <c r="G515" i="2" s="1"/>
  <c r="H514" i="2"/>
  <c r="I514" i="2" s="1"/>
  <c r="G514" i="2" a="1"/>
  <c r="G514" i="2" s="1"/>
  <c r="H513" i="2"/>
  <c r="I513" i="2" s="1"/>
  <c r="G513" i="2" a="1"/>
  <c r="G513" i="2" s="1"/>
  <c r="H512" i="2"/>
  <c r="I512" i="2" s="1"/>
  <c r="G512" i="2" a="1"/>
  <c r="G512" i="2" s="1"/>
  <c r="H511" i="2"/>
  <c r="I511" i="2" s="1"/>
  <c r="G511" i="2" a="1"/>
  <c r="G511" i="2" s="1"/>
  <c r="H510" i="2"/>
  <c r="I510" i="2" s="1"/>
  <c r="G510" i="2" a="1"/>
  <c r="G510" i="2" s="1"/>
  <c r="H509" i="2"/>
  <c r="I509" i="2" s="1"/>
  <c r="G509" i="2" a="1"/>
  <c r="G509" i="2" s="1"/>
  <c r="H508" i="2"/>
  <c r="I508" i="2" s="1"/>
  <c r="G508" i="2" a="1"/>
  <c r="G508" i="2" s="1"/>
  <c r="H507" i="2"/>
  <c r="I507" i="2" s="1"/>
  <c r="G507" i="2" a="1"/>
  <c r="G507" i="2" s="1"/>
  <c r="H506" i="2"/>
  <c r="I506" i="2" s="1"/>
  <c r="G506" i="2" a="1"/>
  <c r="G506" i="2" s="1"/>
  <c r="H505" i="2"/>
  <c r="I505" i="2" s="1"/>
  <c r="G505" i="2" a="1"/>
  <c r="G505" i="2" s="1"/>
  <c r="H504" i="2"/>
  <c r="I504" i="2" s="1"/>
  <c r="G504" i="2" a="1"/>
  <c r="G504" i="2" s="1"/>
  <c r="H503" i="2"/>
  <c r="I503" i="2" s="1"/>
  <c r="G503" i="2" a="1"/>
  <c r="G503" i="2" s="1"/>
  <c r="H502" i="2"/>
  <c r="I502" i="2" s="1"/>
  <c r="G502" i="2" a="1"/>
  <c r="G502" i="2" s="1"/>
  <c r="H501" i="2"/>
  <c r="I501" i="2" s="1"/>
  <c r="G501" i="2" a="1"/>
  <c r="G501" i="2" s="1"/>
  <c r="H500" i="2"/>
  <c r="I500" i="2" s="1"/>
  <c r="G500" i="2" a="1"/>
  <c r="G500" i="2" s="1"/>
  <c r="H499" i="2"/>
  <c r="I499" i="2" s="1"/>
  <c r="G499" i="2" a="1"/>
  <c r="G499" i="2" s="1"/>
  <c r="H498" i="2"/>
  <c r="I498" i="2" s="1"/>
  <c r="G498" i="2" a="1"/>
  <c r="G498" i="2" s="1"/>
  <c r="H497" i="2"/>
  <c r="I497" i="2" s="1"/>
  <c r="G497" i="2" a="1"/>
  <c r="G497" i="2" s="1"/>
  <c r="H496" i="2"/>
  <c r="I496" i="2" s="1"/>
  <c r="G496" i="2" a="1"/>
  <c r="G496" i="2" s="1"/>
  <c r="H495" i="2"/>
  <c r="I495" i="2" s="1"/>
  <c r="G495" i="2" a="1"/>
  <c r="G495" i="2" s="1"/>
  <c r="H494" i="2"/>
  <c r="I494" i="2" s="1"/>
  <c r="G494" i="2" a="1"/>
  <c r="G494" i="2" s="1"/>
  <c r="H493" i="2"/>
  <c r="I493" i="2" s="1"/>
  <c r="G493" i="2" a="1"/>
  <c r="G493" i="2" s="1"/>
  <c r="H492" i="2"/>
  <c r="I492" i="2" s="1"/>
  <c r="G492" i="2" a="1"/>
  <c r="G492" i="2" s="1"/>
  <c r="H491" i="2"/>
  <c r="I491" i="2" s="1"/>
  <c r="G491" i="2" a="1"/>
  <c r="G491" i="2" s="1"/>
  <c r="H490" i="2"/>
  <c r="I490" i="2" s="1"/>
  <c r="G490" i="2" a="1"/>
  <c r="G490" i="2" s="1"/>
  <c r="H489" i="2"/>
  <c r="I489" i="2" s="1"/>
  <c r="G489" i="2" a="1"/>
  <c r="G489" i="2" s="1"/>
  <c r="H488" i="2"/>
  <c r="I488" i="2" s="1"/>
  <c r="G488" i="2" a="1"/>
  <c r="G488" i="2" s="1"/>
  <c r="H487" i="2"/>
  <c r="I487" i="2" s="1"/>
  <c r="G487" i="2" a="1"/>
  <c r="G487" i="2" s="1"/>
  <c r="H486" i="2"/>
  <c r="I486" i="2" s="1"/>
  <c r="G486" i="2" a="1"/>
  <c r="G486" i="2" s="1"/>
  <c r="H485" i="2"/>
  <c r="I485" i="2" s="1"/>
  <c r="G485" i="2" a="1"/>
  <c r="G485" i="2" s="1"/>
  <c r="H484" i="2"/>
  <c r="I484" i="2" s="1"/>
  <c r="G484" i="2" a="1"/>
  <c r="G484" i="2" s="1"/>
  <c r="H483" i="2"/>
  <c r="I483" i="2" s="1"/>
  <c r="G483" i="2" a="1"/>
  <c r="G483" i="2" s="1"/>
  <c r="H482" i="2"/>
  <c r="I482" i="2" s="1"/>
  <c r="G482" i="2" a="1"/>
  <c r="G482" i="2" s="1"/>
  <c r="H481" i="2"/>
  <c r="I481" i="2" s="1"/>
  <c r="G481" i="2" a="1"/>
  <c r="G481" i="2" s="1"/>
  <c r="H480" i="2"/>
  <c r="I480" i="2" s="1"/>
  <c r="G480" i="2" a="1"/>
  <c r="G480" i="2" s="1"/>
  <c r="H479" i="2"/>
  <c r="I479" i="2" s="1"/>
  <c r="G479" i="2" a="1"/>
  <c r="G479" i="2" s="1"/>
  <c r="H478" i="2"/>
  <c r="I478" i="2" s="1"/>
  <c r="G478" i="2" a="1"/>
  <c r="G478" i="2" s="1"/>
  <c r="H477" i="2"/>
  <c r="I477" i="2" s="1"/>
  <c r="G477" i="2" a="1"/>
  <c r="G477" i="2" s="1"/>
  <c r="H476" i="2"/>
  <c r="I476" i="2" s="1"/>
  <c r="G476" i="2" a="1"/>
  <c r="G476" i="2" s="1"/>
  <c r="H475" i="2"/>
  <c r="I475" i="2" s="1"/>
  <c r="G475" i="2" a="1"/>
  <c r="G475" i="2" s="1"/>
  <c r="H474" i="2"/>
  <c r="I474" i="2" s="1"/>
  <c r="G474" i="2" a="1"/>
  <c r="G474" i="2" s="1"/>
  <c r="H473" i="2"/>
  <c r="I473" i="2" s="1"/>
  <c r="G473" i="2" a="1"/>
  <c r="G473" i="2" s="1"/>
  <c r="H472" i="2"/>
  <c r="I472" i="2" s="1"/>
  <c r="G472" i="2" a="1"/>
  <c r="G472" i="2" s="1"/>
  <c r="H471" i="2"/>
  <c r="I471" i="2" s="1"/>
  <c r="G471" i="2" a="1"/>
  <c r="G471" i="2" s="1"/>
  <c r="H470" i="2"/>
  <c r="I470" i="2" s="1"/>
  <c r="G470" i="2" a="1"/>
  <c r="G470" i="2" s="1"/>
  <c r="H469" i="2"/>
  <c r="I469" i="2" s="1"/>
  <c r="G469" i="2" a="1"/>
  <c r="G469" i="2" s="1"/>
  <c r="H468" i="2"/>
  <c r="I468" i="2" s="1"/>
  <c r="G468" i="2" a="1"/>
  <c r="G468" i="2" s="1"/>
  <c r="H467" i="2"/>
  <c r="I467" i="2" s="1"/>
  <c r="G467" i="2" a="1"/>
  <c r="G467" i="2" s="1"/>
  <c r="H466" i="2"/>
  <c r="I466" i="2" s="1"/>
  <c r="G466" i="2" a="1"/>
  <c r="G466" i="2" s="1"/>
  <c r="H465" i="2"/>
  <c r="I465" i="2" s="1"/>
  <c r="G465" i="2" a="1"/>
  <c r="G465" i="2" s="1"/>
  <c r="H464" i="2"/>
  <c r="I464" i="2" s="1"/>
  <c r="G464" i="2" a="1"/>
  <c r="G464" i="2" s="1"/>
  <c r="H463" i="2"/>
  <c r="I463" i="2" s="1"/>
  <c r="G463" i="2" a="1"/>
  <c r="G463" i="2" s="1"/>
  <c r="H462" i="2"/>
  <c r="I462" i="2" s="1"/>
  <c r="G462" i="2" a="1"/>
  <c r="G462" i="2" s="1"/>
  <c r="H461" i="2"/>
  <c r="I461" i="2" s="1"/>
  <c r="G461" i="2" a="1"/>
  <c r="G461" i="2" s="1"/>
  <c r="H460" i="2"/>
  <c r="I460" i="2" s="1"/>
  <c r="G460" i="2" a="1"/>
  <c r="G460" i="2" s="1"/>
  <c r="H459" i="2"/>
  <c r="I459" i="2" s="1"/>
  <c r="G459" i="2" a="1"/>
  <c r="G459" i="2" s="1"/>
  <c r="H458" i="2"/>
  <c r="I458" i="2" s="1"/>
  <c r="G458" i="2" a="1"/>
  <c r="G458" i="2" s="1"/>
  <c r="H457" i="2"/>
  <c r="I457" i="2" s="1"/>
  <c r="G457" i="2" a="1"/>
  <c r="G457" i="2" s="1"/>
  <c r="H456" i="2"/>
  <c r="I456" i="2" s="1"/>
  <c r="G456" i="2" a="1"/>
  <c r="G456" i="2" s="1"/>
  <c r="H455" i="2"/>
  <c r="I455" i="2" s="1"/>
  <c r="G455" i="2" a="1"/>
  <c r="G455" i="2" s="1"/>
  <c r="H454" i="2"/>
  <c r="I454" i="2" s="1"/>
  <c r="G454" i="2" a="1"/>
  <c r="G454" i="2" s="1"/>
  <c r="H453" i="2"/>
  <c r="I453" i="2" s="1"/>
  <c r="G453" i="2" a="1"/>
  <c r="G453" i="2" s="1"/>
  <c r="H452" i="2"/>
  <c r="I452" i="2" s="1"/>
  <c r="G452" i="2" a="1"/>
  <c r="G452" i="2" s="1"/>
  <c r="H451" i="2"/>
  <c r="I451" i="2" s="1"/>
  <c r="G451" i="2" a="1"/>
  <c r="G451" i="2" s="1"/>
  <c r="H450" i="2"/>
  <c r="I450" i="2" s="1"/>
  <c r="G450" i="2" a="1"/>
  <c r="G450" i="2" s="1"/>
  <c r="H449" i="2"/>
  <c r="I449" i="2" s="1"/>
  <c r="G449" i="2" a="1"/>
  <c r="G449" i="2" s="1"/>
  <c r="H448" i="2"/>
  <c r="I448" i="2" s="1"/>
  <c r="G448" i="2" a="1"/>
  <c r="G448" i="2" s="1"/>
  <c r="H447" i="2"/>
  <c r="I447" i="2" s="1"/>
  <c r="G447" i="2" a="1"/>
  <c r="G447" i="2" s="1"/>
  <c r="H446" i="2"/>
  <c r="I446" i="2" s="1"/>
  <c r="G446" i="2" a="1"/>
  <c r="G446" i="2" s="1"/>
  <c r="H445" i="2"/>
  <c r="I445" i="2" s="1"/>
  <c r="G445" i="2" a="1"/>
  <c r="G445" i="2" s="1"/>
  <c r="H444" i="2"/>
  <c r="I444" i="2" s="1"/>
  <c r="G444" i="2" a="1"/>
  <c r="G444" i="2" s="1"/>
  <c r="H443" i="2"/>
  <c r="I443" i="2" s="1"/>
  <c r="G443" i="2" a="1"/>
  <c r="G443" i="2" s="1"/>
  <c r="H442" i="2"/>
  <c r="I442" i="2" s="1"/>
  <c r="G442" i="2" a="1"/>
  <c r="G442" i="2" s="1"/>
  <c r="H441" i="2"/>
  <c r="I441" i="2" s="1"/>
  <c r="G441" i="2" a="1"/>
  <c r="G441" i="2" s="1"/>
  <c r="H440" i="2"/>
  <c r="I440" i="2" s="1"/>
  <c r="G440" i="2" a="1"/>
  <c r="G440" i="2" s="1"/>
  <c r="H439" i="2"/>
  <c r="I439" i="2" s="1"/>
  <c r="G439" i="2" a="1"/>
  <c r="G439" i="2" s="1"/>
  <c r="H438" i="2"/>
  <c r="I438" i="2" s="1"/>
  <c r="G438" i="2" a="1"/>
  <c r="G438" i="2" s="1"/>
  <c r="H437" i="2"/>
  <c r="I437" i="2" s="1"/>
  <c r="G437" i="2" a="1"/>
  <c r="G437" i="2" s="1"/>
  <c r="H436" i="2"/>
  <c r="I436" i="2" s="1"/>
  <c r="G436" i="2" a="1"/>
  <c r="G436" i="2" s="1"/>
  <c r="H435" i="2"/>
  <c r="I435" i="2" s="1"/>
  <c r="G435" i="2" a="1"/>
  <c r="G435" i="2" s="1"/>
  <c r="H434" i="2"/>
  <c r="I434" i="2" s="1"/>
  <c r="G434" i="2" a="1"/>
  <c r="G434" i="2" s="1"/>
  <c r="H433" i="2"/>
  <c r="I433" i="2" s="1"/>
  <c r="G433" i="2" a="1"/>
  <c r="G433" i="2" s="1"/>
  <c r="H432" i="2"/>
  <c r="I432" i="2" s="1"/>
  <c r="G432" i="2" a="1"/>
  <c r="G432" i="2" s="1"/>
  <c r="H431" i="2"/>
  <c r="I431" i="2" s="1"/>
  <c r="G431" i="2" a="1"/>
  <c r="G431" i="2" s="1"/>
  <c r="H430" i="2"/>
  <c r="I430" i="2" s="1"/>
  <c r="G430" i="2" a="1"/>
  <c r="G430" i="2" s="1"/>
  <c r="H429" i="2"/>
  <c r="I429" i="2" s="1"/>
  <c r="G429" i="2" a="1"/>
  <c r="G429" i="2" s="1"/>
  <c r="H428" i="2"/>
  <c r="I428" i="2" s="1"/>
  <c r="G428" i="2" a="1"/>
  <c r="G428" i="2" s="1"/>
  <c r="H427" i="2"/>
  <c r="I427" i="2" s="1"/>
  <c r="G427" i="2" a="1"/>
  <c r="G427" i="2" s="1"/>
  <c r="H426" i="2"/>
  <c r="I426" i="2" s="1"/>
  <c r="G426" i="2" a="1"/>
  <c r="G426" i="2" s="1"/>
  <c r="H425" i="2"/>
  <c r="I425" i="2" s="1"/>
  <c r="G425" i="2" a="1"/>
  <c r="G425" i="2" s="1"/>
  <c r="H424" i="2"/>
  <c r="I424" i="2" s="1"/>
  <c r="G424" i="2" a="1"/>
  <c r="G424" i="2" s="1"/>
  <c r="H423" i="2"/>
  <c r="I423" i="2" s="1"/>
  <c r="G423" i="2" a="1"/>
  <c r="G423" i="2" s="1"/>
  <c r="H422" i="2"/>
  <c r="I422" i="2" s="1"/>
  <c r="G422" i="2" a="1"/>
  <c r="G422" i="2" s="1"/>
  <c r="H421" i="2"/>
  <c r="I421" i="2" s="1"/>
  <c r="G421" i="2" a="1"/>
  <c r="G421" i="2" s="1"/>
  <c r="H420" i="2"/>
  <c r="I420" i="2" s="1"/>
  <c r="G420" i="2" a="1"/>
  <c r="G420" i="2" s="1"/>
  <c r="H419" i="2"/>
  <c r="I419" i="2" s="1"/>
  <c r="G419" i="2" a="1"/>
  <c r="G419" i="2" s="1"/>
  <c r="H418" i="2"/>
  <c r="I418" i="2" s="1"/>
  <c r="G418" i="2" a="1"/>
  <c r="G418" i="2" s="1"/>
  <c r="H417" i="2"/>
  <c r="I417" i="2" s="1"/>
  <c r="G417" i="2" a="1"/>
  <c r="G417" i="2" s="1"/>
  <c r="H416" i="2"/>
  <c r="I416" i="2" s="1"/>
  <c r="G416" i="2" a="1"/>
  <c r="G416" i="2" s="1"/>
  <c r="H415" i="2"/>
  <c r="I415" i="2" s="1"/>
  <c r="G415" i="2" a="1"/>
  <c r="G415" i="2" s="1"/>
  <c r="H414" i="2"/>
  <c r="I414" i="2" s="1"/>
  <c r="G414" i="2" a="1"/>
  <c r="G414" i="2" s="1"/>
  <c r="H413" i="2"/>
  <c r="I413" i="2" s="1"/>
  <c r="G413" i="2" a="1"/>
  <c r="G413" i="2" s="1"/>
  <c r="H412" i="2"/>
  <c r="I412" i="2" s="1"/>
  <c r="G412" i="2" a="1"/>
  <c r="G412" i="2" s="1"/>
  <c r="H411" i="2"/>
  <c r="I411" i="2" s="1"/>
  <c r="G411" i="2" a="1"/>
  <c r="G411" i="2" s="1"/>
  <c r="H410" i="2"/>
  <c r="I410" i="2" s="1"/>
  <c r="G410" i="2" a="1"/>
  <c r="G410" i="2" s="1"/>
  <c r="H409" i="2"/>
  <c r="I409" i="2" s="1"/>
  <c r="G409" i="2" a="1"/>
  <c r="G409" i="2" s="1"/>
  <c r="H408" i="2"/>
  <c r="I408" i="2" s="1"/>
  <c r="G408" i="2" a="1"/>
  <c r="G408" i="2" s="1"/>
  <c r="H407" i="2"/>
  <c r="I407" i="2" s="1"/>
  <c r="G407" i="2" a="1"/>
  <c r="G407" i="2" s="1"/>
  <c r="H406" i="2"/>
  <c r="I406" i="2" s="1"/>
  <c r="G406" i="2" a="1"/>
  <c r="G406" i="2" s="1"/>
  <c r="H405" i="2"/>
  <c r="I405" i="2" s="1"/>
  <c r="G405" i="2" a="1"/>
  <c r="G405" i="2" s="1"/>
  <c r="H404" i="2"/>
  <c r="I404" i="2" s="1"/>
  <c r="G404" i="2" a="1"/>
  <c r="G404" i="2" s="1"/>
  <c r="H403" i="2"/>
  <c r="I403" i="2" s="1"/>
  <c r="G403" i="2" a="1"/>
  <c r="G403" i="2" s="1"/>
  <c r="H402" i="2"/>
  <c r="I402" i="2" s="1"/>
  <c r="G402" i="2" a="1"/>
  <c r="G402" i="2" s="1"/>
  <c r="H401" i="2"/>
  <c r="I401" i="2" s="1"/>
  <c r="G401" i="2" a="1"/>
  <c r="G401" i="2" s="1"/>
  <c r="H400" i="2"/>
  <c r="I400" i="2" s="1"/>
  <c r="G400" i="2" a="1"/>
  <c r="G400" i="2" s="1"/>
  <c r="H399" i="2"/>
  <c r="I399" i="2" s="1"/>
  <c r="G399" i="2" a="1"/>
  <c r="G399" i="2" s="1"/>
  <c r="H398" i="2"/>
  <c r="I398" i="2" s="1"/>
  <c r="G398" i="2" a="1"/>
  <c r="G398" i="2" s="1"/>
  <c r="H397" i="2"/>
  <c r="I397" i="2" s="1"/>
  <c r="G397" i="2" a="1"/>
  <c r="G397" i="2" s="1"/>
  <c r="H396" i="2"/>
  <c r="I396" i="2" s="1"/>
  <c r="G396" i="2" a="1"/>
  <c r="G396" i="2" s="1"/>
  <c r="H395" i="2"/>
  <c r="I395" i="2" s="1"/>
  <c r="G395" i="2" a="1"/>
  <c r="G395" i="2" s="1"/>
  <c r="H394" i="2"/>
  <c r="I394" i="2" s="1"/>
  <c r="G394" i="2" a="1"/>
  <c r="G394" i="2" s="1"/>
  <c r="H393" i="2"/>
  <c r="I393" i="2" s="1"/>
  <c r="G393" i="2" a="1"/>
  <c r="G393" i="2" s="1"/>
  <c r="H392" i="2"/>
  <c r="I392" i="2" s="1"/>
  <c r="G392" i="2" a="1"/>
  <c r="G392" i="2" s="1"/>
  <c r="H391" i="2"/>
  <c r="I391" i="2" s="1"/>
  <c r="G391" i="2" a="1"/>
  <c r="G391" i="2" s="1"/>
  <c r="H390" i="2"/>
  <c r="I390" i="2" s="1"/>
  <c r="G390" i="2" a="1"/>
  <c r="G390" i="2" s="1"/>
  <c r="H389" i="2"/>
  <c r="I389" i="2" s="1"/>
  <c r="G389" i="2" a="1"/>
  <c r="G389" i="2" s="1"/>
  <c r="H388" i="2"/>
  <c r="I388" i="2" s="1"/>
  <c r="G388" i="2" a="1"/>
  <c r="G388" i="2" s="1"/>
  <c r="H387" i="2"/>
  <c r="I387" i="2" s="1"/>
  <c r="G387" i="2" a="1"/>
  <c r="G387" i="2" s="1"/>
  <c r="H386" i="2"/>
  <c r="I386" i="2" s="1"/>
  <c r="G386" i="2" a="1"/>
  <c r="G386" i="2" s="1"/>
  <c r="H385" i="2"/>
  <c r="I385" i="2" s="1"/>
  <c r="G385" i="2" a="1"/>
  <c r="G385" i="2" s="1"/>
  <c r="H384" i="2"/>
  <c r="I384" i="2" s="1"/>
  <c r="G384" i="2" a="1"/>
  <c r="G384" i="2" s="1"/>
  <c r="H383" i="2"/>
  <c r="I383" i="2" s="1"/>
  <c r="G383" i="2" a="1"/>
  <c r="G383" i="2" s="1"/>
  <c r="H382" i="2"/>
  <c r="I382" i="2" s="1"/>
  <c r="G382" i="2" a="1"/>
  <c r="G382" i="2" s="1"/>
  <c r="H381" i="2"/>
  <c r="I381" i="2" s="1"/>
  <c r="G381" i="2" a="1"/>
  <c r="G381" i="2" s="1"/>
  <c r="H380" i="2"/>
  <c r="I380" i="2" s="1"/>
  <c r="G380" i="2" a="1"/>
  <c r="G380" i="2" s="1"/>
  <c r="H379" i="2"/>
  <c r="I379" i="2" s="1"/>
  <c r="G379" i="2" a="1"/>
  <c r="G379" i="2" s="1"/>
  <c r="H378" i="2"/>
  <c r="I378" i="2" s="1"/>
  <c r="G378" i="2" a="1"/>
  <c r="G378" i="2" s="1"/>
  <c r="H377" i="2"/>
  <c r="I377" i="2" s="1"/>
  <c r="G377" i="2" a="1"/>
  <c r="G377" i="2" s="1"/>
  <c r="H376" i="2"/>
  <c r="I376" i="2" s="1"/>
  <c r="G376" i="2" a="1"/>
  <c r="G376" i="2" s="1"/>
  <c r="H375" i="2"/>
  <c r="I375" i="2" s="1"/>
  <c r="G375" i="2" a="1"/>
  <c r="G375" i="2" s="1"/>
  <c r="H374" i="2"/>
  <c r="I374" i="2" s="1"/>
  <c r="G374" i="2" a="1"/>
  <c r="G374" i="2" s="1"/>
  <c r="H373" i="2"/>
  <c r="I373" i="2" s="1"/>
  <c r="G373" i="2" a="1"/>
  <c r="G373" i="2" s="1"/>
  <c r="H372" i="2"/>
  <c r="I372" i="2" s="1"/>
  <c r="G372" i="2" a="1"/>
  <c r="G372" i="2" s="1"/>
  <c r="H371" i="2"/>
  <c r="I371" i="2" s="1"/>
  <c r="G371" i="2" a="1"/>
  <c r="G371" i="2" s="1"/>
  <c r="H370" i="2"/>
  <c r="I370" i="2" s="1"/>
  <c r="G370" i="2" a="1"/>
  <c r="G370" i="2" s="1"/>
  <c r="H369" i="2"/>
  <c r="I369" i="2" s="1"/>
  <c r="G369" i="2" a="1"/>
  <c r="G369" i="2" s="1"/>
  <c r="H368" i="2"/>
  <c r="I368" i="2" s="1"/>
  <c r="G368" i="2" a="1"/>
  <c r="G368" i="2" s="1"/>
  <c r="H367" i="2"/>
  <c r="I367" i="2" s="1"/>
  <c r="G367" i="2" a="1"/>
  <c r="G367" i="2" s="1"/>
  <c r="H366" i="2"/>
  <c r="I366" i="2" s="1"/>
  <c r="G366" i="2" a="1"/>
  <c r="G366" i="2" s="1"/>
  <c r="H365" i="2"/>
  <c r="I365" i="2" s="1"/>
  <c r="G365" i="2" a="1"/>
  <c r="G365" i="2" s="1"/>
  <c r="H364" i="2"/>
  <c r="I364" i="2" s="1"/>
  <c r="G364" i="2" a="1"/>
  <c r="G364" i="2" s="1"/>
  <c r="H363" i="2"/>
  <c r="I363" i="2" s="1"/>
  <c r="G363" i="2" a="1"/>
  <c r="G363" i="2" s="1"/>
  <c r="H362" i="2"/>
  <c r="I362" i="2" s="1"/>
  <c r="G362" i="2" a="1"/>
  <c r="G362" i="2" s="1"/>
  <c r="H361" i="2"/>
  <c r="I361" i="2" s="1"/>
  <c r="G361" i="2" a="1"/>
  <c r="G361" i="2" s="1"/>
  <c r="H360" i="2"/>
  <c r="I360" i="2" s="1"/>
  <c r="G360" i="2" a="1"/>
  <c r="G360" i="2" s="1"/>
  <c r="H359" i="2"/>
  <c r="I359" i="2" s="1"/>
  <c r="G359" i="2" a="1"/>
  <c r="G359" i="2" s="1"/>
  <c r="H358" i="2"/>
  <c r="I358" i="2" s="1"/>
  <c r="G358" i="2" a="1"/>
  <c r="G358" i="2" s="1"/>
  <c r="H357" i="2"/>
  <c r="I357" i="2" s="1"/>
  <c r="G357" i="2" a="1"/>
  <c r="G357" i="2" s="1"/>
  <c r="H356" i="2"/>
  <c r="I356" i="2" s="1"/>
  <c r="G356" i="2" a="1"/>
  <c r="G356" i="2" s="1"/>
  <c r="H355" i="2"/>
  <c r="I355" i="2" s="1"/>
  <c r="G355" i="2" a="1"/>
  <c r="G355" i="2" s="1"/>
  <c r="H354" i="2"/>
  <c r="I354" i="2" s="1"/>
  <c r="G354" i="2" a="1"/>
  <c r="G354" i="2" s="1"/>
  <c r="H353" i="2"/>
  <c r="I353" i="2" s="1"/>
  <c r="G353" i="2" a="1"/>
  <c r="G353" i="2" s="1"/>
  <c r="H352" i="2"/>
  <c r="I352" i="2" s="1"/>
  <c r="G352" i="2" a="1"/>
  <c r="G352" i="2" s="1"/>
  <c r="H351" i="2"/>
  <c r="I351" i="2" s="1"/>
  <c r="G351" i="2" a="1"/>
  <c r="G351" i="2" s="1"/>
  <c r="H350" i="2"/>
  <c r="I350" i="2" s="1"/>
  <c r="G350" i="2" a="1"/>
  <c r="G350" i="2" s="1"/>
  <c r="H349" i="2"/>
  <c r="I349" i="2" s="1"/>
  <c r="G349" i="2" a="1"/>
  <c r="G349" i="2" s="1"/>
  <c r="H348" i="2"/>
  <c r="I348" i="2" s="1"/>
  <c r="G348" i="2" a="1"/>
  <c r="G348" i="2" s="1"/>
  <c r="H347" i="2"/>
  <c r="I347" i="2" s="1"/>
  <c r="G347" i="2" a="1"/>
  <c r="G347" i="2" s="1"/>
  <c r="H346" i="2"/>
  <c r="I346" i="2" s="1"/>
  <c r="G346" i="2" a="1"/>
  <c r="G346" i="2" s="1"/>
  <c r="H345" i="2"/>
  <c r="I345" i="2" s="1"/>
  <c r="G345" i="2" a="1"/>
  <c r="G345" i="2" s="1"/>
  <c r="H344" i="2"/>
  <c r="I344" i="2" s="1"/>
  <c r="G344" i="2" a="1"/>
  <c r="G344" i="2" s="1"/>
  <c r="H343" i="2"/>
  <c r="I343" i="2" s="1"/>
  <c r="G343" i="2" a="1"/>
  <c r="G343" i="2" s="1"/>
  <c r="H342" i="2"/>
  <c r="I342" i="2" s="1"/>
  <c r="G342" i="2" a="1"/>
  <c r="G342" i="2" s="1"/>
  <c r="H341" i="2"/>
  <c r="I341" i="2" s="1"/>
  <c r="G341" i="2" a="1"/>
  <c r="G341" i="2" s="1"/>
  <c r="H340" i="2"/>
  <c r="I340" i="2" s="1"/>
  <c r="G340" i="2" a="1"/>
  <c r="G340" i="2" s="1"/>
  <c r="H339" i="2"/>
  <c r="I339" i="2" s="1"/>
  <c r="G339" i="2" a="1"/>
  <c r="G339" i="2" s="1"/>
  <c r="H338" i="2"/>
  <c r="I338" i="2" s="1"/>
  <c r="G338" i="2" a="1"/>
  <c r="G338" i="2" s="1"/>
  <c r="H337" i="2"/>
  <c r="I337" i="2" s="1"/>
  <c r="G337" i="2" a="1"/>
  <c r="G337" i="2" s="1"/>
  <c r="H336" i="2"/>
  <c r="I336" i="2" s="1"/>
  <c r="G336" i="2" a="1"/>
  <c r="G336" i="2" s="1"/>
  <c r="H335" i="2"/>
  <c r="I335" i="2" s="1"/>
  <c r="G335" i="2" a="1"/>
  <c r="G335" i="2" s="1"/>
  <c r="H334" i="2"/>
  <c r="I334" i="2" s="1"/>
  <c r="G334" i="2" a="1"/>
  <c r="G334" i="2" s="1"/>
  <c r="H333" i="2"/>
  <c r="I333" i="2" s="1"/>
  <c r="G333" i="2" a="1"/>
  <c r="G333" i="2" s="1"/>
  <c r="H332" i="2"/>
  <c r="I332" i="2" s="1"/>
  <c r="G332" i="2" a="1"/>
  <c r="G332" i="2" s="1"/>
  <c r="H331" i="2"/>
  <c r="I331" i="2" s="1"/>
  <c r="G331" i="2" a="1"/>
  <c r="G331" i="2" s="1"/>
  <c r="H330" i="2"/>
  <c r="I330" i="2" s="1"/>
  <c r="G330" i="2" a="1"/>
  <c r="G330" i="2" s="1"/>
  <c r="H329" i="2"/>
  <c r="I329" i="2" s="1"/>
  <c r="G329" i="2" a="1"/>
  <c r="G329" i="2" s="1"/>
  <c r="H328" i="2"/>
  <c r="I328" i="2" s="1"/>
  <c r="G328" i="2" a="1"/>
  <c r="G328" i="2" s="1"/>
  <c r="H327" i="2"/>
  <c r="I327" i="2" s="1"/>
  <c r="G327" i="2" a="1"/>
  <c r="G327" i="2" s="1"/>
  <c r="H326" i="2"/>
  <c r="I326" i="2" s="1"/>
  <c r="G326" i="2" a="1"/>
  <c r="G326" i="2" s="1"/>
  <c r="H325" i="2"/>
  <c r="I325" i="2" s="1"/>
  <c r="G325" i="2" a="1"/>
  <c r="G325" i="2" s="1"/>
  <c r="H324" i="2"/>
  <c r="I324" i="2" s="1"/>
  <c r="G324" i="2" a="1"/>
  <c r="G324" i="2" s="1"/>
  <c r="H323" i="2"/>
  <c r="I323" i="2" s="1"/>
  <c r="G323" i="2" a="1"/>
  <c r="G323" i="2" s="1"/>
  <c r="H322" i="2"/>
  <c r="I322" i="2" s="1"/>
  <c r="G322" i="2" a="1"/>
  <c r="G322" i="2" s="1"/>
  <c r="H321" i="2"/>
  <c r="I321" i="2" s="1"/>
  <c r="G321" i="2" a="1"/>
  <c r="G321" i="2" s="1"/>
  <c r="H320" i="2"/>
  <c r="I320" i="2" s="1"/>
  <c r="G320" i="2" a="1"/>
  <c r="G320" i="2" s="1"/>
  <c r="H319" i="2"/>
  <c r="I319" i="2" s="1"/>
  <c r="G319" i="2" a="1"/>
  <c r="G319" i="2" s="1"/>
  <c r="H318" i="2"/>
  <c r="I318" i="2" s="1"/>
  <c r="G318" i="2" a="1"/>
  <c r="G318" i="2" s="1"/>
  <c r="H317" i="2"/>
  <c r="I317" i="2" s="1"/>
  <c r="G317" i="2" a="1"/>
  <c r="G317" i="2" s="1"/>
  <c r="H316" i="2"/>
  <c r="I316" i="2" s="1"/>
  <c r="G316" i="2" a="1"/>
  <c r="G316" i="2" s="1"/>
  <c r="H315" i="2"/>
  <c r="I315" i="2" s="1"/>
  <c r="G315" i="2" a="1"/>
  <c r="G315" i="2" s="1"/>
  <c r="H314" i="2"/>
  <c r="I314" i="2" s="1"/>
  <c r="G314" i="2" a="1"/>
  <c r="G314" i="2" s="1"/>
  <c r="H313" i="2"/>
  <c r="I313" i="2" s="1"/>
  <c r="G313" i="2" a="1"/>
  <c r="G313" i="2" s="1"/>
  <c r="H312" i="2"/>
  <c r="I312" i="2" s="1"/>
  <c r="G312" i="2" a="1"/>
  <c r="G312" i="2" s="1"/>
  <c r="H311" i="2"/>
  <c r="I311" i="2" s="1"/>
  <c r="G311" i="2" a="1"/>
  <c r="G311" i="2" s="1"/>
  <c r="H310" i="2"/>
  <c r="I310" i="2" s="1"/>
  <c r="G310" i="2" a="1"/>
  <c r="G310" i="2" s="1"/>
  <c r="H309" i="2"/>
  <c r="I309" i="2" s="1"/>
  <c r="G309" i="2" a="1"/>
  <c r="G309" i="2" s="1"/>
  <c r="H308" i="2"/>
  <c r="I308" i="2" s="1"/>
  <c r="G308" i="2" a="1"/>
  <c r="G308" i="2" s="1"/>
  <c r="H307" i="2"/>
  <c r="I307" i="2" s="1"/>
  <c r="G307" i="2" a="1"/>
  <c r="G307" i="2" s="1"/>
  <c r="H306" i="2"/>
  <c r="I306" i="2" s="1"/>
  <c r="G306" i="2" a="1"/>
  <c r="G306" i="2" s="1"/>
  <c r="H305" i="2"/>
  <c r="I305" i="2" s="1"/>
  <c r="G305" i="2" a="1"/>
  <c r="G305" i="2" s="1"/>
  <c r="H304" i="2"/>
  <c r="I304" i="2" s="1"/>
  <c r="G304" i="2" a="1"/>
  <c r="G304" i="2" s="1"/>
  <c r="H303" i="2"/>
  <c r="I303" i="2" s="1"/>
  <c r="G303" i="2" a="1"/>
  <c r="G303" i="2" s="1"/>
  <c r="H302" i="2"/>
  <c r="I302" i="2" s="1"/>
  <c r="G302" i="2" a="1"/>
  <c r="G302" i="2" s="1"/>
  <c r="H301" i="2"/>
  <c r="I301" i="2" s="1"/>
  <c r="G301" i="2" a="1"/>
  <c r="G301" i="2" s="1"/>
  <c r="H300" i="2"/>
  <c r="I300" i="2" s="1"/>
  <c r="G300" i="2" a="1"/>
  <c r="G300" i="2" s="1"/>
  <c r="H299" i="2"/>
  <c r="I299" i="2" s="1"/>
  <c r="G299" i="2" a="1"/>
  <c r="G299" i="2" s="1"/>
  <c r="H298" i="2"/>
  <c r="I298" i="2" s="1"/>
  <c r="G298" i="2" a="1"/>
  <c r="G298" i="2" s="1"/>
  <c r="H297" i="2"/>
  <c r="I297" i="2" s="1"/>
  <c r="G297" i="2" a="1"/>
  <c r="G297" i="2" s="1"/>
  <c r="H296" i="2"/>
  <c r="I296" i="2" s="1"/>
  <c r="G296" i="2" a="1"/>
  <c r="G296" i="2" s="1"/>
  <c r="H295" i="2"/>
  <c r="I295" i="2" s="1"/>
  <c r="G295" i="2" a="1"/>
  <c r="G295" i="2" s="1"/>
  <c r="H294" i="2"/>
  <c r="I294" i="2" s="1"/>
  <c r="G294" i="2" a="1"/>
  <c r="G294" i="2" s="1"/>
  <c r="H293" i="2"/>
  <c r="I293" i="2" s="1"/>
  <c r="G293" i="2" a="1"/>
  <c r="G293" i="2" s="1"/>
  <c r="H292" i="2"/>
  <c r="I292" i="2" s="1"/>
  <c r="G292" i="2" a="1"/>
  <c r="G292" i="2" s="1"/>
  <c r="H291" i="2"/>
  <c r="I291" i="2" s="1"/>
  <c r="G291" i="2" a="1"/>
  <c r="G291" i="2" s="1"/>
  <c r="H290" i="2"/>
  <c r="I290" i="2" s="1"/>
  <c r="G290" i="2" a="1"/>
  <c r="G290" i="2" s="1"/>
  <c r="H289" i="2"/>
  <c r="I289" i="2" s="1"/>
  <c r="G289" i="2" a="1"/>
  <c r="G289" i="2" s="1"/>
  <c r="H288" i="2"/>
  <c r="I288" i="2" s="1"/>
  <c r="G288" i="2" a="1"/>
  <c r="G288" i="2" s="1"/>
  <c r="H287" i="2"/>
  <c r="I287" i="2" s="1"/>
  <c r="G287" i="2" a="1"/>
  <c r="G287" i="2" s="1"/>
  <c r="H286" i="2"/>
  <c r="I286" i="2" s="1"/>
  <c r="G286" i="2" a="1"/>
  <c r="G286" i="2" s="1"/>
  <c r="H285" i="2"/>
  <c r="I285" i="2" s="1"/>
  <c r="G285" i="2" a="1"/>
  <c r="G285" i="2" s="1"/>
  <c r="H284" i="2"/>
  <c r="I284" i="2" s="1"/>
  <c r="G284" i="2" a="1"/>
  <c r="G284" i="2" s="1"/>
  <c r="H283" i="2"/>
  <c r="I283" i="2" s="1"/>
  <c r="G283" i="2" a="1"/>
  <c r="G283" i="2" s="1"/>
  <c r="H282" i="2"/>
  <c r="I282" i="2" s="1"/>
  <c r="G282" i="2" a="1"/>
  <c r="G282" i="2" s="1"/>
  <c r="H281" i="2"/>
  <c r="I281" i="2" s="1"/>
  <c r="G281" i="2" a="1"/>
  <c r="G281" i="2" s="1"/>
  <c r="H280" i="2"/>
  <c r="I280" i="2" s="1"/>
  <c r="G280" i="2" a="1"/>
  <c r="G280" i="2" s="1"/>
  <c r="H279" i="2"/>
  <c r="I279" i="2" s="1"/>
  <c r="G279" i="2" a="1"/>
  <c r="G279" i="2" s="1"/>
  <c r="H278" i="2"/>
  <c r="I278" i="2" s="1"/>
  <c r="G278" i="2" a="1"/>
  <c r="G278" i="2" s="1"/>
  <c r="H277" i="2"/>
  <c r="I277" i="2" s="1"/>
  <c r="G277" i="2" a="1"/>
  <c r="G277" i="2" s="1"/>
  <c r="H276" i="2"/>
  <c r="I276" i="2" s="1"/>
  <c r="G276" i="2" a="1"/>
  <c r="G276" i="2" s="1"/>
  <c r="H275" i="2"/>
  <c r="I275" i="2" s="1"/>
  <c r="G275" i="2" a="1"/>
  <c r="G275" i="2" s="1"/>
  <c r="H274" i="2"/>
  <c r="I274" i="2" s="1"/>
  <c r="G274" i="2" a="1"/>
  <c r="G274" i="2" s="1"/>
  <c r="H273" i="2"/>
  <c r="I273" i="2" s="1"/>
  <c r="G273" i="2" a="1"/>
  <c r="G273" i="2" s="1"/>
  <c r="H272" i="2"/>
  <c r="I272" i="2" s="1"/>
  <c r="G272" i="2" a="1"/>
  <c r="G272" i="2" s="1"/>
  <c r="H271" i="2"/>
  <c r="I271" i="2" s="1"/>
  <c r="G271" i="2" a="1"/>
  <c r="G271" i="2" s="1"/>
  <c r="H270" i="2"/>
  <c r="I270" i="2" s="1"/>
  <c r="G270" i="2" a="1"/>
  <c r="G270" i="2" s="1"/>
  <c r="H269" i="2"/>
  <c r="I269" i="2" s="1"/>
  <c r="G269" i="2" a="1"/>
  <c r="G269" i="2" s="1"/>
  <c r="H268" i="2"/>
  <c r="I268" i="2" s="1"/>
  <c r="G268" i="2" a="1"/>
  <c r="G268" i="2" s="1"/>
  <c r="H267" i="2"/>
  <c r="I267" i="2" s="1"/>
  <c r="G267" i="2" a="1"/>
  <c r="G267" i="2" s="1"/>
  <c r="H266" i="2"/>
  <c r="I266" i="2" s="1"/>
  <c r="G266" i="2" a="1"/>
  <c r="G266" i="2" s="1"/>
  <c r="H265" i="2"/>
  <c r="I265" i="2" s="1"/>
  <c r="G265" i="2" a="1"/>
  <c r="G265" i="2" s="1"/>
  <c r="H264" i="2"/>
  <c r="I264" i="2" s="1"/>
  <c r="G264" i="2" a="1"/>
  <c r="G264" i="2" s="1"/>
  <c r="H263" i="2"/>
  <c r="I263" i="2" s="1"/>
  <c r="G263" i="2" a="1"/>
  <c r="G263" i="2" s="1"/>
  <c r="H262" i="2"/>
  <c r="I262" i="2" s="1"/>
  <c r="G262" i="2" a="1"/>
  <c r="G262" i="2" s="1"/>
  <c r="H261" i="2"/>
  <c r="I261" i="2" s="1"/>
  <c r="G261" i="2" a="1"/>
  <c r="G261" i="2" s="1"/>
  <c r="H260" i="2"/>
  <c r="I260" i="2" s="1"/>
  <c r="G260" i="2" a="1"/>
  <c r="G260" i="2" s="1"/>
  <c r="H259" i="2"/>
  <c r="I259" i="2" s="1"/>
  <c r="G259" i="2" a="1"/>
  <c r="G259" i="2" s="1"/>
  <c r="H258" i="2"/>
  <c r="I258" i="2" s="1"/>
  <c r="G258" i="2" a="1"/>
  <c r="G258" i="2" s="1"/>
  <c r="H257" i="2"/>
  <c r="I257" i="2" s="1"/>
  <c r="G257" i="2" a="1"/>
  <c r="G257" i="2" s="1"/>
  <c r="H256" i="2"/>
  <c r="I256" i="2" s="1"/>
  <c r="G256" i="2" a="1"/>
  <c r="G256" i="2" s="1"/>
  <c r="H255" i="2"/>
  <c r="I255" i="2" s="1"/>
  <c r="G255" i="2" a="1"/>
  <c r="G255" i="2" s="1"/>
  <c r="H254" i="2"/>
  <c r="I254" i="2" s="1"/>
  <c r="G254" i="2" a="1"/>
  <c r="G254" i="2" s="1"/>
  <c r="H253" i="2"/>
  <c r="I253" i="2" s="1"/>
  <c r="G253" i="2" a="1"/>
  <c r="G253" i="2" s="1"/>
  <c r="H252" i="2"/>
  <c r="I252" i="2" s="1"/>
  <c r="G252" i="2" a="1"/>
  <c r="G252" i="2" s="1"/>
  <c r="H251" i="2"/>
  <c r="I251" i="2" s="1"/>
  <c r="G251" i="2" a="1"/>
  <c r="G251" i="2" s="1"/>
  <c r="H250" i="2"/>
  <c r="I250" i="2" s="1"/>
  <c r="G250" i="2" a="1"/>
  <c r="G250" i="2" s="1"/>
  <c r="H249" i="2"/>
  <c r="I249" i="2" s="1"/>
  <c r="G249" i="2" a="1"/>
  <c r="G249" i="2" s="1"/>
  <c r="H248" i="2"/>
  <c r="I248" i="2" s="1"/>
  <c r="G248" i="2" a="1"/>
  <c r="G248" i="2" s="1"/>
  <c r="H247" i="2"/>
  <c r="I247" i="2" s="1"/>
  <c r="G247" i="2" a="1"/>
  <c r="G247" i="2" s="1"/>
  <c r="H246" i="2"/>
  <c r="I246" i="2" s="1"/>
  <c r="G246" i="2" a="1"/>
  <c r="G246" i="2" s="1"/>
  <c r="H245" i="2"/>
  <c r="I245" i="2" s="1"/>
  <c r="G245" i="2" a="1"/>
  <c r="G245" i="2" s="1"/>
  <c r="H244" i="2"/>
  <c r="I244" i="2" s="1"/>
  <c r="G244" i="2" a="1"/>
  <c r="G244" i="2" s="1"/>
  <c r="H243" i="2"/>
  <c r="I243" i="2" s="1"/>
  <c r="G243" i="2" a="1"/>
  <c r="G243" i="2" s="1"/>
  <c r="H242" i="2"/>
  <c r="I242" i="2" s="1"/>
  <c r="G242" i="2" a="1"/>
  <c r="G242" i="2" s="1"/>
  <c r="H241" i="2"/>
  <c r="I241" i="2" s="1"/>
  <c r="G241" i="2" a="1"/>
  <c r="G241" i="2" s="1"/>
  <c r="H240" i="2"/>
  <c r="I240" i="2" s="1"/>
  <c r="G240" i="2" a="1"/>
  <c r="G240" i="2" s="1"/>
  <c r="H239" i="2"/>
  <c r="I239" i="2" s="1"/>
  <c r="G239" i="2" a="1"/>
  <c r="G239" i="2" s="1"/>
  <c r="H238" i="2"/>
  <c r="I238" i="2" s="1"/>
  <c r="G238" i="2" a="1"/>
  <c r="G238" i="2" s="1"/>
  <c r="H237" i="2"/>
  <c r="I237" i="2" s="1"/>
  <c r="G237" i="2" a="1"/>
  <c r="G237" i="2" s="1"/>
  <c r="H236" i="2"/>
  <c r="I236" i="2" s="1"/>
  <c r="G236" i="2" a="1"/>
  <c r="G236" i="2" s="1"/>
  <c r="H235" i="2"/>
  <c r="I235" i="2" s="1"/>
  <c r="G235" i="2" a="1"/>
  <c r="G235" i="2" s="1"/>
  <c r="H234" i="2"/>
  <c r="I234" i="2" s="1"/>
  <c r="G234" i="2" a="1"/>
  <c r="G234" i="2" s="1"/>
  <c r="H233" i="2"/>
  <c r="I233" i="2" s="1"/>
  <c r="G233" i="2" a="1"/>
  <c r="G233" i="2" s="1"/>
  <c r="H232" i="2"/>
  <c r="I232" i="2" s="1"/>
  <c r="G232" i="2" a="1"/>
  <c r="G232" i="2" s="1"/>
  <c r="H231" i="2"/>
  <c r="I231" i="2" s="1"/>
  <c r="G231" i="2" a="1"/>
  <c r="G231" i="2" s="1"/>
  <c r="H230" i="2"/>
  <c r="I230" i="2" s="1"/>
  <c r="G230" i="2" a="1"/>
  <c r="G230" i="2" s="1"/>
  <c r="H229" i="2"/>
  <c r="I229" i="2" s="1"/>
  <c r="G229" i="2" a="1"/>
  <c r="G229" i="2" s="1"/>
  <c r="H228" i="2"/>
  <c r="I228" i="2" s="1"/>
  <c r="G228" i="2" a="1"/>
  <c r="G228" i="2" s="1"/>
  <c r="H227" i="2"/>
  <c r="I227" i="2" s="1"/>
  <c r="G227" i="2" a="1"/>
  <c r="G227" i="2" s="1"/>
  <c r="H226" i="2"/>
  <c r="I226" i="2" s="1"/>
  <c r="G226" i="2" a="1"/>
  <c r="G226" i="2" s="1"/>
  <c r="H225" i="2"/>
  <c r="I225" i="2" s="1"/>
  <c r="G225" i="2" a="1"/>
  <c r="G225" i="2" s="1"/>
  <c r="H224" i="2"/>
  <c r="I224" i="2" s="1"/>
  <c r="G224" i="2" a="1"/>
  <c r="G224" i="2" s="1"/>
  <c r="H223" i="2"/>
  <c r="I223" i="2" s="1"/>
  <c r="G223" i="2" a="1"/>
  <c r="G223" i="2" s="1"/>
  <c r="H222" i="2"/>
  <c r="I222" i="2" s="1"/>
  <c r="G222" i="2" a="1"/>
  <c r="G222" i="2" s="1"/>
  <c r="H221" i="2"/>
  <c r="I221" i="2" s="1"/>
  <c r="G221" i="2" a="1"/>
  <c r="G221" i="2" s="1"/>
  <c r="H220" i="2"/>
  <c r="I220" i="2" s="1"/>
  <c r="G220" i="2" a="1"/>
  <c r="G220" i="2" s="1"/>
  <c r="H219" i="2"/>
  <c r="I219" i="2" s="1"/>
  <c r="G219" i="2" a="1"/>
  <c r="G219" i="2" s="1"/>
  <c r="H218" i="2"/>
  <c r="I218" i="2" s="1"/>
  <c r="G218" i="2" a="1"/>
  <c r="G218" i="2" s="1"/>
  <c r="H217" i="2"/>
  <c r="I217" i="2" s="1"/>
  <c r="G217" i="2" a="1"/>
  <c r="G217" i="2" s="1"/>
  <c r="H216" i="2"/>
  <c r="I216" i="2" s="1"/>
  <c r="G216" i="2" a="1"/>
  <c r="G216" i="2" s="1"/>
  <c r="H215" i="2"/>
  <c r="I215" i="2" s="1"/>
  <c r="G215" i="2" a="1"/>
  <c r="G215" i="2" s="1"/>
  <c r="H214" i="2"/>
  <c r="I214" i="2" s="1"/>
  <c r="G214" i="2" a="1"/>
  <c r="G214" i="2" s="1"/>
  <c r="H213" i="2"/>
  <c r="I213" i="2" s="1"/>
  <c r="G213" i="2" a="1"/>
  <c r="G213" i="2" s="1"/>
  <c r="H212" i="2"/>
  <c r="I212" i="2" s="1"/>
  <c r="G212" i="2" a="1"/>
  <c r="G212" i="2" s="1"/>
  <c r="H211" i="2"/>
  <c r="I211" i="2" s="1"/>
  <c r="G211" i="2" a="1"/>
  <c r="G211" i="2" s="1"/>
  <c r="H210" i="2"/>
  <c r="I210" i="2" s="1"/>
  <c r="G210" i="2" a="1"/>
  <c r="G210" i="2" s="1"/>
  <c r="H209" i="2"/>
  <c r="I209" i="2" s="1"/>
  <c r="G209" i="2" a="1"/>
  <c r="G209" i="2" s="1"/>
  <c r="H208" i="2"/>
  <c r="I208" i="2" s="1"/>
  <c r="G208" i="2" a="1"/>
  <c r="G208" i="2" s="1"/>
  <c r="H207" i="2"/>
  <c r="I207" i="2" s="1"/>
  <c r="G207" i="2" a="1"/>
  <c r="G207" i="2" s="1"/>
  <c r="H206" i="2"/>
  <c r="I206" i="2" s="1"/>
  <c r="G206" i="2" a="1"/>
  <c r="G206" i="2" s="1"/>
  <c r="H205" i="2"/>
  <c r="I205" i="2" s="1"/>
  <c r="G205" i="2" a="1"/>
  <c r="G205" i="2" s="1"/>
  <c r="H204" i="2"/>
  <c r="I204" i="2" s="1"/>
  <c r="G204" i="2" a="1"/>
  <c r="G204" i="2" s="1"/>
  <c r="H203" i="2"/>
  <c r="I203" i="2" s="1"/>
  <c r="G203" i="2" a="1"/>
  <c r="G203" i="2" s="1"/>
  <c r="H202" i="2"/>
  <c r="I202" i="2" s="1"/>
  <c r="G202" i="2" a="1"/>
  <c r="G202" i="2" s="1"/>
  <c r="H201" i="2"/>
  <c r="I201" i="2" s="1"/>
  <c r="G201" i="2" a="1"/>
  <c r="G201" i="2" s="1"/>
  <c r="H200" i="2"/>
  <c r="I200" i="2" s="1"/>
  <c r="G200" i="2" a="1"/>
  <c r="G200" i="2" s="1"/>
  <c r="H199" i="2"/>
  <c r="I199" i="2" s="1"/>
  <c r="G199" i="2" a="1"/>
  <c r="G199" i="2" s="1"/>
  <c r="H198" i="2"/>
  <c r="I198" i="2" s="1"/>
  <c r="G198" i="2" a="1"/>
  <c r="G198" i="2" s="1"/>
  <c r="H197" i="2"/>
  <c r="I197" i="2" s="1"/>
  <c r="G197" i="2" a="1"/>
  <c r="G197" i="2" s="1"/>
  <c r="H196" i="2"/>
  <c r="I196" i="2" s="1"/>
  <c r="G196" i="2" a="1"/>
  <c r="G196" i="2" s="1"/>
  <c r="H195" i="2"/>
  <c r="I195" i="2" s="1"/>
  <c r="G195" i="2" a="1"/>
  <c r="G195" i="2" s="1"/>
  <c r="H194" i="2"/>
  <c r="I194" i="2" s="1"/>
  <c r="G194" i="2" a="1"/>
  <c r="G194" i="2" s="1"/>
  <c r="H193" i="2"/>
  <c r="I193" i="2" s="1"/>
  <c r="G193" i="2" a="1"/>
  <c r="G193" i="2" s="1"/>
  <c r="H192" i="2"/>
  <c r="I192" i="2" s="1"/>
  <c r="G192" i="2" a="1"/>
  <c r="G192" i="2" s="1"/>
  <c r="H191" i="2"/>
  <c r="I191" i="2" s="1"/>
  <c r="G191" i="2" a="1"/>
  <c r="G191" i="2" s="1"/>
  <c r="H190" i="2"/>
  <c r="I190" i="2" s="1"/>
  <c r="G190" i="2" a="1"/>
  <c r="G190" i="2" s="1"/>
  <c r="H189" i="2"/>
  <c r="I189" i="2" s="1"/>
  <c r="G189" i="2" a="1"/>
  <c r="G189" i="2" s="1"/>
  <c r="H188" i="2"/>
  <c r="I188" i="2" s="1"/>
  <c r="G188" i="2" a="1"/>
  <c r="G188" i="2" s="1"/>
  <c r="H187" i="2"/>
  <c r="I187" i="2" s="1"/>
  <c r="G187" i="2" a="1"/>
  <c r="G187" i="2" s="1"/>
  <c r="H186" i="2"/>
  <c r="I186" i="2" s="1"/>
  <c r="G186" i="2" a="1"/>
  <c r="G186" i="2" s="1"/>
  <c r="H185" i="2"/>
  <c r="I185" i="2" s="1"/>
  <c r="G185" i="2" a="1"/>
  <c r="G185" i="2" s="1"/>
  <c r="H184" i="2"/>
  <c r="I184" i="2" s="1"/>
  <c r="G184" i="2" a="1"/>
  <c r="G184" i="2" s="1"/>
  <c r="H183" i="2"/>
  <c r="I183" i="2" s="1"/>
  <c r="G183" i="2" a="1"/>
  <c r="G183" i="2" s="1"/>
  <c r="H182" i="2"/>
  <c r="I182" i="2" s="1"/>
  <c r="G182" i="2" a="1"/>
  <c r="G182" i="2" s="1"/>
  <c r="H181" i="2"/>
  <c r="I181" i="2" s="1"/>
  <c r="G181" i="2" a="1"/>
  <c r="G181" i="2" s="1"/>
  <c r="H180" i="2"/>
  <c r="I180" i="2" s="1"/>
  <c r="G180" i="2" a="1"/>
  <c r="G180" i="2" s="1"/>
  <c r="H179" i="2"/>
  <c r="I179" i="2" s="1"/>
  <c r="G179" i="2" a="1"/>
  <c r="G179" i="2" s="1"/>
  <c r="H178" i="2"/>
  <c r="I178" i="2" s="1"/>
  <c r="G178" i="2" a="1"/>
  <c r="G178" i="2" s="1"/>
  <c r="H177" i="2"/>
  <c r="I177" i="2" s="1"/>
  <c r="G177" i="2" a="1"/>
  <c r="G177" i="2" s="1"/>
  <c r="H176" i="2"/>
  <c r="I176" i="2" s="1"/>
  <c r="G176" i="2" a="1"/>
  <c r="G176" i="2" s="1"/>
  <c r="H175" i="2"/>
  <c r="I175" i="2" s="1"/>
  <c r="G175" i="2" a="1"/>
  <c r="G175" i="2" s="1"/>
  <c r="H174" i="2"/>
  <c r="I174" i="2" s="1"/>
  <c r="G174" i="2" a="1"/>
  <c r="G174" i="2" s="1"/>
  <c r="H173" i="2"/>
  <c r="I173" i="2" s="1"/>
  <c r="G173" i="2" a="1"/>
  <c r="G173" i="2" s="1"/>
  <c r="H172" i="2"/>
  <c r="I172" i="2" s="1"/>
  <c r="G172" i="2" a="1"/>
  <c r="G172" i="2" s="1"/>
  <c r="H171" i="2"/>
  <c r="I171" i="2" s="1"/>
  <c r="G171" i="2" a="1"/>
  <c r="G171" i="2" s="1"/>
  <c r="H170" i="2"/>
  <c r="I170" i="2" s="1"/>
  <c r="G170" i="2" a="1"/>
  <c r="G170" i="2" s="1"/>
  <c r="H169" i="2"/>
  <c r="I169" i="2" s="1"/>
  <c r="G169" i="2" a="1"/>
  <c r="G169" i="2" s="1"/>
  <c r="H168" i="2"/>
  <c r="I168" i="2" s="1"/>
  <c r="G168" i="2" a="1"/>
  <c r="G168" i="2" s="1"/>
  <c r="H167" i="2"/>
  <c r="I167" i="2" s="1"/>
  <c r="G167" i="2" a="1"/>
  <c r="G167" i="2" s="1"/>
  <c r="H166" i="2"/>
  <c r="I166" i="2" s="1"/>
  <c r="G166" i="2" a="1"/>
  <c r="G166" i="2" s="1"/>
  <c r="H165" i="2"/>
  <c r="I165" i="2" s="1"/>
  <c r="G165" i="2" a="1"/>
  <c r="G165" i="2" s="1"/>
  <c r="H164" i="2"/>
  <c r="I164" i="2" s="1"/>
  <c r="G164" i="2" a="1"/>
  <c r="G164" i="2" s="1"/>
  <c r="H163" i="2"/>
  <c r="I163" i="2" s="1"/>
  <c r="G163" i="2" a="1"/>
  <c r="G163" i="2" s="1"/>
  <c r="H162" i="2"/>
  <c r="I162" i="2" s="1"/>
  <c r="G162" i="2" a="1"/>
  <c r="G162" i="2" s="1"/>
  <c r="H161" i="2"/>
  <c r="I161" i="2" s="1"/>
  <c r="G161" i="2" a="1"/>
  <c r="G161" i="2" s="1"/>
  <c r="H160" i="2"/>
  <c r="I160" i="2" s="1"/>
  <c r="G160" i="2" a="1"/>
  <c r="G160" i="2" s="1"/>
  <c r="H159" i="2"/>
  <c r="I159" i="2" s="1"/>
  <c r="G159" i="2" a="1"/>
  <c r="G159" i="2" s="1"/>
  <c r="H158" i="2"/>
  <c r="I158" i="2" s="1"/>
  <c r="G158" i="2" a="1"/>
  <c r="G158" i="2" s="1"/>
  <c r="H157" i="2"/>
  <c r="I157" i="2" s="1"/>
  <c r="G157" i="2" a="1"/>
  <c r="G157" i="2" s="1"/>
  <c r="H156" i="2"/>
  <c r="I156" i="2" s="1"/>
  <c r="G156" i="2" a="1"/>
  <c r="G156" i="2" s="1"/>
  <c r="H155" i="2"/>
  <c r="I155" i="2" s="1"/>
  <c r="G155" i="2" a="1"/>
  <c r="G155" i="2" s="1"/>
  <c r="H154" i="2"/>
  <c r="I154" i="2" s="1"/>
  <c r="G154" i="2" a="1"/>
  <c r="G154" i="2" s="1"/>
  <c r="H153" i="2"/>
  <c r="I153" i="2" s="1"/>
  <c r="G153" i="2" a="1"/>
  <c r="G153" i="2" s="1"/>
  <c r="H152" i="2"/>
  <c r="I152" i="2" s="1"/>
  <c r="G152" i="2" a="1"/>
  <c r="G152" i="2" s="1"/>
  <c r="H151" i="2"/>
  <c r="I151" i="2" s="1"/>
  <c r="G151" i="2" a="1"/>
  <c r="G151" i="2" s="1"/>
  <c r="H150" i="2"/>
  <c r="I150" i="2" s="1"/>
  <c r="G150" i="2" a="1"/>
  <c r="G150" i="2" s="1"/>
  <c r="H149" i="2"/>
  <c r="I149" i="2" s="1"/>
  <c r="G149" i="2" a="1"/>
  <c r="G149" i="2" s="1"/>
  <c r="H148" i="2"/>
  <c r="I148" i="2" s="1"/>
  <c r="G148" i="2" a="1"/>
  <c r="G148" i="2" s="1"/>
  <c r="H147" i="2"/>
  <c r="I147" i="2" s="1"/>
  <c r="G147" i="2" a="1"/>
  <c r="G147" i="2" s="1"/>
  <c r="H146" i="2"/>
  <c r="I146" i="2" s="1"/>
  <c r="G146" i="2" a="1"/>
  <c r="G146" i="2" s="1"/>
  <c r="H145" i="2"/>
  <c r="I145" i="2" s="1"/>
  <c r="G145" i="2" a="1"/>
  <c r="G145" i="2" s="1"/>
  <c r="H144" i="2"/>
  <c r="I144" i="2" s="1"/>
  <c r="G144" i="2" a="1"/>
  <c r="G144" i="2" s="1"/>
  <c r="H143" i="2"/>
  <c r="I143" i="2" s="1"/>
  <c r="G143" i="2" a="1"/>
  <c r="G143" i="2" s="1"/>
  <c r="H142" i="2"/>
  <c r="I142" i="2" s="1"/>
  <c r="G142" i="2" a="1"/>
  <c r="G142" i="2" s="1"/>
  <c r="H141" i="2"/>
  <c r="I141" i="2" s="1"/>
  <c r="G141" i="2" a="1"/>
  <c r="G141" i="2" s="1"/>
  <c r="H140" i="2"/>
  <c r="I140" i="2" s="1"/>
  <c r="G140" i="2" a="1"/>
  <c r="G140" i="2" s="1"/>
  <c r="H139" i="2"/>
  <c r="I139" i="2" s="1"/>
  <c r="G139" i="2" a="1"/>
  <c r="G139" i="2" s="1"/>
  <c r="H138" i="2"/>
  <c r="I138" i="2" s="1"/>
  <c r="G138" i="2" a="1"/>
  <c r="G138" i="2" s="1"/>
  <c r="H137" i="2"/>
  <c r="I137" i="2" s="1"/>
  <c r="G137" i="2" a="1"/>
  <c r="G137" i="2" s="1"/>
  <c r="H136" i="2"/>
  <c r="I136" i="2" s="1"/>
  <c r="G136" i="2" a="1"/>
  <c r="G136" i="2" s="1"/>
  <c r="H135" i="2"/>
  <c r="I135" i="2" s="1"/>
  <c r="G135" i="2" a="1"/>
  <c r="G135" i="2" s="1"/>
  <c r="H134" i="2"/>
  <c r="I134" i="2" s="1"/>
  <c r="G134" i="2" a="1"/>
  <c r="G134" i="2" s="1"/>
  <c r="H133" i="2"/>
  <c r="I133" i="2" s="1"/>
  <c r="G133" i="2" a="1"/>
  <c r="G133" i="2" s="1"/>
  <c r="H132" i="2"/>
  <c r="I132" i="2" s="1"/>
  <c r="G132" i="2" a="1"/>
  <c r="G132" i="2" s="1"/>
  <c r="H131" i="2"/>
  <c r="I131" i="2" s="1"/>
  <c r="G131" i="2" a="1"/>
  <c r="G131" i="2" s="1"/>
  <c r="H130" i="2"/>
  <c r="I130" i="2" s="1"/>
  <c r="G130" i="2" a="1"/>
  <c r="G130" i="2" s="1"/>
  <c r="H129" i="2"/>
  <c r="I129" i="2" s="1"/>
  <c r="G129" i="2" a="1"/>
  <c r="G129" i="2" s="1"/>
  <c r="H128" i="2"/>
  <c r="I128" i="2" s="1"/>
  <c r="G128" i="2" a="1"/>
  <c r="G128" i="2" s="1"/>
  <c r="H127" i="2"/>
  <c r="I127" i="2" s="1"/>
  <c r="G127" i="2" a="1"/>
  <c r="G127" i="2" s="1"/>
  <c r="H126" i="2"/>
  <c r="I126" i="2" s="1"/>
  <c r="G126" i="2" a="1"/>
  <c r="G126" i="2" s="1"/>
  <c r="H125" i="2"/>
  <c r="I125" i="2" s="1"/>
  <c r="G125" i="2" a="1"/>
  <c r="G125" i="2" s="1"/>
  <c r="H124" i="2"/>
  <c r="I124" i="2" s="1"/>
  <c r="G124" i="2" a="1"/>
  <c r="G124" i="2" s="1"/>
  <c r="H123" i="2"/>
  <c r="I123" i="2" s="1"/>
  <c r="G123" i="2" a="1"/>
  <c r="G123" i="2" s="1"/>
  <c r="H122" i="2"/>
  <c r="I122" i="2" s="1"/>
  <c r="G122" i="2" a="1"/>
  <c r="G122" i="2" s="1"/>
  <c r="H121" i="2"/>
  <c r="I121" i="2" s="1"/>
  <c r="G121" i="2" a="1"/>
  <c r="G121" i="2" s="1"/>
  <c r="H120" i="2"/>
  <c r="I120" i="2" s="1"/>
  <c r="G120" i="2" a="1"/>
  <c r="G120" i="2" s="1"/>
  <c r="H119" i="2"/>
  <c r="I119" i="2" s="1"/>
  <c r="G119" i="2" a="1"/>
  <c r="G119" i="2" s="1"/>
  <c r="H118" i="2"/>
  <c r="I118" i="2" s="1"/>
  <c r="G118" i="2" a="1"/>
  <c r="G118" i="2" s="1"/>
  <c r="H117" i="2"/>
  <c r="I117" i="2" s="1"/>
  <c r="G117" i="2" a="1"/>
  <c r="G117" i="2" s="1"/>
  <c r="H116" i="2"/>
  <c r="I116" i="2" s="1"/>
  <c r="G116" i="2" a="1"/>
  <c r="G116" i="2" s="1"/>
  <c r="H115" i="2"/>
  <c r="I115" i="2" s="1"/>
  <c r="G115" i="2" a="1"/>
  <c r="G115" i="2" s="1"/>
  <c r="H114" i="2"/>
  <c r="I114" i="2" s="1"/>
  <c r="G114" i="2" a="1"/>
  <c r="G114" i="2" s="1"/>
  <c r="H113" i="2"/>
  <c r="I113" i="2" s="1"/>
  <c r="G113" i="2" a="1"/>
  <c r="G113" i="2" s="1"/>
  <c r="H112" i="2"/>
  <c r="I112" i="2" s="1"/>
  <c r="G112" i="2" a="1"/>
  <c r="G112" i="2" s="1"/>
  <c r="H111" i="2"/>
  <c r="I111" i="2" s="1"/>
  <c r="G111" i="2" a="1"/>
  <c r="G111" i="2" s="1"/>
  <c r="H110" i="2"/>
  <c r="I110" i="2" s="1"/>
  <c r="G110" i="2" a="1"/>
  <c r="G110" i="2" s="1"/>
  <c r="H109" i="2"/>
  <c r="I109" i="2" s="1"/>
  <c r="G109" i="2" a="1"/>
  <c r="G109" i="2" s="1"/>
  <c r="H108" i="2"/>
  <c r="I108" i="2" s="1"/>
  <c r="G108" i="2" a="1"/>
  <c r="G108" i="2" s="1"/>
  <c r="H107" i="2"/>
  <c r="I107" i="2" s="1"/>
  <c r="G107" i="2" a="1"/>
  <c r="G107" i="2" s="1"/>
  <c r="H106" i="2"/>
  <c r="I106" i="2" s="1"/>
  <c r="G106" i="2" a="1"/>
  <c r="G106" i="2" s="1"/>
  <c r="H105" i="2"/>
  <c r="I105" i="2" s="1"/>
  <c r="G105" i="2" a="1"/>
  <c r="G105" i="2" s="1"/>
  <c r="H104" i="2"/>
  <c r="I104" i="2" s="1"/>
  <c r="G104" i="2" a="1"/>
  <c r="G104" i="2" s="1"/>
  <c r="H103" i="2"/>
  <c r="I103" i="2" s="1"/>
  <c r="G103" i="2" a="1"/>
  <c r="G103" i="2" s="1"/>
  <c r="H102" i="2"/>
  <c r="I102" i="2" s="1"/>
  <c r="G102" i="2" a="1"/>
  <c r="G102" i="2" s="1"/>
  <c r="H101" i="2"/>
  <c r="I101" i="2" s="1"/>
  <c r="G101" i="2" a="1"/>
  <c r="G101" i="2" s="1"/>
  <c r="H100" i="2"/>
  <c r="I100" i="2" s="1"/>
  <c r="G100" i="2" a="1"/>
  <c r="G100" i="2" s="1"/>
  <c r="H99" i="2"/>
  <c r="I99" i="2" s="1"/>
  <c r="G99" i="2" a="1"/>
  <c r="G99" i="2" s="1"/>
  <c r="H98" i="2"/>
  <c r="I98" i="2" s="1"/>
  <c r="G98" i="2" a="1"/>
  <c r="G98" i="2" s="1"/>
  <c r="H97" i="2"/>
  <c r="I97" i="2" s="1"/>
  <c r="G97" i="2" a="1"/>
  <c r="G97" i="2" s="1"/>
  <c r="H96" i="2"/>
  <c r="I96" i="2" s="1"/>
  <c r="G96" i="2" a="1"/>
  <c r="G96" i="2" s="1"/>
  <c r="H95" i="2"/>
  <c r="I95" i="2" s="1"/>
  <c r="G95" i="2" a="1"/>
  <c r="G95" i="2" s="1"/>
  <c r="H94" i="2"/>
  <c r="I94" i="2" s="1"/>
  <c r="G94" i="2" a="1"/>
  <c r="G94" i="2" s="1"/>
  <c r="H93" i="2"/>
  <c r="I93" i="2" s="1"/>
  <c r="G93" i="2" a="1"/>
  <c r="G93" i="2" s="1"/>
  <c r="H92" i="2"/>
  <c r="I92" i="2" s="1"/>
  <c r="G92" i="2" a="1"/>
  <c r="G92" i="2" s="1"/>
  <c r="H91" i="2"/>
  <c r="I91" i="2" s="1"/>
  <c r="G91" i="2" a="1"/>
  <c r="G91" i="2" s="1"/>
  <c r="H90" i="2"/>
  <c r="I90" i="2" s="1"/>
  <c r="G90" i="2" a="1"/>
  <c r="G90" i="2" s="1"/>
  <c r="H89" i="2"/>
  <c r="I89" i="2" s="1"/>
  <c r="G89" i="2" a="1"/>
  <c r="G89" i="2" s="1"/>
  <c r="H88" i="2"/>
  <c r="I88" i="2" s="1"/>
  <c r="G88" i="2" a="1"/>
  <c r="G88" i="2" s="1"/>
  <c r="H87" i="2"/>
  <c r="I87" i="2" s="1"/>
  <c r="G87" i="2" a="1"/>
  <c r="G87" i="2" s="1"/>
  <c r="H86" i="2"/>
  <c r="I86" i="2" s="1"/>
  <c r="G86" i="2" a="1"/>
  <c r="G86" i="2" s="1"/>
  <c r="H85" i="2"/>
  <c r="I85" i="2" s="1"/>
  <c r="G85" i="2" a="1"/>
  <c r="G85" i="2" s="1"/>
  <c r="H84" i="2"/>
  <c r="I84" i="2" s="1"/>
  <c r="G84" i="2" a="1"/>
  <c r="G84" i="2" s="1"/>
  <c r="H83" i="2"/>
  <c r="I83" i="2" s="1"/>
  <c r="G83" i="2" a="1"/>
  <c r="G83" i="2" s="1"/>
  <c r="H82" i="2"/>
  <c r="I82" i="2" s="1"/>
  <c r="G82" i="2" a="1"/>
  <c r="G82" i="2" s="1"/>
  <c r="H81" i="2"/>
  <c r="I81" i="2" s="1"/>
  <c r="G81" i="2" a="1"/>
  <c r="G81" i="2" s="1"/>
  <c r="H80" i="2"/>
  <c r="I80" i="2" s="1"/>
  <c r="G80" i="2" a="1"/>
  <c r="G80" i="2" s="1"/>
  <c r="H79" i="2"/>
  <c r="I79" i="2" s="1"/>
  <c r="G79" i="2" a="1"/>
  <c r="G79" i="2" s="1"/>
  <c r="H78" i="2"/>
  <c r="I78" i="2" s="1"/>
  <c r="G78" i="2" a="1"/>
  <c r="G78" i="2" s="1"/>
  <c r="H77" i="2"/>
  <c r="I77" i="2" s="1"/>
  <c r="G77" i="2" a="1"/>
  <c r="G77" i="2" s="1"/>
  <c r="H76" i="2"/>
  <c r="I76" i="2" s="1"/>
  <c r="G76" i="2" a="1"/>
  <c r="G76" i="2" s="1"/>
  <c r="H75" i="2"/>
  <c r="I75" i="2" s="1"/>
  <c r="G75" i="2" a="1"/>
  <c r="G75" i="2" s="1"/>
  <c r="H74" i="2"/>
  <c r="I74" i="2" s="1"/>
  <c r="G74" i="2" a="1"/>
  <c r="G74" i="2" s="1"/>
  <c r="H73" i="2"/>
  <c r="I73" i="2" s="1"/>
  <c r="G73" i="2" a="1"/>
  <c r="G73" i="2" s="1"/>
  <c r="H72" i="2"/>
  <c r="I72" i="2" s="1"/>
  <c r="G72" i="2" a="1"/>
  <c r="G72" i="2" s="1"/>
  <c r="H71" i="2"/>
  <c r="I71" i="2" s="1"/>
  <c r="G71" i="2" a="1"/>
  <c r="G71" i="2" s="1"/>
  <c r="H70" i="2"/>
  <c r="I70" i="2" s="1"/>
  <c r="G70" i="2" a="1"/>
  <c r="G70" i="2" s="1"/>
  <c r="H69" i="2"/>
  <c r="I69" i="2" s="1"/>
  <c r="G69" i="2" a="1"/>
  <c r="G69" i="2" s="1"/>
  <c r="H68" i="2"/>
  <c r="I68" i="2" s="1"/>
  <c r="G68" i="2" a="1"/>
  <c r="G68" i="2" s="1"/>
  <c r="H67" i="2"/>
  <c r="I67" i="2" s="1"/>
  <c r="G67" i="2" a="1"/>
  <c r="G67" i="2" s="1"/>
  <c r="H66" i="2"/>
  <c r="I66" i="2" s="1"/>
  <c r="G66" i="2" a="1"/>
  <c r="G66" i="2" s="1"/>
  <c r="H65" i="2"/>
  <c r="I65" i="2" s="1"/>
  <c r="G65" i="2" a="1"/>
  <c r="G65" i="2" s="1"/>
  <c r="H64" i="2"/>
  <c r="I64" i="2" s="1"/>
  <c r="G64" i="2" a="1"/>
  <c r="G64" i="2" s="1"/>
  <c r="H63" i="2"/>
  <c r="I63" i="2" s="1"/>
  <c r="G63" i="2" a="1"/>
  <c r="G63" i="2" s="1"/>
  <c r="H62" i="2"/>
  <c r="I62" i="2" s="1"/>
  <c r="G62" i="2" a="1"/>
  <c r="G62" i="2" s="1"/>
  <c r="H61" i="2"/>
  <c r="I61" i="2" s="1"/>
  <c r="G61" i="2" a="1"/>
  <c r="G61" i="2" s="1"/>
  <c r="H60" i="2"/>
  <c r="I60" i="2" s="1"/>
  <c r="G60" i="2" a="1"/>
  <c r="G60" i="2" s="1"/>
  <c r="H59" i="2"/>
  <c r="I59" i="2" s="1"/>
  <c r="G59" i="2" a="1"/>
  <c r="G59" i="2" s="1"/>
  <c r="H58" i="2"/>
  <c r="I58" i="2" s="1"/>
  <c r="G58" i="2" a="1"/>
  <c r="G58" i="2" s="1"/>
  <c r="H57" i="2"/>
  <c r="I57" i="2" s="1"/>
  <c r="G57" i="2" a="1"/>
  <c r="G57" i="2" s="1"/>
  <c r="H56" i="2"/>
  <c r="I56" i="2" s="1"/>
  <c r="G56" i="2" a="1"/>
  <c r="G56" i="2" s="1"/>
  <c r="H55" i="2"/>
  <c r="I55" i="2" s="1"/>
  <c r="G55" i="2" a="1"/>
  <c r="G55" i="2" s="1"/>
  <c r="H54" i="2"/>
  <c r="I54" i="2" s="1"/>
  <c r="G54" i="2" a="1"/>
  <c r="G54" i="2" s="1"/>
  <c r="H53" i="2"/>
  <c r="I53" i="2" s="1"/>
  <c r="G53" i="2" a="1"/>
  <c r="G53" i="2" s="1"/>
  <c r="H52" i="2"/>
  <c r="I52" i="2" s="1"/>
  <c r="G52" i="2" a="1"/>
  <c r="G52" i="2" s="1"/>
  <c r="H51" i="2"/>
  <c r="I51" i="2" s="1"/>
  <c r="G51" i="2" a="1"/>
  <c r="G51" i="2" s="1"/>
  <c r="H50" i="2"/>
  <c r="I50" i="2" s="1"/>
  <c r="G50" i="2" a="1"/>
  <c r="G50" i="2" s="1"/>
  <c r="H49" i="2"/>
  <c r="I49" i="2" s="1"/>
  <c r="G49" i="2" a="1"/>
  <c r="G49" i="2" s="1"/>
  <c r="H48" i="2"/>
  <c r="I48" i="2" s="1"/>
  <c r="G48" i="2" a="1"/>
  <c r="G48" i="2" s="1"/>
  <c r="H47" i="2"/>
  <c r="I47" i="2" s="1"/>
  <c r="G47" i="2" a="1"/>
  <c r="G47" i="2" s="1"/>
  <c r="H46" i="2"/>
  <c r="I46" i="2" s="1"/>
  <c r="G46" i="2" a="1"/>
  <c r="G46" i="2" s="1"/>
  <c r="H45" i="2"/>
  <c r="I45" i="2" s="1"/>
  <c r="G45" i="2" a="1"/>
  <c r="G45" i="2" s="1"/>
  <c r="H44" i="2"/>
  <c r="I44" i="2" s="1"/>
  <c r="G44" i="2" a="1"/>
  <c r="G44" i="2" s="1"/>
  <c r="H43" i="2"/>
  <c r="I43" i="2" s="1"/>
  <c r="G43" i="2" a="1"/>
  <c r="G43" i="2" s="1"/>
  <c r="H42" i="2"/>
  <c r="I42" i="2" s="1"/>
  <c r="G42" i="2" a="1"/>
  <c r="G42" i="2" s="1"/>
  <c r="H41" i="2"/>
  <c r="I41" i="2" s="1"/>
  <c r="G41" i="2" a="1"/>
  <c r="G41" i="2" s="1"/>
  <c r="H40" i="2"/>
  <c r="I40" i="2" s="1"/>
  <c r="G40" i="2" a="1"/>
  <c r="G40" i="2" s="1"/>
  <c r="H39" i="2"/>
  <c r="I39" i="2" s="1"/>
  <c r="G39" i="2" a="1"/>
  <c r="G39" i="2" s="1"/>
  <c r="H38" i="2"/>
  <c r="I38" i="2" s="1"/>
  <c r="G38" i="2" a="1"/>
  <c r="G38" i="2" s="1"/>
  <c r="H37" i="2"/>
  <c r="I37" i="2" s="1"/>
  <c r="G37" i="2" a="1"/>
  <c r="G37" i="2" s="1"/>
  <c r="H36" i="2"/>
  <c r="I36" i="2" s="1"/>
  <c r="G36" i="2" a="1"/>
  <c r="G36" i="2" s="1"/>
  <c r="H35" i="2"/>
  <c r="I35" i="2" s="1"/>
  <c r="G35" i="2" a="1"/>
  <c r="G35" i="2" s="1"/>
  <c r="H34" i="2"/>
  <c r="I34" i="2" s="1"/>
  <c r="G34" i="2" a="1"/>
  <c r="G34" i="2" s="1"/>
  <c r="H33" i="2"/>
  <c r="I33" i="2" s="1"/>
  <c r="G33" i="2" a="1"/>
  <c r="G33" i="2" s="1"/>
  <c r="H32" i="2"/>
  <c r="I32" i="2" s="1"/>
  <c r="G32" i="2" a="1"/>
  <c r="G32" i="2" s="1"/>
  <c r="H31" i="2"/>
  <c r="I31" i="2" s="1"/>
  <c r="G31" i="2" a="1"/>
  <c r="G31" i="2" s="1"/>
  <c r="H30" i="2"/>
  <c r="I30" i="2" s="1"/>
  <c r="G30" i="2" a="1"/>
  <c r="G30" i="2" s="1"/>
  <c r="H29" i="2"/>
  <c r="I29" i="2" s="1"/>
  <c r="G29" i="2" a="1"/>
  <c r="G29" i="2" s="1"/>
  <c r="H28" i="2"/>
  <c r="I28" i="2" s="1"/>
  <c r="G28" i="2" a="1"/>
  <c r="G28" i="2" s="1"/>
  <c r="H27" i="2"/>
  <c r="I27" i="2" s="1"/>
  <c r="G27" i="2" a="1"/>
  <c r="G27" i="2" s="1"/>
  <c r="H26" i="2"/>
  <c r="I26" i="2" s="1"/>
  <c r="G26" i="2" a="1"/>
  <c r="G26" i="2" s="1"/>
  <c r="H25" i="2"/>
  <c r="I25" i="2" s="1"/>
  <c r="G25" i="2" a="1"/>
  <c r="G25" i="2" s="1"/>
  <c r="H24" i="2"/>
  <c r="I24" i="2" s="1"/>
  <c r="G24" i="2" a="1"/>
  <c r="G24" i="2" s="1"/>
  <c r="H23" i="2"/>
  <c r="I23" i="2" s="1"/>
  <c r="G23" i="2" a="1"/>
  <c r="G23" i="2" s="1"/>
  <c r="H22" i="2"/>
  <c r="I22" i="2" s="1"/>
  <c r="G22" i="2" a="1"/>
  <c r="G22" i="2" s="1"/>
  <c r="H21" i="2"/>
  <c r="I21" i="2" s="1"/>
  <c r="G21" i="2" a="1"/>
  <c r="G21" i="2" s="1"/>
  <c r="H20" i="2"/>
  <c r="I20" i="2" s="1"/>
  <c r="G20" i="2" a="1"/>
  <c r="G20" i="2" s="1"/>
  <c r="H19" i="2"/>
  <c r="I19" i="2" s="1"/>
  <c r="G19" i="2" a="1"/>
  <c r="G19" i="2" s="1"/>
  <c r="H18" i="2"/>
  <c r="I18" i="2" s="1"/>
  <c r="G18" i="2" a="1"/>
  <c r="G18" i="2" s="1"/>
  <c r="H17" i="2"/>
  <c r="I17" i="2" s="1"/>
  <c r="G17" i="2" a="1"/>
  <c r="G17" i="2" s="1"/>
  <c r="H16" i="2"/>
  <c r="I16" i="2" s="1"/>
  <c r="G16" i="2" a="1"/>
  <c r="G16" i="2" s="1"/>
  <c r="H15" i="2"/>
  <c r="I15" i="2" s="1"/>
  <c r="G15" i="2" a="1"/>
  <c r="G15" i="2" s="1"/>
  <c r="H14" i="2"/>
  <c r="I14" i="2" s="1"/>
  <c r="G14" i="2" a="1"/>
  <c r="G14" i="2" s="1"/>
  <c r="H13" i="2"/>
  <c r="I13" i="2" s="1"/>
  <c r="G13" i="2" a="1"/>
  <c r="G13" i="2" s="1"/>
  <c r="H12" i="2"/>
  <c r="I12" i="2" s="1"/>
  <c r="G12" i="2" a="1"/>
  <c r="G12" i="2" s="1"/>
  <c r="H11" i="2"/>
  <c r="I11" i="2" s="1"/>
  <c r="G11" i="2" a="1"/>
  <c r="G11" i="2" s="1"/>
  <c r="H10" i="2"/>
  <c r="I10" i="2" s="1"/>
  <c r="G10" i="2" a="1"/>
  <c r="G10" i="2" s="1"/>
  <c r="H9" i="2"/>
  <c r="I9" i="2" s="1"/>
  <c r="G9" i="2" a="1"/>
  <c r="G9" i="2" s="1"/>
  <c r="H8" i="2"/>
  <c r="I8" i="2" s="1"/>
  <c r="G8" i="2" a="1"/>
  <c r="G8" i="2" s="1"/>
  <c r="H7" i="2"/>
  <c r="I7" i="2" s="1"/>
  <c r="G7" i="2" a="1"/>
  <c r="G7" i="2" s="1"/>
  <c r="H6" i="2"/>
  <c r="I6" i="2" s="1"/>
  <c r="G6" i="2" a="1"/>
  <c r="G6" i="2" s="1"/>
  <c r="H5" i="2"/>
  <c r="I5" i="2" s="1"/>
  <c r="G5" i="2" a="1"/>
  <c r="G5" i="2" s="1"/>
  <c r="H4" i="2"/>
  <c r="I4" i="2" s="1"/>
  <c r="G4" i="2" a="1"/>
  <c r="G4" i="2" s="1"/>
  <c r="H3" i="2"/>
  <c r="I3" i="2" s="1"/>
  <c r="G3" i="2" a="1"/>
  <c r="G3" i="2" s="1"/>
  <c r="G595" i="1"/>
  <c r="F595" i="1"/>
  <c r="H594" i="1"/>
  <c r="I594" i="1" s="1"/>
  <c r="H593" i="1"/>
  <c r="I593" i="1" s="1"/>
  <c r="H592" i="1"/>
  <c r="I592" i="1" s="1"/>
  <c r="H591" i="1"/>
  <c r="I591" i="1" s="1"/>
  <c r="H590" i="1"/>
  <c r="I590" i="1" s="1"/>
  <c r="H589" i="1"/>
  <c r="I589" i="1" s="1"/>
  <c r="H588" i="1"/>
  <c r="I588" i="1" s="1"/>
  <c r="H587" i="1"/>
  <c r="I587" i="1" s="1"/>
  <c r="H586" i="1"/>
  <c r="I586" i="1" s="1"/>
  <c r="H585" i="1"/>
  <c r="I585" i="1" s="1"/>
  <c r="H584" i="1"/>
  <c r="I584" i="1" s="1"/>
  <c r="H583" i="1"/>
  <c r="I583" i="1" s="1"/>
  <c r="H582" i="1"/>
  <c r="I582" i="1" s="1"/>
  <c r="H581" i="1"/>
  <c r="I581" i="1" s="1"/>
  <c r="H580" i="1"/>
  <c r="I580" i="1" s="1"/>
  <c r="H579" i="1"/>
  <c r="I579" i="1" s="1"/>
  <c r="H578" i="1"/>
  <c r="I578" i="1" s="1"/>
  <c r="H577" i="1"/>
  <c r="I577" i="1" s="1"/>
  <c r="H576" i="1"/>
  <c r="I576" i="1" s="1"/>
  <c r="H575" i="1"/>
  <c r="I575" i="1" s="1"/>
  <c r="H574" i="1"/>
  <c r="I574" i="1" s="1"/>
  <c r="H573" i="1"/>
  <c r="I573" i="1" s="1"/>
  <c r="H572" i="1"/>
  <c r="I572" i="1" s="1"/>
  <c r="H571" i="1"/>
  <c r="I571" i="1" s="1"/>
  <c r="H570" i="1"/>
  <c r="I570" i="1" s="1"/>
  <c r="H569" i="1"/>
  <c r="I569" i="1" s="1"/>
  <c r="H568" i="1"/>
  <c r="I568" i="1" s="1"/>
  <c r="H567" i="1"/>
  <c r="I567" i="1" s="1"/>
  <c r="H566" i="1"/>
  <c r="I566" i="1" s="1"/>
  <c r="H565" i="1"/>
  <c r="I565" i="1" s="1"/>
  <c r="H564" i="1"/>
  <c r="I564" i="1" s="1"/>
  <c r="H563" i="1"/>
  <c r="I563" i="1" s="1"/>
  <c r="H562" i="1"/>
  <c r="I562" i="1" s="1"/>
  <c r="H561" i="1"/>
  <c r="I561" i="1" s="1"/>
  <c r="H560" i="1"/>
  <c r="I560" i="1" s="1"/>
  <c r="H559" i="1"/>
  <c r="I559" i="1" s="1"/>
  <c r="H558" i="1"/>
  <c r="I558" i="1" s="1"/>
  <c r="H557" i="1"/>
  <c r="I557" i="1" s="1"/>
  <c r="H556" i="1"/>
  <c r="I556" i="1" s="1"/>
  <c r="H555" i="1"/>
  <c r="I555" i="1" s="1"/>
  <c r="H554" i="1"/>
  <c r="I554" i="1" s="1"/>
  <c r="H553" i="1"/>
  <c r="I553" i="1" s="1"/>
  <c r="H552" i="1"/>
  <c r="I552" i="1" s="1"/>
  <c r="H551" i="1"/>
  <c r="I551" i="1" s="1"/>
  <c r="H550" i="1"/>
  <c r="I550" i="1" s="1"/>
  <c r="H549" i="1"/>
  <c r="I549" i="1" s="1"/>
  <c r="H548" i="1"/>
  <c r="I548" i="1" s="1"/>
  <c r="H547" i="1"/>
  <c r="I547" i="1" s="1"/>
  <c r="H546" i="1"/>
  <c r="I546" i="1" s="1"/>
  <c r="H545" i="1"/>
  <c r="I545" i="1" s="1"/>
  <c r="H544" i="1"/>
  <c r="I544" i="1" s="1"/>
  <c r="H543" i="1"/>
  <c r="I543" i="1" s="1"/>
  <c r="H542" i="1"/>
  <c r="I542" i="1" s="1"/>
  <c r="H541" i="1"/>
  <c r="I541" i="1" s="1"/>
  <c r="H540" i="1"/>
  <c r="I540" i="1" s="1"/>
  <c r="H539" i="1"/>
  <c r="I539" i="1" s="1"/>
  <c r="H538" i="1"/>
  <c r="I538" i="1" s="1"/>
  <c r="H537" i="1"/>
  <c r="I537" i="1" s="1"/>
  <c r="H536" i="1"/>
  <c r="I536" i="1" s="1"/>
  <c r="H535" i="1"/>
  <c r="I535" i="1" s="1"/>
  <c r="H534" i="1"/>
  <c r="I534" i="1" s="1"/>
  <c r="H533" i="1"/>
  <c r="I533" i="1" s="1"/>
  <c r="H532" i="1"/>
  <c r="I532" i="1" s="1"/>
  <c r="H531" i="1"/>
  <c r="I531" i="1" s="1"/>
  <c r="H530" i="1"/>
  <c r="I530" i="1" s="1"/>
  <c r="H529" i="1"/>
  <c r="I529" i="1" s="1"/>
  <c r="H528" i="1"/>
  <c r="I528" i="1" s="1"/>
  <c r="H527" i="1"/>
  <c r="I527" i="1" s="1"/>
  <c r="H526" i="1"/>
  <c r="I526" i="1" s="1"/>
  <c r="H525" i="1"/>
  <c r="I525" i="1" s="1"/>
  <c r="H524" i="1"/>
  <c r="I524" i="1" s="1"/>
  <c r="H523" i="1"/>
  <c r="I523" i="1" s="1"/>
  <c r="H522" i="1"/>
  <c r="I522" i="1" s="1"/>
  <c r="H521" i="1"/>
  <c r="I521" i="1" s="1"/>
  <c r="H520" i="1"/>
  <c r="I520" i="1" s="1"/>
  <c r="H519" i="1"/>
  <c r="I519" i="1" s="1"/>
  <c r="H518" i="1"/>
  <c r="I518" i="1" s="1"/>
  <c r="H517" i="1"/>
  <c r="I517" i="1" s="1"/>
  <c r="H516" i="1"/>
  <c r="I516" i="1" s="1"/>
  <c r="H515" i="1"/>
  <c r="I515" i="1" s="1"/>
  <c r="H514" i="1"/>
  <c r="I514" i="1" s="1"/>
  <c r="H513" i="1"/>
  <c r="I513" i="1" s="1"/>
  <c r="H512" i="1"/>
  <c r="I512" i="1" s="1"/>
  <c r="H511" i="1"/>
  <c r="I511" i="1" s="1"/>
  <c r="H510" i="1"/>
  <c r="I510" i="1" s="1"/>
  <c r="H509" i="1"/>
  <c r="I509" i="1" s="1"/>
  <c r="H508" i="1"/>
  <c r="I508" i="1" s="1"/>
  <c r="H507" i="1"/>
  <c r="I507" i="1" s="1"/>
  <c r="H506" i="1"/>
  <c r="I506" i="1" s="1"/>
  <c r="H505" i="1"/>
  <c r="I505" i="1" s="1"/>
  <c r="H504" i="1"/>
  <c r="I504" i="1" s="1"/>
  <c r="H503" i="1"/>
  <c r="I503" i="1" s="1"/>
  <c r="H502" i="1"/>
  <c r="I502" i="1" s="1"/>
  <c r="H501" i="1"/>
  <c r="I501" i="1" s="1"/>
  <c r="H500" i="1"/>
  <c r="I500" i="1" s="1"/>
  <c r="H499" i="1"/>
  <c r="I499" i="1" s="1"/>
  <c r="H498" i="1"/>
  <c r="I498" i="1" s="1"/>
  <c r="H497" i="1"/>
  <c r="I497" i="1" s="1"/>
  <c r="H496" i="1"/>
  <c r="I496" i="1" s="1"/>
  <c r="H495" i="1"/>
  <c r="I495" i="1" s="1"/>
  <c r="H494" i="1"/>
  <c r="I494" i="1" s="1"/>
  <c r="H493" i="1"/>
  <c r="I493" i="1" s="1"/>
  <c r="H492" i="1"/>
  <c r="I492" i="1" s="1"/>
  <c r="H491" i="1"/>
  <c r="I491" i="1" s="1"/>
  <c r="H490" i="1"/>
  <c r="I490" i="1" s="1"/>
  <c r="H489" i="1"/>
  <c r="I489" i="1" s="1"/>
  <c r="H488" i="1"/>
  <c r="I488" i="1" s="1"/>
  <c r="H487" i="1"/>
  <c r="I487" i="1" s="1"/>
  <c r="H486" i="1"/>
  <c r="I486" i="1" s="1"/>
  <c r="H485" i="1"/>
  <c r="I485" i="1" s="1"/>
  <c r="H484" i="1"/>
  <c r="I484" i="1" s="1"/>
  <c r="H483" i="1"/>
  <c r="I483" i="1" s="1"/>
  <c r="H482" i="1"/>
  <c r="I482" i="1" s="1"/>
  <c r="H481" i="1"/>
  <c r="I481" i="1" s="1"/>
  <c r="H480" i="1"/>
  <c r="I480" i="1" s="1"/>
  <c r="H479" i="1"/>
  <c r="I479" i="1" s="1"/>
  <c r="H478" i="1"/>
  <c r="I478" i="1" s="1"/>
  <c r="H477" i="1"/>
  <c r="I477" i="1" s="1"/>
  <c r="H476" i="1"/>
  <c r="I476" i="1" s="1"/>
  <c r="H475" i="1"/>
  <c r="I475" i="1" s="1"/>
  <c r="H474" i="1"/>
  <c r="I474" i="1" s="1"/>
  <c r="H473" i="1"/>
  <c r="I473" i="1" s="1"/>
  <c r="H472" i="1"/>
  <c r="I472" i="1" s="1"/>
  <c r="H471" i="1"/>
  <c r="I471" i="1" s="1"/>
  <c r="H470" i="1"/>
  <c r="I470" i="1" s="1"/>
  <c r="H469" i="1"/>
  <c r="I469" i="1" s="1"/>
  <c r="H468" i="1"/>
  <c r="I468" i="1" s="1"/>
  <c r="H467" i="1"/>
  <c r="I467" i="1" s="1"/>
  <c r="H466" i="1"/>
  <c r="I466" i="1" s="1"/>
  <c r="H465" i="1"/>
  <c r="I465" i="1" s="1"/>
  <c r="H464" i="1"/>
  <c r="I464" i="1" s="1"/>
  <c r="H463" i="1"/>
  <c r="I463" i="1" s="1"/>
  <c r="H462" i="1"/>
  <c r="I462" i="1" s="1"/>
  <c r="H461" i="1"/>
  <c r="I461" i="1" s="1"/>
  <c r="H460" i="1"/>
  <c r="I460" i="1" s="1"/>
  <c r="H459" i="1"/>
  <c r="I459" i="1" s="1"/>
  <c r="H458" i="1"/>
  <c r="I458" i="1" s="1"/>
  <c r="H457" i="1"/>
  <c r="I457" i="1" s="1"/>
  <c r="H456" i="1"/>
  <c r="I456" i="1" s="1"/>
  <c r="H455" i="1"/>
  <c r="I455" i="1" s="1"/>
  <c r="H454" i="1"/>
  <c r="I454" i="1" s="1"/>
  <c r="H453" i="1"/>
  <c r="I453" i="1" s="1"/>
  <c r="H452" i="1"/>
  <c r="I452" i="1" s="1"/>
  <c r="H451" i="1"/>
  <c r="I451" i="1" s="1"/>
  <c r="H450" i="1"/>
  <c r="I450" i="1" s="1"/>
  <c r="H449" i="1"/>
  <c r="I449" i="1" s="1"/>
  <c r="H448" i="1"/>
  <c r="I448" i="1" s="1"/>
  <c r="H447" i="1"/>
  <c r="I447" i="1" s="1"/>
  <c r="H446" i="1"/>
  <c r="I446" i="1" s="1"/>
  <c r="H445" i="1"/>
  <c r="I445" i="1" s="1"/>
  <c r="H444" i="1"/>
  <c r="I444" i="1" s="1"/>
  <c r="H443" i="1"/>
  <c r="I443" i="1" s="1"/>
  <c r="H442" i="1"/>
  <c r="I442" i="1" s="1"/>
  <c r="H441" i="1"/>
  <c r="I441" i="1" s="1"/>
  <c r="H440" i="1"/>
  <c r="I440" i="1" s="1"/>
  <c r="H439" i="1"/>
  <c r="I439" i="1" s="1"/>
  <c r="H438" i="1"/>
  <c r="I438" i="1" s="1"/>
  <c r="H437" i="1"/>
  <c r="I437" i="1" s="1"/>
  <c r="H436" i="1"/>
  <c r="I436" i="1" s="1"/>
  <c r="H435" i="1"/>
  <c r="I435" i="1" s="1"/>
  <c r="H434" i="1"/>
  <c r="I434" i="1" s="1"/>
  <c r="H433" i="1"/>
  <c r="I433" i="1" s="1"/>
  <c r="H432" i="1"/>
  <c r="I432" i="1" s="1"/>
  <c r="H431" i="1"/>
  <c r="I431" i="1" s="1"/>
  <c r="H430" i="1"/>
  <c r="I430" i="1" s="1"/>
  <c r="H429" i="1"/>
  <c r="I429" i="1" s="1"/>
  <c r="H428" i="1"/>
  <c r="I428" i="1" s="1"/>
  <c r="H427" i="1"/>
  <c r="I427" i="1" s="1"/>
  <c r="H426" i="1"/>
  <c r="I426" i="1" s="1"/>
  <c r="H425" i="1"/>
  <c r="I425" i="1" s="1"/>
  <c r="H424" i="1"/>
  <c r="I424" i="1" s="1"/>
  <c r="H423" i="1"/>
  <c r="I423" i="1" s="1"/>
  <c r="H422" i="1"/>
  <c r="I422" i="1" s="1"/>
  <c r="H421" i="1"/>
  <c r="I421" i="1" s="1"/>
  <c r="H420" i="1"/>
  <c r="I420" i="1" s="1"/>
  <c r="H419" i="1"/>
  <c r="I419" i="1" s="1"/>
  <c r="H418" i="1"/>
  <c r="I418" i="1" s="1"/>
  <c r="H417" i="1"/>
  <c r="I417" i="1" s="1"/>
  <c r="H416" i="1"/>
  <c r="I416" i="1" s="1"/>
  <c r="H415" i="1"/>
  <c r="I415" i="1" s="1"/>
  <c r="H414" i="1"/>
  <c r="I414" i="1" s="1"/>
  <c r="H413" i="1"/>
  <c r="I413" i="1" s="1"/>
  <c r="H412" i="1"/>
  <c r="I412" i="1" s="1"/>
  <c r="H411" i="1"/>
  <c r="I411" i="1" s="1"/>
  <c r="H410" i="1"/>
  <c r="I410" i="1" s="1"/>
  <c r="H409" i="1"/>
  <c r="I409" i="1" s="1"/>
  <c r="H408" i="1"/>
  <c r="I408" i="1" s="1"/>
  <c r="H407" i="1"/>
  <c r="I407" i="1" s="1"/>
  <c r="H406" i="1"/>
  <c r="I406" i="1" s="1"/>
  <c r="H405" i="1"/>
  <c r="I405" i="1" s="1"/>
  <c r="H404" i="1"/>
  <c r="I404" i="1" s="1"/>
  <c r="H403" i="1"/>
  <c r="I403" i="1" s="1"/>
  <c r="H402" i="1"/>
  <c r="I402" i="1" s="1"/>
  <c r="H401" i="1"/>
  <c r="I401" i="1" s="1"/>
  <c r="H400" i="1"/>
  <c r="I400" i="1" s="1"/>
  <c r="H399" i="1"/>
  <c r="I399" i="1" s="1"/>
  <c r="H398" i="1"/>
  <c r="I398" i="1" s="1"/>
  <c r="H397" i="1"/>
  <c r="I397" i="1" s="1"/>
  <c r="H396" i="1"/>
  <c r="I396" i="1" s="1"/>
  <c r="H395" i="1"/>
  <c r="I395" i="1" s="1"/>
  <c r="H394" i="1"/>
  <c r="I394" i="1" s="1"/>
  <c r="H393" i="1"/>
  <c r="I393" i="1" s="1"/>
  <c r="H392" i="1"/>
  <c r="I392" i="1" s="1"/>
  <c r="H391" i="1"/>
  <c r="I391" i="1" s="1"/>
  <c r="H390" i="1"/>
  <c r="I390" i="1" s="1"/>
  <c r="H389" i="1"/>
  <c r="I389" i="1" s="1"/>
  <c r="H388" i="1"/>
  <c r="I388" i="1" s="1"/>
  <c r="H387" i="1"/>
  <c r="I387" i="1" s="1"/>
  <c r="H386" i="1"/>
  <c r="I386" i="1" s="1"/>
  <c r="H385" i="1"/>
  <c r="I385" i="1" s="1"/>
  <c r="H384" i="1"/>
  <c r="I384" i="1" s="1"/>
  <c r="H383" i="1"/>
  <c r="I383" i="1" s="1"/>
  <c r="H382" i="1"/>
  <c r="I382" i="1" s="1"/>
  <c r="H381" i="1"/>
  <c r="I381" i="1" s="1"/>
  <c r="H380" i="1"/>
  <c r="I380" i="1" s="1"/>
  <c r="H379" i="1"/>
  <c r="I379" i="1" s="1"/>
  <c r="H378" i="1"/>
  <c r="I378" i="1" s="1"/>
  <c r="H377" i="1"/>
  <c r="I377" i="1" s="1"/>
  <c r="H376" i="1"/>
  <c r="I376" i="1" s="1"/>
  <c r="H375" i="1"/>
  <c r="I375" i="1" s="1"/>
  <c r="H374" i="1"/>
  <c r="I374" i="1" s="1"/>
  <c r="H373" i="1"/>
  <c r="I373" i="1" s="1"/>
  <c r="H372" i="1"/>
  <c r="I372" i="1" s="1"/>
  <c r="H371" i="1"/>
  <c r="I371" i="1" s="1"/>
  <c r="H370" i="1"/>
  <c r="I370" i="1" s="1"/>
  <c r="H369" i="1"/>
  <c r="I369" i="1" s="1"/>
  <c r="H368" i="1"/>
  <c r="I368" i="1" s="1"/>
  <c r="H367" i="1"/>
  <c r="I367" i="1" s="1"/>
  <c r="H366" i="1"/>
  <c r="I366" i="1" s="1"/>
  <c r="H365" i="1"/>
  <c r="I365" i="1" s="1"/>
  <c r="H364" i="1"/>
  <c r="I364" i="1" s="1"/>
  <c r="H363" i="1"/>
  <c r="I363" i="1" s="1"/>
  <c r="H362" i="1"/>
  <c r="I362" i="1" s="1"/>
  <c r="H361" i="1"/>
  <c r="I361" i="1" s="1"/>
  <c r="H360" i="1"/>
  <c r="I360" i="1" s="1"/>
  <c r="H359" i="1"/>
  <c r="I359" i="1" s="1"/>
  <c r="H358" i="1"/>
  <c r="I358" i="1" s="1"/>
  <c r="H357" i="1"/>
  <c r="I357" i="1" s="1"/>
  <c r="H356" i="1"/>
  <c r="I356" i="1" s="1"/>
  <c r="H355" i="1"/>
  <c r="I355" i="1" s="1"/>
  <c r="H354" i="1"/>
  <c r="I354" i="1" s="1"/>
  <c r="H353" i="1"/>
  <c r="I353" i="1" s="1"/>
  <c r="H352" i="1"/>
  <c r="I352" i="1" s="1"/>
  <c r="H351" i="1"/>
  <c r="I351" i="1" s="1"/>
  <c r="H350" i="1"/>
  <c r="I350" i="1" s="1"/>
  <c r="H349" i="1"/>
  <c r="I349" i="1" s="1"/>
  <c r="H348" i="1"/>
  <c r="I348" i="1" s="1"/>
  <c r="H347" i="1"/>
  <c r="I347" i="1" s="1"/>
  <c r="H346" i="1"/>
  <c r="I346" i="1" s="1"/>
  <c r="H345" i="1"/>
  <c r="I345" i="1" s="1"/>
  <c r="H344" i="1"/>
  <c r="I344" i="1" s="1"/>
  <c r="H343" i="1"/>
  <c r="I343" i="1" s="1"/>
  <c r="H342" i="1"/>
  <c r="I342" i="1" s="1"/>
  <c r="H341" i="1"/>
  <c r="I341" i="1" s="1"/>
  <c r="H340" i="1"/>
  <c r="I340" i="1" s="1"/>
  <c r="H339" i="1"/>
  <c r="I339" i="1" s="1"/>
  <c r="H338" i="1"/>
  <c r="I338" i="1" s="1"/>
  <c r="H337" i="1"/>
  <c r="I337" i="1" s="1"/>
  <c r="H336" i="1"/>
  <c r="I336" i="1" s="1"/>
  <c r="H335" i="1"/>
  <c r="I335" i="1" s="1"/>
  <c r="H334" i="1"/>
  <c r="I334" i="1" s="1"/>
  <c r="H333" i="1"/>
  <c r="I333" i="1" s="1"/>
  <c r="H332" i="1"/>
  <c r="I332" i="1" s="1"/>
  <c r="H331" i="1"/>
  <c r="I331" i="1" s="1"/>
  <c r="H330" i="1"/>
  <c r="I330" i="1" s="1"/>
  <c r="H329" i="1"/>
  <c r="I329" i="1" s="1"/>
  <c r="H328" i="1"/>
  <c r="I328" i="1" s="1"/>
  <c r="H327" i="1"/>
  <c r="I327" i="1" s="1"/>
  <c r="H326" i="1"/>
  <c r="I326" i="1" s="1"/>
  <c r="H325" i="1"/>
  <c r="I325" i="1" s="1"/>
  <c r="H324" i="1"/>
  <c r="I324" i="1" s="1"/>
  <c r="H323" i="1"/>
  <c r="I323" i="1" s="1"/>
  <c r="H322" i="1"/>
  <c r="I322" i="1" s="1"/>
  <c r="H321" i="1"/>
  <c r="I321" i="1" s="1"/>
  <c r="H320" i="1"/>
  <c r="I320" i="1" s="1"/>
  <c r="H319" i="1"/>
  <c r="I319" i="1" s="1"/>
  <c r="H318" i="1"/>
  <c r="I318" i="1" s="1"/>
  <c r="H317" i="1"/>
  <c r="I317" i="1" s="1"/>
  <c r="H316" i="1"/>
  <c r="I316" i="1" s="1"/>
  <c r="H315" i="1"/>
  <c r="I315" i="1" s="1"/>
  <c r="H314" i="1"/>
  <c r="I314" i="1" s="1"/>
  <c r="H313" i="1"/>
  <c r="I313" i="1" s="1"/>
  <c r="H312" i="1"/>
  <c r="I312" i="1" s="1"/>
  <c r="H311" i="1"/>
  <c r="I311" i="1" s="1"/>
  <c r="H310" i="1"/>
  <c r="I310" i="1" s="1"/>
  <c r="H309" i="1"/>
  <c r="I309" i="1" s="1"/>
  <c r="H308" i="1"/>
  <c r="I308" i="1" s="1"/>
  <c r="H307" i="1"/>
  <c r="I307" i="1" s="1"/>
  <c r="H306" i="1"/>
  <c r="I306" i="1" s="1"/>
  <c r="H305" i="1"/>
  <c r="I305" i="1" s="1"/>
  <c r="H304" i="1"/>
  <c r="I304" i="1" s="1"/>
  <c r="H303" i="1"/>
  <c r="I303" i="1" s="1"/>
  <c r="H302" i="1"/>
  <c r="I302" i="1" s="1"/>
  <c r="H301" i="1"/>
  <c r="I301" i="1" s="1"/>
  <c r="H300" i="1"/>
  <c r="I300" i="1" s="1"/>
  <c r="H299" i="1"/>
  <c r="I299" i="1" s="1"/>
  <c r="H298" i="1"/>
  <c r="I298" i="1" s="1"/>
  <c r="H297" i="1"/>
  <c r="I297" i="1" s="1"/>
  <c r="H296" i="1"/>
  <c r="I296" i="1" s="1"/>
  <c r="H295" i="1"/>
  <c r="I295" i="1" s="1"/>
  <c r="H294" i="1"/>
  <c r="I294" i="1" s="1"/>
  <c r="H293" i="1"/>
  <c r="I293" i="1" s="1"/>
  <c r="H292" i="1"/>
  <c r="I292" i="1" s="1"/>
  <c r="H291" i="1"/>
  <c r="I291" i="1" s="1"/>
  <c r="H290" i="1"/>
  <c r="I290" i="1" s="1"/>
  <c r="H289" i="1"/>
  <c r="I289" i="1" s="1"/>
  <c r="H288" i="1"/>
  <c r="I288" i="1" s="1"/>
  <c r="H287" i="1"/>
  <c r="I287" i="1" s="1"/>
  <c r="H286" i="1"/>
  <c r="I286" i="1" s="1"/>
  <c r="H285" i="1"/>
  <c r="I285" i="1" s="1"/>
  <c r="H284" i="1"/>
  <c r="I284" i="1" s="1"/>
  <c r="H283" i="1"/>
  <c r="I283" i="1" s="1"/>
  <c r="H282" i="1"/>
  <c r="I282" i="1" s="1"/>
  <c r="H281" i="1"/>
  <c r="I281" i="1" s="1"/>
  <c r="H280" i="1"/>
  <c r="I280" i="1" s="1"/>
  <c r="H279" i="1"/>
  <c r="I279" i="1" s="1"/>
  <c r="H278" i="1"/>
  <c r="I278" i="1" s="1"/>
  <c r="H277" i="1"/>
  <c r="I277" i="1" s="1"/>
  <c r="H276" i="1"/>
  <c r="I276" i="1" s="1"/>
  <c r="H275" i="1"/>
  <c r="I275" i="1" s="1"/>
  <c r="H274" i="1"/>
  <c r="I274" i="1" s="1"/>
  <c r="H273" i="1"/>
  <c r="I273" i="1" s="1"/>
  <c r="H272" i="1"/>
  <c r="I272" i="1" s="1"/>
  <c r="H271" i="1"/>
  <c r="I271" i="1" s="1"/>
  <c r="H270" i="1"/>
  <c r="I270" i="1" s="1"/>
  <c r="H269" i="1"/>
  <c r="I269" i="1" s="1"/>
  <c r="H268" i="1"/>
  <c r="I268" i="1" s="1"/>
  <c r="H267" i="1"/>
  <c r="I267" i="1" s="1"/>
  <c r="H266" i="1"/>
  <c r="I266" i="1" s="1"/>
  <c r="H265" i="1"/>
  <c r="I265" i="1" s="1"/>
  <c r="H264" i="1"/>
  <c r="I264" i="1" s="1"/>
  <c r="H263" i="1"/>
  <c r="I263" i="1" s="1"/>
  <c r="H262" i="1"/>
  <c r="I262" i="1" s="1"/>
  <c r="H261" i="1"/>
  <c r="I261" i="1" s="1"/>
  <c r="H260" i="1"/>
  <c r="I260" i="1" s="1"/>
  <c r="H259" i="1"/>
  <c r="I259" i="1" s="1"/>
  <c r="H258" i="1"/>
  <c r="I258" i="1" s="1"/>
  <c r="H257" i="1"/>
  <c r="I257" i="1" s="1"/>
  <c r="H256" i="1"/>
  <c r="I256" i="1" s="1"/>
  <c r="H255" i="1"/>
  <c r="I255" i="1" s="1"/>
  <c r="H254" i="1"/>
  <c r="I254" i="1" s="1"/>
  <c r="H253" i="1"/>
  <c r="I253" i="1" s="1"/>
  <c r="H252" i="1"/>
  <c r="I252" i="1" s="1"/>
  <c r="H251" i="1"/>
  <c r="I251" i="1" s="1"/>
  <c r="H250" i="1"/>
  <c r="I250" i="1" s="1"/>
  <c r="H249" i="1"/>
  <c r="I249" i="1" s="1"/>
  <c r="H248" i="1"/>
  <c r="I248" i="1" s="1"/>
  <c r="H247" i="1"/>
  <c r="I247" i="1" s="1"/>
  <c r="H246" i="1"/>
  <c r="I246" i="1" s="1"/>
  <c r="H245" i="1"/>
  <c r="I245" i="1" s="1"/>
  <c r="H244" i="1"/>
  <c r="I244" i="1" s="1"/>
  <c r="H243" i="1"/>
  <c r="I243" i="1" s="1"/>
  <c r="H242" i="1"/>
  <c r="I242" i="1" s="1"/>
  <c r="H241" i="1"/>
  <c r="I241" i="1" s="1"/>
  <c r="H240" i="1"/>
  <c r="I240" i="1" s="1"/>
  <c r="H239" i="1"/>
  <c r="I239" i="1" s="1"/>
  <c r="H238" i="1"/>
  <c r="I238" i="1" s="1"/>
  <c r="H237" i="1"/>
  <c r="I237" i="1" s="1"/>
  <c r="H236" i="1"/>
  <c r="I236" i="1" s="1"/>
  <c r="H235" i="1"/>
  <c r="I235" i="1" s="1"/>
  <c r="H234" i="1"/>
  <c r="I234" i="1" s="1"/>
  <c r="H233" i="1"/>
  <c r="I233" i="1" s="1"/>
  <c r="H232" i="1"/>
  <c r="I232" i="1" s="1"/>
  <c r="H231" i="1"/>
  <c r="I231" i="1" s="1"/>
  <c r="H230" i="1"/>
  <c r="I230" i="1" s="1"/>
  <c r="H229" i="1"/>
  <c r="I229" i="1" s="1"/>
  <c r="H228" i="1"/>
  <c r="I228" i="1" s="1"/>
  <c r="H227" i="1"/>
  <c r="I227" i="1" s="1"/>
  <c r="H226" i="1"/>
  <c r="I226" i="1" s="1"/>
  <c r="H225" i="1"/>
  <c r="I225" i="1" s="1"/>
  <c r="H224" i="1"/>
  <c r="I224" i="1" s="1"/>
  <c r="H223" i="1"/>
  <c r="I223" i="1" s="1"/>
  <c r="H222" i="1"/>
  <c r="I222" i="1" s="1"/>
  <c r="H221" i="1"/>
  <c r="I221" i="1" s="1"/>
  <c r="H220" i="1"/>
  <c r="I220" i="1" s="1"/>
  <c r="H219" i="1"/>
  <c r="I219" i="1" s="1"/>
  <c r="H218" i="1"/>
  <c r="I218" i="1" s="1"/>
  <c r="H217" i="1"/>
  <c r="I217" i="1" s="1"/>
  <c r="H216" i="1"/>
  <c r="I216" i="1" s="1"/>
  <c r="H215" i="1"/>
  <c r="I215" i="1" s="1"/>
  <c r="H214" i="1"/>
  <c r="I214" i="1" s="1"/>
  <c r="H213" i="1"/>
  <c r="I213" i="1" s="1"/>
  <c r="H212" i="1"/>
  <c r="I212" i="1" s="1"/>
  <c r="H211" i="1"/>
  <c r="I211" i="1" s="1"/>
  <c r="H210" i="1"/>
  <c r="I210" i="1" s="1"/>
  <c r="H209" i="1"/>
  <c r="I209" i="1" s="1"/>
  <c r="H208" i="1"/>
  <c r="I208" i="1" s="1"/>
  <c r="H207" i="1"/>
  <c r="I207" i="1" s="1"/>
  <c r="H206" i="1"/>
  <c r="I206" i="1" s="1"/>
  <c r="H205" i="1"/>
  <c r="I205" i="1" s="1"/>
  <c r="H204" i="1"/>
  <c r="I204" i="1" s="1"/>
  <c r="H203" i="1"/>
  <c r="I203" i="1" s="1"/>
  <c r="H202" i="1"/>
  <c r="I202" i="1" s="1"/>
  <c r="H201" i="1"/>
  <c r="I201" i="1" s="1"/>
  <c r="H200" i="1"/>
  <c r="I200" i="1" s="1"/>
  <c r="H199" i="1"/>
  <c r="I199" i="1" s="1"/>
  <c r="H198" i="1"/>
  <c r="I198" i="1" s="1"/>
  <c r="H197" i="1"/>
  <c r="I197" i="1" s="1"/>
  <c r="H196" i="1"/>
  <c r="I196" i="1" s="1"/>
  <c r="H195" i="1"/>
  <c r="I195" i="1" s="1"/>
  <c r="H194" i="1"/>
  <c r="I194" i="1" s="1"/>
  <c r="H193" i="1"/>
  <c r="I193" i="1" s="1"/>
  <c r="H192" i="1"/>
  <c r="I192" i="1" s="1"/>
  <c r="H191" i="1"/>
  <c r="I191" i="1" s="1"/>
  <c r="H190" i="1"/>
  <c r="I190" i="1" s="1"/>
  <c r="H189" i="1"/>
  <c r="I189" i="1" s="1"/>
  <c r="H188" i="1"/>
  <c r="I188" i="1" s="1"/>
  <c r="H187" i="1"/>
  <c r="I187" i="1" s="1"/>
  <c r="H186" i="1"/>
  <c r="I186" i="1" s="1"/>
  <c r="H185" i="1"/>
  <c r="I185" i="1" s="1"/>
  <c r="H184" i="1"/>
  <c r="I184" i="1" s="1"/>
  <c r="H183" i="1"/>
  <c r="I183" i="1" s="1"/>
  <c r="H182" i="1"/>
  <c r="I182" i="1" s="1"/>
  <c r="H181" i="1"/>
  <c r="I181" i="1" s="1"/>
  <c r="H180" i="1"/>
  <c r="I180" i="1" s="1"/>
  <c r="H179" i="1"/>
  <c r="I179" i="1" s="1"/>
  <c r="H178" i="1"/>
  <c r="I178" i="1" s="1"/>
  <c r="H177" i="1"/>
  <c r="I177" i="1" s="1"/>
  <c r="H176" i="1"/>
  <c r="I176" i="1" s="1"/>
  <c r="H175" i="1"/>
  <c r="I175" i="1" s="1"/>
  <c r="H174" i="1"/>
  <c r="I174" i="1" s="1"/>
  <c r="H173" i="1"/>
  <c r="I173" i="1" s="1"/>
  <c r="H172" i="1"/>
  <c r="I172" i="1" s="1"/>
  <c r="H171" i="1"/>
  <c r="I171" i="1" s="1"/>
  <c r="H170" i="1"/>
  <c r="I170" i="1" s="1"/>
  <c r="H169" i="1"/>
  <c r="I169" i="1" s="1"/>
  <c r="H168" i="1"/>
  <c r="I168" i="1" s="1"/>
  <c r="H167" i="1"/>
  <c r="I167" i="1" s="1"/>
  <c r="H166" i="1"/>
  <c r="I166" i="1" s="1"/>
  <c r="H165" i="1"/>
  <c r="I165" i="1" s="1"/>
  <c r="H164" i="1"/>
  <c r="I164" i="1" s="1"/>
  <c r="H163" i="1"/>
  <c r="I163" i="1" s="1"/>
  <c r="H162" i="1"/>
  <c r="I162" i="1" s="1"/>
  <c r="H161" i="1"/>
  <c r="I161" i="1" s="1"/>
  <c r="H160" i="1"/>
  <c r="I160" i="1" s="1"/>
  <c r="H159" i="1"/>
  <c r="I159" i="1" s="1"/>
  <c r="H158" i="1"/>
  <c r="I158" i="1" s="1"/>
  <c r="H157" i="1"/>
  <c r="I157" i="1" s="1"/>
  <c r="H156" i="1"/>
  <c r="I156" i="1" s="1"/>
  <c r="H155" i="1"/>
  <c r="I155" i="1" s="1"/>
  <c r="H154" i="1"/>
  <c r="I154" i="1" s="1"/>
  <c r="H153" i="1"/>
  <c r="I153" i="1" s="1"/>
  <c r="H152" i="1"/>
  <c r="I152" i="1" s="1"/>
  <c r="H151" i="1"/>
  <c r="I151" i="1" s="1"/>
  <c r="H150" i="1"/>
  <c r="I150" i="1" s="1"/>
  <c r="H149" i="1"/>
  <c r="I149" i="1" s="1"/>
  <c r="H148" i="1"/>
  <c r="I148" i="1" s="1"/>
  <c r="H147" i="1"/>
  <c r="I147" i="1" s="1"/>
  <c r="H146" i="1"/>
  <c r="I146" i="1" s="1"/>
  <c r="H145" i="1"/>
  <c r="I145" i="1" s="1"/>
  <c r="H144" i="1"/>
  <c r="I144" i="1" s="1"/>
  <c r="H143" i="1"/>
  <c r="I143" i="1" s="1"/>
  <c r="H142" i="1"/>
  <c r="I142" i="1" s="1"/>
  <c r="H141" i="1"/>
  <c r="I141" i="1" s="1"/>
  <c r="H140" i="1"/>
  <c r="I140" i="1" s="1"/>
  <c r="H139" i="1"/>
  <c r="I139" i="1" s="1"/>
  <c r="H138" i="1"/>
  <c r="I138" i="1" s="1"/>
  <c r="H137" i="1"/>
  <c r="I137" i="1" s="1"/>
  <c r="H136" i="1"/>
  <c r="I136" i="1" s="1"/>
  <c r="H135" i="1"/>
  <c r="I135" i="1" s="1"/>
  <c r="H134" i="1"/>
  <c r="I134" i="1" s="1"/>
  <c r="H133" i="1"/>
  <c r="I133" i="1" s="1"/>
  <c r="H132" i="1"/>
  <c r="I132" i="1" s="1"/>
  <c r="H131" i="1"/>
  <c r="I131" i="1" s="1"/>
  <c r="H130" i="1"/>
  <c r="I130" i="1" s="1"/>
  <c r="H129" i="1"/>
  <c r="I129" i="1" s="1"/>
  <c r="H128" i="1"/>
  <c r="I128" i="1" s="1"/>
  <c r="H127" i="1"/>
  <c r="I127" i="1" s="1"/>
  <c r="H126" i="1"/>
  <c r="I126" i="1" s="1"/>
  <c r="H125" i="1"/>
  <c r="I125" i="1" s="1"/>
  <c r="H124" i="1"/>
  <c r="I124" i="1" s="1"/>
  <c r="H123" i="1"/>
  <c r="I123" i="1" s="1"/>
  <c r="H122" i="1"/>
  <c r="I122" i="1" s="1"/>
  <c r="H121" i="1"/>
  <c r="I121" i="1" s="1"/>
  <c r="H120" i="1"/>
  <c r="I120" i="1" s="1"/>
  <c r="H119" i="1"/>
  <c r="I119" i="1" s="1"/>
  <c r="H118" i="1"/>
  <c r="I118" i="1" s="1"/>
  <c r="H117" i="1"/>
  <c r="I117" i="1" s="1"/>
  <c r="H116" i="1"/>
  <c r="I116" i="1" s="1"/>
  <c r="H115" i="1"/>
  <c r="I115" i="1" s="1"/>
  <c r="H114" i="1"/>
  <c r="I114" i="1" s="1"/>
  <c r="H113" i="1"/>
  <c r="I113" i="1" s="1"/>
  <c r="H112" i="1"/>
  <c r="I112" i="1" s="1"/>
  <c r="H111" i="1"/>
  <c r="I111" i="1" s="1"/>
  <c r="H110" i="1"/>
  <c r="I110" i="1" s="1"/>
  <c r="H109" i="1"/>
  <c r="I109" i="1" s="1"/>
  <c r="H108" i="1"/>
  <c r="I108" i="1" s="1"/>
  <c r="H107" i="1"/>
  <c r="I107" i="1" s="1"/>
  <c r="H106" i="1"/>
  <c r="I106" i="1" s="1"/>
  <c r="H105" i="1"/>
  <c r="I105" i="1" s="1"/>
  <c r="H104" i="1"/>
  <c r="I104" i="1" s="1"/>
  <c r="H103" i="1"/>
  <c r="I103" i="1" s="1"/>
  <c r="H102" i="1"/>
  <c r="I102" i="1" s="1"/>
  <c r="H101" i="1"/>
  <c r="I101" i="1" s="1"/>
  <c r="H100" i="1"/>
  <c r="I100" i="1" s="1"/>
  <c r="H99" i="1"/>
  <c r="I99" i="1" s="1"/>
  <c r="H98" i="1"/>
  <c r="I98" i="1" s="1"/>
  <c r="H97" i="1"/>
  <c r="I97" i="1" s="1"/>
  <c r="H96" i="1"/>
  <c r="I96" i="1" s="1"/>
  <c r="H95" i="1"/>
  <c r="I95" i="1" s="1"/>
  <c r="H94" i="1"/>
  <c r="I94" i="1" s="1"/>
  <c r="H93" i="1"/>
  <c r="I93" i="1" s="1"/>
  <c r="H92" i="1"/>
  <c r="I92" i="1" s="1"/>
  <c r="H91" i="1"/>
  <c r="I91" i="1" s="1"/>
  <c r="H90" i="1"/>
  <c r="I90" i="1" s="1"/>
  <c r="H89" i="1"/>
  <c r="I89" i="1" s="1"/>
  <c r="H88" i="1"/>
  <c r="I88" i="1" s="1"/>
  <c r="H87" i="1"/>
  <c r="I87" i="1" s="1"/>
  <c r="H86" i="1"/>
  <c r="I86" i="1" s="1"/>
  <c r="H85" i="1"/>
  <c r="I85" i="1" s="1"/>
  <c r="H84" i="1"/>
  <c r="I84" i="1" s="1"/>
  <c r="H83" i="1"/>
  <c r="I83" i="1" s="1"/>
  <c r="H82" i="1"/>
  <c r="I82" i="1" s="1"/>
  <c r="H81" i="1"/>
  <c r="I81" i="1" s="1"/>
  <c r="H80" i="1"/>
  <c r="I80" i="1" s="1"/>
  <c r="H79" i="1"/>
  <c r="I79" i="1" s="1"/>
  <c r="H78" i="1"/>
  <c r="I78" i="1" s="1"/>
  <c r="H77" i="1"/>
  <c r="I77" i="1" s="1"/>
  <c r="H76" i="1"/>
  <c r="I76" i="1" s="1"/>
  <c r="H75" i="1"/>
  <c r="I75" i="1" s="1"/>
  <c r="H74" i="1"/>
  <c r="I74" i="1" s="1"/>
  <c r="H73" i="1"/>
  <c r="I73" i="1" s="1"/>
  <c r="H72" i="1"/>
  <c r="I72" i="1" s="1"/>
  <c r="H71" i="1"/>
  <c r="I71" i="1" s="1"/>
  <c r="H70" i="1"/>
  <c r="I70" i="1" s="1"/>
  <c r="H69" i="1"/>
  <c r="I69" i="1" s="1"/>
  <c r="H68" i="1"/>
  <c r="I68" i="1" s="1"/>
  <c r="H67" i="1"/>
  <c r="I67" i="1" s="1"/>
  <c r="H66" i="1"/>
  <c r="I66" i="1" s="1"/>
  <c r="H65" i="1"/>
  <c r="I65" i="1" s="1"/>
  <c r="H64" i="1"/>
  <c r="I64" i="1" s="1"/>
  <c r="H63" i="1"/>
  <c r="I63" i="1" s="1"/>
  <c r="H62" i="1"/>
  <c r="I62" i="1" s="1"/>
  <c r="H61" i="1"/>
  <c r="I61" i="1" s="1"/>
  <c r="H60" i="1"/>
  <c r="I60" i="1" s="1"/>
  <c r="H59" i="1"/>
  <c r="I59" i="1" s="1"/>
  <c r="H58" i="1"/>
  <c r="I58" i="1" s="1"/>
  <c r="H57" i="1"/>
  <c r="I57" i="1" s="1"/>
  <c r="H56" i="1"/>
  <c r="I56" i="1" s="1"/>
  <c r="H55" i="1"/>
  <c r="I55" i="1" s="1"/>
  <c r="H54" i="1"/>
  <c r="I54" i="1" s="1"/>
  <c r="H53" i="1"/>
  <c r="I53" i="1" s="1"/>
  <c r="H52" i="1"/>
  <c r="I52" i="1" s="1"/>
  <c r="H51" i="1"/>
  <c r="I51" i="1" s="1"/>
  <c r="H50" i="1"/>
  <c r="I50" i="1" s="1"/>
  <c r="H49" i="1"/>
  <c r="I49" i="1" s="1"/>
  <c r="H48" i="1"/>
  <c r="I48" i="1" s="1"/>
  <c r="H47" i="1"/>
  <c r="I47" i="1" s="1"/>
  <c r="H46" i="1"/>
  <c r="I46" i="1" s="1"/>
  <c r="H45" i="1"/>
  <c r="I45" i="1" s="1"/>
  <c r="H44" i="1"/>
  <c r="I44" i="1" s="1"/>
  <c r="H43" i="1"/>
  <c r="I43" i="1" s="1"/>
  <c r="H42" i="1"/>
  <c r="I42" i="1" s="1"/>
  <c r="H41" i="1"/>
  <c r="I41" i="1" s="1"/>
  <c r="H40" i="1"/>
  <c r="I40" i="1" s="1"/>
  <c r="H39" i="1"/>
  <c r="I39" i="1" s="1"/>
  <c r="H38" i="1"/>
  <c r="I38" i="1" s="1"/>
  <c r="H37" i="1"/>
  <c r="I37" i="1" s="1"/>
  <c r="H36" i="1"/>
  <c r="I36" i="1" s="1"/>
  <c r="H35" i="1"/>
  <c r="I35" i="1" s="1"/>
  <c r="H34" i="1"/>
  <c r="I34" i="1" s="1"/>
  <c r="H33" i="1"/>
  <c r="I33" i="1"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H7" i="1"/>
  <c r="I7" i="1" s="1"/>
  <c r="H6" i="1"/>
  <c r="I6" i="1" s="1"/>
  <c r="H5" i="1"/>
  <c r="I5" i="1" s="1"/>
  <c r="H4" i="1"/>
  <c r="I4" i="1" s="1"/>
  <c r="H3" i="1"/>
  <c r="I3" i="1" s="1"/>
  <c r="H2" i="1"/>
  <c r="U12" i="7"/>
  <c r="U10" i="7"/>
  <c r="U9" i="7"/>
  <c r="U16" i="7"/>
  <c r="U15" i="7"/>
  <c r="U11" i="7"/>
  <c r="U14" i="7"/>
  <c r="U8" i="7"/>
  <c r="U13" i="7"/>
  <c r="U7" i="7"/>
  <c r="F716" i="7" l="1"/>
  <c r="G716" i="7"/>
  <c r="D10" i="9"/>
  <c r="M14" i="8"/>
  <c r="D8" i="9"/>
  <c r="M12" i="8"/>
  <c r="D7" i="9" s="1"/>
  <c r="M11" i="8"/>
  <c r="D6" i="9" s="1"/>
  <c r="M10" i="8"/>
  <c r="D5" i="9" s="1"/>
  <c r="J3"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H714" i="7"/>
  <c r="I2" i="7"/>
  <c r="I124" i="3"/>
  <c r="J124" i="3" s="1"/>
  <c r="J5" i="3"/>
  <c r="M15" i="2"/>
  <c r="C10" i="9" s="1"/>
  <c r="M14" i="2"/>
  <c r="M13" i="2"/>
  <c r="C8" i="9" s="1"/>
  <c r="M12" i="2"/>
  <c r="C7" i="9" s="1"/>
  <c r="M11" i="2"/>
  <c r="C6" i="9" s="1"/>
  <c r="M10" i="2"/>
  <c r="C5" i="9" s="1"/>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H595" i="1"/>
  <c r="I595" i="1" s="1"/>
  <c r="I2" i="1"/>
  <c r="J602" i="8" l="1"/>
  <c r="H716" i="7"/>
  <c r="M17" i="8"/>
  <c r="D12" i="9" s="1"/>
  <c r="M16" i="8"/>
  <c r="D11" i="9" s="1"/>
  <c r="D9" i="9"/>
  <c r="M17" i="2"/>
  <c r="C12" i="9" s="1"/>
  <c r="M16" i="2"/>
  <c r="C11" i="9" s="1"/>
  <c r="C9"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<sst xmlns="http://schemas.openxmlformats.org/spreadsheetml/2006/main" count="5736" uniqueCount="1344">
  <si>
    <t>Project #</t>
  </si>
  <si>
    <t>Year Started</t>
  </si>
  <si>
    <t>Year Closed</t>
  </si>
  <si>
    <t>JDE Title</t>
  </si>
  <si>
    <t>CBA / CAPEX Title</t>
  </si>
  <si>
    <t>Budget</t>
  </si>
  <si>
    <t>Actual Cost</t>
  </si>
  <si>
    <t xml:space="preserve">Var $ </t>
  </si>
  <si>
    <t xml:space="preserve">Var % </t>
  </si>
  <si>
    <t>Replace Surge Arrestors</t>
  </si>
  <si>
    <t>Replace Surge Arrestors - Various Sites</t>
  </si>
  <si>
    <t>Upgrd Digital Fault Recorders</t>
  </si>
  <si>
    <t>Upgrade Digital Fault Recorders - Various Sites</t>
  </si>
  <si>
    <t>Upgrade Warehouse Lighting-BIF</t>
  </si>
  <si>
    <t>Upgrade Warehouse Lighting - Bishop's Falls</t>
  </si>
  <si>
    <t>CHD-Upgrd TS Mobile Substation</t>
  </si>
  <si>
    <t>Upgrade Terminal Station for Mobile Substation - Cow Head</t>
  </si>
  <si>
    <t>Sum of Budget</t>
  </si>
  <si>
    <t>Sum of Actual Cost</t>
  </si>
  <si>
    <t>Values</t>
  </si>
  <si>
    <t>HRD-Upgrd Alum Supp Structures</t>
  </si>
  <si>
    <t>Upgrade Aluminum Support Structures - Holyrood</t>
  </si>
  <si>
    <t xml:space="preserve">Sum of Var $ </t>
  </si>
  <si>
    <t>VAR-Upgr Equipment Foundations</t>
  </si>
  <si>
    <t>Upgrade Equipment Foundations - Various Sites</t>
  </si>
  <si>
    <t>Hydrometeorological Equipment</t>
  </si>
  <si>
    <t>Install Hydrometeorological Equipment - Various Sites</t>
  </si>
  <si>
    <t>HLK-Rplc Cntrl/Comm Room A/C</t>
  </si>
  <si>
    <t>Replace Control Room/Communications Room Air Conditioning - Hinds Lake</t>
  </si>
  <si>
    <t>CAT-Stat.Serv BRKR Replacement</t>
  </si>
  <si>
    <t>Replace Station Service Breakers - Cat Arm</t>
  </si>
  <si>
    <t>BDE-Upgrade Equipment Doors</t>
  </si>
  <si>
    <t>Upgrade Equipment Doors - Various Sites</t>
  </si>
  <si>
    <t>EBBE-Accommodations/SepticSyst</t>
  </si>
  <si>
    <t>Replace Accommodations and Septic System - Ebbegunbaeg</t>
  </si>
  <si>
    <t>BDE-Rplc Station Service XFMR</t>
  </si>
  <si>
    <t>Replace PH1 Station Service Transformer - Bay d'Espoir</t>
  </si>
  <si>
    <t>HRD-Upgrade Access Roads</t>
  </si>
  <si>
    <t>Upgrade Holyrood Access Road - Holyrood</t>
  </si>
  <si>
    <t>Grand Total</t>
  </si>
  <si>
    <t>Rplc Battery Banks &amp; Chargers</t>
  </si>
  <si>
    <t>Replace Battery Banks and Chargers - Various Sites</t>
  </si>
  <si>
    <t>Rpl MDR4000 MicrowaveRadioEast</t>
  </si>
  <si>
    <t>Replace MDR 4000 Microwave Radio East - Various Sites</t>
  </si>
  <si>
    <t>Replace UPS Systems-HydroPlace</t>
  </si>
  <si>
    <t>Replace UPS Systems - Hydro Place</t>
  </si>
  <si>
    <t>Groupings</t>
  </si>
  <si>
    <t>MDR,HVY-Terminal Station A/C's</t>
  </si>
  <si>
    <t>Replace Air Conditioners - Various Sites</t>
  </si>
  <si>
    <t>Powerline Carrier-TL214/TL239</t>
  </si>
  <si>
    <t>Replace Powerline Carrier - Various Sites</t>
  </si>
  <si>
    <t>SBH-Upgrd Telecontrol Facility</t>
  </si>
  <si>
    <t>Upgrade Telecontrol Facilities - Sandy Brook Hill</t>
  </si>
  <si>
    <t>HWD/SVL-Replace Fuel Piping</t>
  </si>
  <si>
    <t>Replace Fuel Piping - Hardwoods and Stephenville</t>
  </si>
  <si>
    <t>HWD&amp;SVL GasGen EngineRefurbish</t>
  </si>
  <si>
    <t>Refurbish Gas Generator Engines - Hardwoods and Stephenville</t>
  </si>
  <si>
    <t>Ugd D.Plt ProdDataCollectEqt</t>
  </si>
  <si>
    <t>Upgrade Diesel Plant Production Data Collection Equipment-Various</t>
  </si>
  <si>
    <t>GYR-Instl Variable Freq.Drives</t>
  </si>
  <si>
    <t>Install Variable Frequency Drives - Grey River</t>
  </si>
  <si>
    <t>BIF-Replace Service Bldg Roof</t>
  </si>
  <si>
    <t>Replace Roof on Service Building - Bishop's Falls</t>
  </si>
  <si>
    <t>NAN,CTW-Fire Suppression Systm</t>
  </si>
  <si>
    <t>Install Fire Protection Systems - Cartwright and Nain</t>
  </si>
  <si>
    <t>Upgrade Transformers POV &amp; CTW</t>
  </si>
  <si>
    <t>Upgrade Transformer Systems - Postville and Cartwright</t>
  </si>
  <si>
    <t>LAL-Additions for Load Growth</t>
  </si>
  <si>
    <t>Additions for Load Growth - L'anse au Loup</t>
  </si>
  <si>
    <t>Replace Aircraft Makers-TL228</t>
  </si>
  <si>
    <t>Replace Aircraft Markers at Grand Lake Crossing - TL228</t>
  </si>
  <si>
    <t>TL227 &amp; L1 Upgrds Sally's Cove</t>
  </si>
  <si>
    <t>TL 227 Distribution Line Sally's Cove L1</t>
  </si>
  <si>
    <t>Overhaul Diesel Engines</t>
  </si>
  <si>
    <t>Overhaul Diesel Engines - Various Sites</t>
  </si>
  <si>
    <t>HRD-Overhaul Turb.Valves Unt2</t>
  </si>
  <si>
    <t>Overhaul Turbine Valves Unit 2 - Holyrood</t>
  </si>
  <si>
    <t>Purch Capital Spares-Holyrood</t>
  </si>
  <si>
    <t>Purchase Capital Spares Holyrood</t>
  </si>
  <si>
    <t>HRD-Cond.Asses.&amp; Misc.Upgrds</t>
  </si>
  <si>
    <t>Condition Assessment and Miscellaneous Upgrades - Holyrood</t>
  </si>
  <si>
    <t>HRD-O/H U3 CoolWaterPump-West</t>
  </si>
  <si>
    <t>HRD - Major Overhaul: Unit 3 Cooling Water Pump West</t>
  </si>
  <si>
    <t>HRD-O/H U3 ExtractPump North</t>
  </si>
  <si>
    <t>HRD - Major Overhaul: Unit 3 Extraction Pump North</t>
  </si>
  <si>
    <t>HRD-O/HU2 BoilerFeedPump-West</t>
  </si>
  <si>
    <t>HRD - Major Overhaul Unit 2 Boiler Feed Pump West</t>
  </si>
  <si>
    <t>STA-Replace Fuel Tank 22E</t>
  </si>
  <si>
    <t>Replace Fuel Tank 22E - St. Anthony</t>
  </si>
  <si>
    <t>Upgrd Off.Facil/Cntrl Bldgs</t>
  </si>
  <si>
    <t>Upgrade Office Facilities &amp; Control Buildings - Various Sites</t>
  </si>
  <si>
    <t>Upgrade Line Depots-Various</t>
  </si>
  <si>
    <t>Line Depot Condition Assessment and Refurbishment Program - Various Sites</t>
  </si>
  <si>
    <t>Install Fall Protection Equip</t>
  </si>
  <si>
    <t>Install Fall Protection Equipment - Various Sites</t>
  </si>
  <si>
    <t>VAR-Inspect Fuel Storage Tanks</t>
  </si>
  <si>
    <t>Inspect Fuel Storage Tanks - Various Sites</t>
  </si>
  <si>
    <t>POV-Additions for Load Growth</t>
  </si>
  <si>
    <t>Additions for Load Growth - Postville - Black Tickle</t>
  </si>
  <si>
    <t>GFL,BUC-Purch Backup Diesel SS</t>
  </si>
  <si>
    <t>Purchase Backup Diesel For Station Service - Grand Falls and Buchans</t>
  </si>
  <si>
    <t>Replace Roof - Hydro Place</t>
  </si>
  <si>
    <t>Var-Install Demand Metering</t>
  </si>
  <si>
    <t>Install Demand Metering - Various Sites</t>
  </si>
  <si>
    <t>BDE-PublicSafetyDams/Waterways</t>
  </si>
  <si>
    <t>Upgrade Public Safety Around Dams and Waterways - Bay d'Espoir</t>
  </si>
  <si>
    <t>Rplc Network Communications Eq</t>
  </si>
  <si>
    <t>Replace Network Communications Equipment - Various Sites</t>
  </si>
  <si>
    <t>Upgrade Site Facilities</t>
  </si>
  <si>
    <t>Perform WPLM Program</t>
  </si>
  <si>
    <t>Wood Pole Line Management Program - Various Sites</t>
  </si>
  <si>
    <t>Purch Meters, Equip &amp; Tanks</t>
  </si>
  <si>
    <t>Purchase Meters and Metering Equipment - Various Sites</t>
  </si>
  <si>
    <t>Rplcmnt Due to In-Serv Failure</t>
  </si>
  <si>
    <t>In-Service Failures - Various Sites</t>
  </si>
  <si>
    <t>Upgrd Access Roads-Microw Site</t>
  </si>
  <si>
    <t>Upgrade Access Roads to Microwave Sites - Various Sites</t>
  </si>
  <si>
    <t>BDE-Rplc Floor Annunciators</t>
  </si>
  <si>
    <t>Replace Floor Annunciator Panels - Bay d'Espoir</t>
  </si>
  <si>
    <t>Purch Capital Spares-Term Stns</t>
  </si>
  <si>
    <t>Purchase Capital Spares - Terminal Stations</t>
  </si>
  <si>
    <t>CAT-Major OHaul.Inspection-U1</t>
  </si>
  <si>
    <t>Overhaul Turbine/Generators - Cat Arm</t>
  </si>
  <si>
    <t>Hydro Generation Tools &amp; Equip</t>
  </si>
  <si>
    <t xml:space="preserve">Purchase Tools and Equipment Less than $ 50,000 </t>
  </si>
  <si>
    <t>WAB-Replace Recloser</t>
  </si>
  <si>
    <t>Replace Recloser - Wabush</t>
  </si>
  <si>
    <t>Purch Capital Spares-Gas Turb</t>
  </si>
  <si>
    <t>Purchase Capital Spares - Gas Turbines</t>
  </si>
  <si>
    <t>Remove Safety Hazards-2017</t>
  </si>
  <si>
    <t>Remove Safety Hazards - Various Sites</t>
  </si>
  <si>
    <t>Purchase Test Equipment</t>
  </si>
  <si>
    <t xml:space="preserve">Purchase Tools and Equipment less than $50,000 </t>
  </si>
  <si>
    <t>BF-Three Phase Construction</t>
  </si>
  <si>
    <t>Three Phase Construction - Bishop's Falls</t>
  </si>
  <si>
    <t>BDE-Repl Powerhouse Lighting</t>
  </si>
  <si>
    <t>Replace Powerhouse Lighting - Paradise River</t>
  </si>
  <si>
    <t>BDE-Repl Powerhouse#2 Lightin</t>
  </si>
  <si>
    <t>Replace Powerhouse #2 Lighting - Bay d'Espoir</t>
  </si>
  <si>
    <t>Stage 1 Pumphouse Siding Repla</t>
  </si>
  <si>
    <t>Stage 1 Pumphouse Siding Replacement - Holyrood</t>
  </si>
  <si>
    <t>Trans Line Upgrds-TL212&amp; TL218</t>
  </si>
  <si>
    <t>Transmission Line Upgrades - TL212 and TL218</t>
  </si>
  <si>
    <t>HRD-Powerhouse Envelope Upgrd</t>
  </si>
  <si>
    <t>Upgrade Powerhouse Building Envelope - Holyrood</t>
  </si>
  <si>
    <t>Replace Disconnects 2016/2017</t>
  </si>
  <si>
    <t xml:space="preserve">Replace Disconnect Switches - Various Sites </t>
  </si>
  <si>
    <t>VAR-Repl Instrum Transformers</t>
  </si>
  <si>
    <t>Replace Instrument Transformers - Various Sites</t>
  </si>
  <si>
    <t>PHS-Replace Diesel Unit 2042</t>
  </si>
  <si>
    <t>Diesel Genset Replacements - Port Hope Simpson</t>
  </si>
  <si>
    <t>Purch Capital Spares-Hydraulic</t>
  </si>
  <si>
    <t>Purchase Capital Spares - Hydraulic</t>
  </si>
  <si>
    <t>VAR-Upgrade Power Transformers</t>
  </si>
  <si>
    <t>Upgrade Power Transformers - Various Sites</t>
  </si>
  <si>
    <t>SVL-Upgrd GasTurb Plt Life Ext</t>
  </si>
  <si>
    <t>Gas Turbine Life Extension - Stephenville</t>
  </si>
  <si>
    <t>USL-Inst Asset Health Mon Syst</t>
  </si>
  <si>
    <t>Install Asset Health Monitoring System - Upper Salmon</t>
  </si>
  <si>
    <t>Purch Meter Calib Test Console</t>
  </si>
  <si>
    <t>Purchase New Meter Calibration Test Console - Hydro Place</t>
  </si>
  <si>
    <t>OPD-Replace Power Transformers</t>
  </si>
  <si>
    <t>Replace Power Transformers - Oxen Pond</t>
  </si>
  <si>
    <t>Replace Battery Banks and Chargers - Various Sites (2017-2018)</t>
  </si>
  <si>
    <t>USL-Overhaul Main Gen Breaker</t>
  </si>
  <si>
    <t>Refurbish Main Generator Breaker - Upper Salmon</t>
  </si>
  <si>
    <t>Auxiliary Upgrades</t>
  </si>
  <si>
    <t>Diesel Plant Engine Auxiliary Upgrades - Various Sites</t>
  </si>
  <si>
    <t>Replace Insulators - TL227</t>
  </si>
  <si>
    <t>BDE-Inst Wind Mon Stn NSD SD-2</t>
  </si>
  <si>
    <t>Install Wind Monitoring Station North Salmon Dam SD-2 - Bay d'Espoir</t>
  </si>
  <si>
    <t>USL-Refurb Stat.Serv.WaterSyst</t>
  </si>
  <si>
    <t>Refurbish Station Water System - Upper Salmon</t>
  </si>
  <si>
    <t>Water System Replacements</t>
  </si>
  <si>
    <t>Water System Replacements - Bay d'Espoir and Cat Arm</t>
  </si>
  <si>
    <t>Rplace Instrument Transformers</t>
  </si>
  <si>
    <t>VAR-Install Frequency Monitors</t>
  </si>
  <si>
    <t>Install Frequency Monitors - Various Sites</t>
  </si>
  <si>
    <t>CHT-Replace Diesel Unit 2034</t>
  </si>
  <si>
    <t>Diesel Genset Replacements - Charlottetown</t>
  </si>
  <si>
    <t>VAR-Install Pole Storage Ramps</t>
  </si>
  <si>
    <t>Install Pole Storage Ramps - Various Sites</t>
  </si>
  <si>
    <t>VAR-Replace Insulators</t>
  </si>
  <si>
    <t>Replace Insulators - Various Sites</t>
  </si>
  <si>
    <t>MSH-Rplc Automation Equipment</t>
  </si>
  <si>
    <t>Replace Automation Equipment - Mary's Harbour</t>
  </si>
  <si>
    <t>BDE-Refurb Sump Lvl System PH2</t>
  </si>
  <si>
    <t>Refurbish Sump Level System for Powerhouse 2 - Bay d'Espoir</t>
  </si>
  <si>
    <t>HWD-Upgrd GasTurb Plt Life Ext</t>
  </si>
  <si>
    <t>Gas Turbine Life Extension - Hardwoods</t>
  </si>
  <si>
    <t>VAR-Install Fire Protection</t>
  </si>
  <si>
    <t>Install Fire Protection - Various Sites</t>
  </si>
  <si>
    <t>BDE-Upgrd Ventilation PH1&amp;2</t>
  </si>
  <si>
    <t>Upgrade Ventilation in Powerhouse 1 and 2 - Bay d'Espoir</t>
  </si>
  <si>
    <t>Replace A/C Units 8 &amp; 14-HYP</t>
  </si>
  <si>
    <t>Replace Air Conditioning Units 8 and 14 - Hydro Place</t>
  </si>
  <si>
    <t>Replc Human Machine Interfaces</t>
  </si>
  <si>
    <t>Upgrade Human Machine Interface - Various Sites</t>
  </si>
  <si>
    <t>Fire Protection-230kV TS,BDE</t>
  </si>
  <si>
    <t>Install Fire Protection in 230 kV Stations  - Bay d'Espoir</t>
  </si>
  <si>
    <t>BDE-UG SV Bypass Valve Unit1&amp;2</t>
  </si>
  <si>
    <t>Replace Spherical By-Pass Valves Units 1 and 2 - Bay d'Espoir</t>
  </si>
  <si>
    <t>2017/18-Distribution Upgrades</t>
  </si>
  <si>
    <t xml:space="preserve">Distribution Upgrades - Various Sites </t>
  </si>
  <si>
    <t>VAR-Cable Upgrades</t>
  </si>
  <si>
    <t>Cable Upgrades - Various Sites</t>
  </si>
  <si>
    <t>BWT-Instl RecloserRemote Cntrl</t>
  </si>
  <si>
    <t>Install Recloser Remote Control - Bottom Waters</t>
  </si>
  <si>
    <t>Replc Electromechanical Timers</t>
  </si>
  <si>
    <t>Replace Electromechanical Timers - Various Sites</t>
  </si>
  <si>
    <t>230kV TL266 Constr-SOP to HWDs</t>
  </si>
  <si>
    <t xml:space="preserve">Construct 230 kV Transmission Line - Soldiers Pond to Hardwoods </t>
  </si>
  <si>
    <t>MMH-Upgrd Telecontrol Facility</t>
  </si>
  <si>
    <t>Upgrade Telecontrol Facilities - Mary March Hill and Blue Grass Hill</t>
  </si>
  <si>
    <t>Rplc Programmable Logic Cntrlr</t>
  </si>
  <si>
    <t>Replace Programmable Logic Controllers - Various Sites</t>
  </si>
  <si>
    <t>Inst AutoMeterReading-HVY</t>
  </si>
  <si>
    <t xml:space="preserve">Install Automated Meter Reading - Happy Valley </t>
  </si>
  <si>
    <t>2016/17-Distribution Upgrades</t>
  </si>
  <si>
    <t xml:space="preserve">Upgrade Distribution Systems - Various Sites </t>
  </si>
  <si>
    <t>Inst AutoMeterReading-Lab.West</t>
  </si>
  <si>
    <t>Install Automated Meter Reading - Labrador West</t>
  </si>
  <si>
    <t>Replace Protection Relays-VAR</t>
  </si>
  <si>
    <t>Replace Protective Relays - Various Sites</t>
  </si>
  <si>
    <t>HRD-Upgrd UndrGrnd Plnt Drnage</t>
  </si>
  <si>
    <t>Upgrade Underground Plant Drainage System - Holyrood</t>
  </si>
  <si>
    <t>HVY-Additons for Load Growth</t>
  </si>
  <si>
    <t>Additions for Load Growth - Happy Valley</t>
  </si>
  <si>
    <t>Remove Safety Hazards-2018</t>
  </si>
  <si>
    <t>Remove Safety Hazards - Various</t>
  </si>
  <si>
    <t>Install Fall Protection Equipment - Various</t>
  </si>
  <si>
    <t>Overhaul Diesel Units - Various Sites</t>
  </si>
  <si>
    <t>Meters and Metering Equipment</t>
  </si>
  <si>
    <t>Purchase Metering and Metering Equipment - Various Sites</t>
  </si>
  <si>
    <t>Additions Load Growth-MAK,RIG</t>
  </si>
  <si>
    <t>Additions for Load Growth - Makkovik and Rigolet</t>
  </si>
  <si>
    <t>Terminal Station In-Service Failures</t>
  </si>
  <si>
    <t>Var-Replace Surge Arrestors</t>
  </si>
  <si>
    <t>Upgrade Terminal Station Equipment Foundations - Various Sites</t>
  </si>
  <si>
    <t>HRD-Install Raw Water Line</t>
  </si>
  <si>
    <t>Install Raw Water Line - Holyrood</t>
  </si>
  <si>
    <t>HRD-In-Service Failures</t>
  </si>
  <si>
    <t>Thermal In-Service Failures</t>
  </si>
  <si>
    <t>Rplc TS Air Conditioner-BUC</t>
  </si>
  <si>
    <t>Replace Air Conditioners - Various</t>
  </si>
  <si>
    <t>Upgrade Office Facilities and Control Buildings - Various</t>
  </si>
  <si>
    <t>Replace Human Machine Interface - St. Lewis</t>
  </si>
  <si>
    <t>Upgrade Site Facilities - Various</t>
  </si>
  <si>
    <t>Var-Replace Radomes</t>
  </si>
  <si>
    <t>Replace Radomes - Various</t>
  </si>
  <si>
    <t>Upgrade RTUs</t>
  </si>
  <si>
    <t>Replace RTUs - Various</t>
  </si>
  <si>
    <t>Replace Network Communications Equipment - Various</t>
  </si>
  <si>
    <t>HRD-Pumps Overhaul</t>
  </si>
  <si>
    <t>Overhaul Pumps - Holyrood</t>
  </si>
  <si>
    <t>HRD-U1 Generator Overhaul</t>
  </si>
  <si>
    <t>Overhaul Unit 1 Generator - Holyrood</t>
  </si>
  <si>
    <t>HRD-U1 Turbine Valves O/Haul</t>
  </si>
  <si>
    <t>Overhaul Unit 1 Turbine Valves - Holyrood</t>
  </si>
  <si>
    <t>PDR-Instl Sub-Surface Drainage</t>
  </si>
  <si>
    <t>Install Sub-Surface Drainage System - Paradise River</t>
  </si>
  <si>
    <t>BDE-Hydraulic In-Serv Failures</t>
  </si>
  <si>
    <t>Hydraulic In-Service Failures</t>
  </si>
  <si>
    <t>Public Safety Dams/Waterways - Bay d'Espoir</t>
  </si>
  <si>
    <t>BDE-Refurbish Turbine Unit 2</t>
  </si>
  <si>
    <t>Refurbish Turbine Unit 2- BDE</t>
  </si>
  <si>
    <t>BDE-Cond.Monitoring Equipment</t>
  </si>
  <si>
    <t>Condition Monitoring Equipment - BDE</t>
  </si>
  <si>
    <t>Line Depot Condition Assessment and Refurbishment - Various</t>
  </si>
  <si>
    <t>USL-O/Haul Turbine/Gen. Unit</t>
  </si>
  <si>
    <t>Upper Salmon -Overhaul Turbine/Gen. Unit</t>
  </si>
  <si>
    <t>HLK-Replace Coolers</t>
  </si>
  <si>
    <t>Replace Coolers - Hinds Lake</t>
  </si>
  <si>
    <t>Purchase Office Equipment-HYP</t>
  </si>
  <si>
    <t>Replace Office Desk Chairs - Hydro Place</t>
  </si>
  <si>
    <t>BDE-Replace Control Cable PH1</t>
  </si>
  <si>
    <t xml:space="preserve">Replace Control Cable PH1 - BDE </t>
  </si>
  <si>
    <t>USL-Refurbish Accommodation</t>
  </si>
  <si>
    <t>Refurbish Accommodation - USL</t>
  </si>
  <si>
    <t xml:space="preserve"> Rplc Washroom Fixtures - HYP</t>
  </si>
  <si>
    <t>Replace Washroom Fixtures - Hydro Place</t>
  </si>
  <si>
    <t>Stage 2 Emerg Diesel Gen Refur</t>
  </si>
  <si>
    <t>Stage 2 Emergency Diesel Generator Refurbishment - Holyrood</t>
  </si>
  <si>
    <t>Security Improvements</t>
  </si>
  <si>
    <t>Security Improvements - Hydro Place</t>
  </si>
  <si>
    <t>BDE - Penstock 3 Laser Scanning</t>
  </si>
  <si>
    <t>Penstock 3 Laser Scanning - Bay d'Espoir</t>
  </si>
  <si>
    <t>BDE - Penstock 3 PressTransducer</t>
  </si>
  <si>
    <t>Penstock 3 Press Transducer - Bay d'Espoir</t>
  </si>
  <si>
    <t>ParkingLot Access Imprvmts-HYP</t>
  </si>
  <si>
    <t>Parking Lot Access Improvements - Hydro Place</t>
  </si>
  <si>
    <t>Main Breaker Replacement - HYP</t>
  </si>
  <si>
    <t>Main Breaker Replacement-HYP</t>
  </si>
  <si>
    <t>Rplc PBX Telephone Systems</t>
  </si>
  <si>
    <t>Replace PBX Phone Systems - Various</t>
  </si>
  <si>
    <t>Rplc MDR6000 Microwave Radios</t>
  </si>
  <si>
    <t>Replace MDR 6000 Microwave Radio - Various</t>
  </si>
  <si>
    <t>Replace Tele-Protection TL261</t>
  </si>
  <si>
    <t>Replace Teleprotection - TL261</t>
  </si>
  <si>
    <t>Replace Battery Banks and Chargers - Various</t>
  </si>
  <si>
    <t>InstlRemoteOper-SalmonR.Spillw</t>
  </si>
  <si>
    <t>Install Remote Operation of Salmon Spillway - Bay d'Espoir</t>
  </si>
  <si>
    <t>Energy Efficiency Improvements</t>
  </si>
  <si>
    <t>Energy Efficiency Improvements - Various Sites</t>
  </si>
  <si>
    <t>BDE-Instl Infrared Viewports</t>
  </si>
  <si>
    <t>Install Infrared Viewports - VAR</t>
  </si>
  <si>
    <t>Instl Diesel Fuel Metering Dev</t>
  </si>
  <si>
    <t>Install Diesel Fuel Metering Devices - BDE, PRV,  VIC, GCL</t>
  </si>
  <si>
    <t>HRD-Upgrade Cranes and Hoists</t>
  </si>
  <si>
    <t>Upgrade Cranes and Hoists - Holyrood</t>
  </si>
  <si>
    <t>Var-Upgrade Fault Recorders</t>
  </si>
  <si>
    <t>Upgrade Fault Recorder System for 2018- Various Sites</t>
  </si>
  <si>
    <t>Insulator Replacement -Var-M19</t>
  </si>
  <si>
    <t>Perform Grounding Upgrades-HPD</t>
  </si>
  <si>
    <t>Perform Grounding Upgrades - Various Sites</t>
  </si>
  <si>
    <t>Replc Disconnect Switches-M19</t>
  </si>
  <si>
    <t>Replace Disconnect Switches - Various Sites</t>
  </si>
  <si>
    <t>Upgrade Power XFMR's (18-19)</t>
  </si>
  <si>
    <t>Instl Fire Protection 230kV ST</t>
  </si>
  <si>
    <t>Install Fire Protection in 230 kV Stations - Various Sites</t>
  </si>
  <si>
    <t>Rplc Transformer T1 - Buchans</t>
  </si>
  <si>
    <t>Replace Transformer T1 - Buchans</t>
  </si>
  <si>
    <t>Purchase Mobile DC Power Systm</t>
  </si>
  <si>
    <t>Purchase Mobile DC Power Systems</t>
  </si>
  <si>
    <t>HWD/SVL GT Equip Refurbishment</t>
  </si>
  <si>
    <t>Gas Turbine Equipment Replacement and Refurbishment - Hardwoods and Stephenville</t>
  </si>
  <si>
    <t>2018/19-Distribution Upgrades</t>
  </si>
  <si>
    <t>Distribution System Upgrades - Various Sites</t>
  </si>
  <si>
    <t>EHW/BCX - RecloserRemote Cntrl</t>
  </si>
  <si>
    <t>Install Recloser Remote Control - English Harbour West and Barachoix</t>
  </si>
  <si>
    <t>NAN-Rplc Second Contain Liner</t>
  </si>
  <si>
    <t>Replace Secondary Containment System Liner - Nain</t>
  </si>
  <si>
    <t>Upgrd Exterior Building - HYP</t>
  </si>
  <si>
    <t>Upgrade Exterior of Building - Hydro Place</t>
  </si>
  <si>
    <t>Turbine Hot GasPath Inspection</t>
  </si>
  <si>
    <t>Turbine Hot Gas Path Level 2 Inspection and Overhaul - Holyrood Gas Turbine</t>
  </si>
  <si>
    <t>CAT-SpherValve/Def ServoMotors</t>
  </si>
  <si>
    <t>Upgrade Work - Cat Arm</t>
  </si>
  <si>
    <t>BDE-Rplc PumpHouse/Equipment</t>
  </si>
  <si>
    <t>Replace Pump House and  Associated Equipment - Bay d'Espoir</t>
  </si>
  <si>
    <t>BDE-Upgrade Site Facilities</t>
  </si>
  <si>
    <t>Replace Site Facilities - Bay d'Espoir</t>
  </si>
  <si>
    <t>BDE-Rplc Slip Rings Units 1-6</t>
  </si>
  <si>
    <t>Replace Slip Rings Units 1-6 - Bay d'Espoir</t>
  </si>
  <si>
    <t>Contr Structure Refurbishments</t>
  </si>
  <si>
    <t>Control Structure Refurbishments</t>
  </si>
  <si>
    <t>BDE-Vent Chamber Replacement</t>
  </si>
  <si>
    <t>Replace Vent Chambers - BDE</t>
  </si>
  <si>
    <t>HRD-Outbuilding Fire Detection</t>
  </si>
  <si>
    <t>Install Fire Detection in Outbuildings - Holyrood</t>
  </si>
  <si>
    <t>Upgrade Data Alarm Mgmt-STB</t>
  </si>
  <si>
    <t>Upgrade Data Alarm Systems - Various Sites</t>
  </si>
  <si>
    <t>Instl BRKR Fail Protection-TS</t>
  </si>
  <si>
    <t>Install Breaker Failure Protection - Various Sites</t>
  </si>
  <si>
    <t>Replace Protective Relays-M18</t>
  </si>
  <si>
    <t>HRD-Rplc Stn Serv Cable Feed</t>
  </si>
  <si>
    <t>Replace 66 kV Station Service Feed - Holyrood</t>
  </si>
  <si>
    <t>HRD-Replace Substation</t>
  </si>
  <si>
    <t>Replace Substation - Holyrood</t>
  </si>
  <si>
    <t>Instl BRKR Failure Protection</t>
  </si>
  <si>
    <t>VAR-Replace Disconnects</t>
  </si>
  <si>
    <t>Replace Disconnects - Various Sites</t>
  </si>
  <si>
    <t>VAR-Perform Grounding Upgrades</t>
  </si>
  <si>
    <t>Constr Storage Bldg MAK &amp; CHT</t>
  </si>
  <si>
    <t>Construct Storage Building - Makkovik and Charelottetown</t>
  </si>
  <si>
    <t>Upgd DieselPlt Ventilation-CTW</t>
  </si>
  <si>
    <t>Upgrade Ventilation - Cartwright</t>
  </si>
  <si>
    <t>BKT-Inspect Fuel Storage Tanks</t>
  </si>
  <si>
    <t>Inspect Fuel Storage Tanks - Black Tickle</t>
  </si>
  <si>
    <t>230kV TransmissionLine BDE-WAV</t>
  </si>
  <si>
    <t>230 kV Transmission Line - Bay d'Espoir to Western Avalon</t>
  </si>
  <si>
    <t>Inspect Fuel Storage Tanks-GYR</t>
  </si>
  <si>
    <t>Inspect Fuel Storage Tanks - Gray River</t>
  </si>
  <si>
    <t>Instl Pole Storage Ramps-WAB</t>
  </si>
  <si>
    <t>Install Pole Storage Ramps - Wabush</t>
  </si>
  <si>
    <t>Overhaul Diesel Units - Various</t>
  </si>
  <si>
    <t>Upgrd Diesel Plt Bldg-Ramea</t>
  </si>
  <si>
    <t>Upgrade Diesel Plant Building - Ramea</t>
  </si>
  <si>
    <t>Upgrade Line Depots-Roddickton</t>
  </si>
  <si>
    <t>Upgrade Line Depots - Roddickton</t>
  </si>
  <si>
    <t>Remove Safety Hazards-2019</t>
  </si>
  <si>
    <t>HWD-Upgrade HMI and AVR</t>
  </si>
  <si>
    <t>Upgrade HMI and AVR - Hardwoods</t>
  </si>
  <si>
    <t>Purchase Meters and Metering Equipment - Various</t>
  </si>
  <si>
    <t>Rplc Tele-Protection TL202/206</t>
  </si>
  <si>
    <t>Replace Teleprotection - TL202 &amp; TL206</t>
  </si>
  <si>
    <t>Upgrade Remote Terminal Units - Various</t>
  </si>
  <si>
    <t>HWD/HVY-Constr Heated Storage</t>
  </si>
  <si>
    <t>Construct Heated Storage for Spare Parts and Lube Oil - Hardwoods and Happy Valley</t>
  </si>
  <si>
    <t>GCL-Overhaul Turbine/Generator</t>
  </si>
  <si>
    <t>Overhaul Turbine/Generator Unit - GCL</t>
  </si>
  <si>
    <t>BDE-Refurbish Turbine Unit 7</t>
  </si>
  <si>
    <t>Refurbish Turbine Unit 7 - BDE</t>
  </si>
  <si>
    <t>Security Improvements - HYP</t>
  </si>
  <si>
    <t>Purchase Office Equipment</t>
  </si>
  <si>
    <t>BDE-Upgrd SumpLevelSys PH1</t>
  </si>
  <si>
    <t>Upgrade Sump Level System Powerhouse 1 - BDE</t>
  </si>
  <si>
    <t>HLK-Refurbish Generator Rotor</t>
  </si>
  <si>
    <t>Refurbish Generator Rotor - HLK</t>
  </si>
  <si>
    <t>HRD-Overhaul U3 Turbine Valve</t>
  </si>
  <si>
    <t>Overhaul Unit 3 Turbine Valve - Holyrood</t>
  </si>
  <si>
    <t>HRD-Cond.Assessment/Misc Upgrd</t>
  </si>
  <si>
    <t>HRD-Thermal In-Service Failure</t>
  </si>
  <si>
    <t xml:space="preserve">Thermal In-Service Failures </t>
  </si>
  <si>
    <t>HRD-Rplc 258VDC Battery Banks</t>
  </si>
  <si>
    <t>Replace 258VDC Battery Banks - Holyrood</t>
  </si>
  <si>
    <t>Thermal Generation Tools&amp;Equip</t>
  </si>
  <si>
    <t>BDE-Upgrd Public Safety,Dams</t>
  </si>
  <si>
    <t>Upgrade Public Safety Around Dams and Waterways - BDE</t>
  </si>
  <si>
    <t>Cond.Assess SubCable FHD-CHI</t>
  </si>
  <si>
    <t>Condition Assessment for Submarine Cable - Farewell Head to Change Islands</t>
  </si>
  <si>
    <t>Additional Load Dist.Syst-WAB</t>
  </si>
  <si>
    <t>Additions for Load - Distribution System</t>
  </si>
  <si>
    <t>VAR-Upgr TS Equip Foundations</t>
  </si>
  <si>
    <t>Upgrade Terminal Station Equipment Foundations - Various (2019)</t>
  </si>
  <si>
    <t>Refurb Cntrl Building -HRD/CBC</t>
  </si>
  <si>
    <t>Refurbish Control Building - HRD, CBC</t>
  </si>
  <si>
    <t>Terminal Stat In-Serv Failures</t>
  </si>
  <si>
    <t>Replace Surge Arrestors - Various (2019)</t>
  </si>
  <si>
    <t>Var-Upgrade Cables</t>
  </si>
  <si>
    <t>Upgrade Cables - Various (2019)</t>
  </si>
  <si>
    <t>HRD-Instl Vestibule Powerhouse</t>
  </si>
  <si>
    <t>Building Vestibule Powerhouse - Holyrood</t>
  </si>
  <si>
    <t>HRD-Tank 3&amp;4 Life Expect Study</t>
  </si>
  <si>
    <t>Tanks 3 &amp; 4 Life Expectancy Study - Holyrood</t>
  </si>
  <si>
    <t>STA-Supply/Install Waterline</t>
  </si>
  <si>
    <t>Supply &amp; Install Replacement Waterline - St. Anthony</t>
  </si>
  <si>
    <t>HRD-Unit 3 Electrical Testing</t>
  </si>
  <si>
    <t>Unit 3 Electrical Testing - Holyrood</t>
  </si>
  <si>
    <t>DieselPltEngine-CoolingSysUpgr</t>
  </si>
  <si>
    <t>Diesel Plant Engine Cooling System Upgrades - Various Sites</t>
  </si>
  <si>
    <t>Diesel Plt Fire Protection-POV</t>
  </si>
  <si>
    <t>Diesel Plant Fire Protection - Postville</t>
  </si>
  <si>
    <t>Energy Efficient Lighting-DPlt</t>
  </si>
  <si>
    <t>Install Energy Efficiency Lighting in Diesel Plants - Various</t>
  </si>
  <si>
    <t>SVL-OHaul Olympus GasGenerator</t>
  </si>
  <si>
    <t>Overhaul Olympus Gas Generator - Stephenville</t>
  </si>
  <si>
    <t>HWD-Replace Main Fuel Valves</t>
  </si>
  <si>
    <t>Replace Main Fuel Valves - Hardwoods</t>
  </si>
  <si>
    <t>HRD GT-Upgrd CompressAirSystem</t>
  </si>
  <si>
    <t>Upgrade Compressed Air System - Holyrood Gas Turbine</t>
  </si>
  <si>
    <t>Instl Reclosed RemoteCntrl-RHR</t>
  </si>
  <si>
    <t>Install Recloser Remote Control (2019-2020) - Rocky Harbour</t>
  </si>
  <si>
    <t>Increase Fuel Storage - MAK</t>
  </si>
  <si>
    <t>Additions for Load - Isolated Generation Systems</t>
  </si>
  <si>
    <t>Upgrd Telecontrol Facilities</t>
  </si>
  <si>
    <t>Upgrade Telecontrol Facilities - Gull Pond Hill and Bay d’Espoir Hill</t>
  </si>
  <si>
    <t>2019/20-Distribution Upgrades</t>
  </si>
  <si>
    <t>Replace Protective Relays-M19</t>
  </si>
  <si>
    <t>Install Breaker Failure - Various Sites</t>
  </si>
  <si>
    <t>TS Flood Mitigation - SPL</t>
  </si>
  <si>
    <t>Implement Terminal Station Flood Mitigation - Springdale</t>
  </si>
  <si>
    <t>Refurbish Wabush Terminal Stat</t>
  </si>
  <si>
    <t>Refurbish Wabush Terminal Station</t>
  </si>
  <si>
    <t>Replace Instrument Transformers - Various (2019-20)</t>
  </si>
  <si>
    <t>Replc Disconnect Switches-M20</t>
  </si>
  <si>
    <t>Replace Disconnects - Various (2019-20)</t>
  </si>
  <si>
    <t>Instl Fire Protect 230kVST-OPD</t>
  </si>
  <si>
    <t>Install Fire Protection in 230 kV Stations - OPD (2019-20)</t>
  </si>
  <si>
    <t>Var-Upgrad Fault Recorders-BHL</t>
  </si>
  <si>
    <t>Upgrade Fault Recorders - BHL (2019)</t>
  </si>
  <si>
    <t>Instl BRKRFailProtect-STB/STD</t>
  </si>
  <si>
    <t>Install Breaker Failure Protection - STB, STD (2019-20)</t>
  </si>
  <si>
    <t>Insulator Replacement -Var-M20</t>
  </si>
  <si>
    <t>Replace Insulators - Various (2019-20)</t>
  </si>
  <si>
    <t>Perform Grounding Upgrades-M20</t>
  </si>
  <si>
    <t>Perform Grounding Upgrades - Various (2019-20)</t>
  </si>
  <si>
    <t>Upgrade Power XFMR's (19-20)</t>
  </si>
  <si>
    <t>Upgrade Power Transformers - Various (2019-20)</t>
  </si>
  <si>
    <t>Upgrd XFMR Paralleling-WAV-M20</t>
  </si>
  <si>
    <t>Upgrade Transformer Paralleling - WAV</t>
  </si>
  <si>
    <t>Upgrd TS Mob.SubStation-STA</t>
  </si>
  <si>
    <t>Upgrade Terminal Station for Mobile Substation - St. Anthony</t>
  </si>
  <si>
    <t>Upgrd Data Alarm ManagementM19</t>
  </si>
  <si>
    <t>Upgrade Data Alarm Management - Sunnyside</t>
  </si>
  <si>
    <t>BDE-Refurbish PH Station Serv</t>
  </si>
  <si>
    <t>Refurbish Powerhouse Station Services - Bay d'Espoir</t>
  </si>
  <si>
    <t>Prot.Guards TurbPits BDE/USL</t>
  </si>
  <si>
    <t>Install Protective Guards in Turbine Pits - BDE, USL</t>
  </si>
  <si>
    <t>Refurbish Hydraulic Structures</t>
  </si>
  <si>
    <t xml:space="preserve">Refurbish Hydraulic Structures - Various </t>
  </si>
  <si>
    <t>BDE-Rplc Int/Ext Coat SurgeTk1</t>
  </si>
  <si>
    <t>Replace Interior and Exterior Coating on Surge Tank 1 - BDE</t>
  </si>
  <si>
    <t>BDE-Rplc Control Cable PH1</t>
  </si>
  <si>
    <t>Replace Control Cable PH1 - BDE (2019)</t>
  </si>
  <si>
    <t>BDE-Reburbish Hydraulic Struct</t>
  </si>
  <si>
    <t>Refurbish Hydraulic Structures - BDE (2019-20)</t>
  </si>
  <si>
    <t>BDE-Refurbish Draft Tube Deck</t>
  </si>
  <si>
    <t>Refurbish Draft Tube Deck Phase 1 - BDE</t>
  </si>
  <si>
    <t>BDE-Overhaul Unit 1</t>
  </si>
  <si>
    <t>Overhaul Unit 1 - BDE</t>
  </si>
  <si>
    <t>BDE-Rplc U 1-6 Gen.BearingSeal</t>
  </si>
  <si>
    <t>Replace Units 1-6 Generator Bearing Cover Seals - BDE</t>
  </si>
  <si>
    <t>BDE-Rplc Condition Monitor Eqp</t>
  </si>
  <si>
    <t>Replace Condition Monitoring Equipment - BDE (2019)</t>
  </si>
  <si>
    <t>HLK-Rplc T/G Cool Water Pump</t>
  </si>
  <si>
    <t>Replace T/G Cooling Water Pump and Strainer - HLK</t>
  </si>
  <si>
    <t>HLK,PRV-Rplc Drainage Pumps</t>
  </si>
  <si>
    <t>Replace Drainage Pumps - HLK, PRV</t>
  </si>
  <si>
    <t>Overhaul Diesel Units-Var</t>
  </si>
  <si>
    <t>Upgrade Line Depots - BUR FOG</t>
  </si>
  <si>
    <t>Upgrade Line Depots - Various</t>
  </si>
  <si>
    <t>Rplc Batt Banks &amp; Chargers-VAR</t>
  </si>
  <si>
    <t>Rplc Sewage Lift System-RIG</t>
  </si>
  <si>
    <t>Replace Sewage Lift System - Rigolet</t>
  </si>
  <si>
    <t>Hydraulic In-Serv Failures</t>
  </si>
  <si>
    <t>Refurbish Access Road to Ebbeg</t>
  </si>
  <si>
    <t xml:space="preserve">Refurbish Access Road to Ebbegunbaeg </t>
  </si>
  <si>
    <t>Overhaul Unit 2 - Cat Arm</t>
  </si>
  <si>
    <t>InstPartial DisMon-HLK,CAT,GCL</t>
  </si>
  <si>
    <t>Install Partial Discharge Monitoring System - HLK,CAT,GCL</t>
  </si>
  <si>
    <t>Penstock Lvl 2 Cond. As. CAT</t>
  </si>
  <si>
    <t>Penstock Level 2 Condition Assessment - CAT</t>
  </si>
  <si>
    <t>Upgrade Bear Brook Crossing</t>
  </si>
  <si>
    <t>Remove Safety Hazards-2020</t>
  </si>
  <si>
    <t>Instal Frazil Ice Forecas. UPS</t>
  </si>
  <si>
    <t>Install Frazil Ice Forecast - UPS</t>
  </si>
  <si>
    <t>Upg. Terminal St. Equip Founda</t>
  </si>
  <si>
    <t>Upgrade Terminal Station Equipment Foundations - Various (2020)</t>
  </si>
  <si>
    <t>Upgrade Control Building - WAV</t>
  </si>
  <si>
    <t>Refurbish Control Building - WAV (2020)</t>
  </si>
  <si>
    <t>Repl. TS Batt. Banks and Charg</t>
  </si>
  <si>
    <t>Replace TS Battery Banks and Chargers - Various</t>
  </si>
  <si>
    <t>Replace Surge Arresters - VAR</t>
  </si>
  <si>
    <t>Replace Surge Arrestors - Various (2020)</t>
  </si>
  <si>
    <t>Upgrade Cables - Various (2020)</t>
  </si>
  <si>
    <t>Purchase SF6 Multi Analyzer</t>
  </si>
  <si>
    <t>Purchase SF6 Multi Analyzer - Various</t>
  </si>
  <si>
    <t>Upgrade Fuel Storage Tanks CHT</t>
  </si>
  <si>
    <t>Upgrade Fuel Storage Tanks - Charlottetown</t>
  </si>
  <si>
    <t>Upgrd Public Safety,Dams</t>
  </si>
  <si>
    <t>Upgrade Public Safety, Dams</t>
  </si>
  <si>
    <t>HRD - Tools and Equipment 50K</t>
  </si>
  <si>
    <t>BDE-U1-6 Rplc Exciter Control</t>
  </si>
  <si>
    <t>Replace Exciter Controls Units 1 to 6 - Bay d'Espoir</t>
  </si>
  <si>
    <t>Upgrade Circuit Breakers 16/20</t>
  </si>
  <si>
    <t>Upgrade Circuit Breakers - Various Sites</t>
  </si>
  <si>
    <t>MAK-Diesel Genset Replacement</t>
  </si>
  <si>
    <t>Diesel Genset Replacements - Makkovik</t>
  </si>
  <si>
    <t>Upgrd Data Alarm System HRDM20</t>
  </si>
  <si>
    <t>Upgrade Data Alarm Systems - HRD (2019-20)</t>
  </si>
  <si>
    <t>Upgrd RecloseCircuit BRKRs-HRD</t>
  </si>
  <si>
    <t>Upgrade Reclosing Circuit Breakers B12L65 &amp; B2L68 - HRD</t>
  </si>
  <si>
    <t>Refurbish 230kV TS WAB-M20</t>
  </si>
  <si>
    <t>Refurbish 230kV TS - WAB</t>
  </si>
  <si>
    <t>Install Remote Seepage MS-BDE</t>
  </si>
  <si>
    <t>Install Remote Seepage Monitoring System - BDE</t>
  </si>
  <si>
    <t>BDE-Refurb U 5 Gen Stator</t>
  </si>
  <si>
    <t>Refurbish U5 Generatpr Stator -BDE</t>
  </si>
  <si>
    <t>Diesel Genset Replace MSH</t>
  </si>
  <si>
    <t>Diesel Genset Replacements - Mary's Harbour</t>
  </si>
  <si>
    <t>Diesel Plant Vent. Up. NAN</t>
  </si>
  <si>
    <t>Diesel Plant Ventilation Upgrade - Nain</t>
  </si>
  <si>
    <t>Rplc Diesel Genset-VCS</t>
  </si>
  <si>
    <t>Replace Diesel Genset-VCS</t>
  </si>
  <si>
    <t>Inspect Generator Rotor - HVY</t>
  </si>
  <si>
    <t>Generator Assessment - Happy Valley Gas Turbine</t>
  </si>
  <si>
    <t>Upgrade Power Transformers - V</t>
  </si>
  <si>
    <t>Upgrade Power Transformers - Various (2020-21)</t>
  </si>
  <si>
    <t>Upgrade Data Alarm Systems MDR</t>
  </si>
  <si>
    <t>Upgrade Data Alarm Systems - MDR (2020-21)</t>
  </si>
  <si>
    <t>Replace Disconnect Switches</t>
  </si>
  <si>
    <t>Replace Disconnects - Various (2020-21)</t>
  </si>
  <si>
    <t>Install Fire Protec, 230kV STB</t>
  </si>
  <si>
    <t>Install Fire Protection in 230 kV Stations - STB (2020-21)</t>
  </si>
  <si>
    <t>Replace Insulators - Various</t>
  </si>
  <si>
    <t>Replace Insulators - Various (2020-21)</t>
  </si>
  <si>
    <t>HRD-Rewind Unit 3 Stator</t>
  </si>
  <si>
    <t>Rewind Unit 3 Stator - Holyrood</t>
  </si>
  <si>
    <t>HVYGT-Replace Fire Suppression</t>
  </si>
  <si>
    <t>Replace Fire Supression System - Happy Valley Gas Turbine</t>
  </si>
  <si>
    <t>Replace Control Cables BDE</t>
  </si>
  <si>
    <t>Instl BRKRFailProtect-BUC/HBY</t>
  </si>
  <si>
    <t>Upgrade Breaker Failure Protection (2020-2021)</t>
  </si>
  <si>
    <t>Additions for Load-DistMAK HPD</t>
  </si>
  <si>
    <t>Additions for Load - Distribution System - Makkovik and Hopedale</t>
  </si>
  <si>
    <t>Repla Instr. Transformers VAR</t>
  </si>
  <si>
    <t>Replace Instrument Transformers - Various (2020-21)</t>
  </si>
  <si>
    <t>2020/21-Distribution Upgrades</t>
  </si>
  <si>
    <t>Distribution System Upgrades (2020-2021) - Various</t>
  </si>
  <si>
    <t>Upgrade Station Lighting - VAR</t>
  </si>
  <si>
    <t>Upgrade Station Lighting - HRD</t>
  </si>
  <si>
    <t>Rplc TG Cont &amp; Vib Mon Sy PRV</t>
  </si>
  <si>
    <t>Replace Turbine and Generator Control &amp; Vibration Monitoring System -  PRV</t>
  </si>
  <si>
    <t>Reburbish Hydraulic Struct VAR</t>
  </si>
  <si>
    <t>Reburbish Hydraulic Structures VAR</t>
  </si>
  <si>
    <t>SUP-EV Charger Installation</t>
  </si>
  <si>
    <t>Construction and Installation of an Electric Vehcile Fast Track Network</t>
  </si>
  <si>
    <t>MSH - Integrate Renewables PH2</t>
  </si>
  <si>
    <t>Integrate Renewable PH2 - Mary's Harbour</t>
  </si>
  <si>
    <t>Penstock Lvl 2 Cond Assess PRV</t>
  </si>
  <si>
    <t>Penstock Level II Condition Assessment - PRV</t>
  </si>
  <si>
    <t>Upgrd Public Safety Dams BDE21</t>
  </si>
  <si>
    <t>Upgrade Terminal Station Equipment Foundations - Various (2021)</t>
  </si>
  <si>
    <t>Inspect Fuel Stg Tks - Postvil</t>
  </si>
  <si>
    <t>Inspect Fuel Storage Tanks - Postville</t>
  </si>
  <si>
    <t>Upgrade Fault Recorders - Var</t>
  </si>
  <si>
    <t>Upgrade Fault Recorders - Various (2021)</t>
  </si>
  <si>
    <t>Rplc Fuel Storage Tank - PR</t>
  </si>
  <si>
    <t>Replace Fuel Storage Tanks - PR</t>
  </si>
  <si>
    <t>Replace Surge Arresters - Various (2021)</t>
  </si>
  <si>
    <t>Pur SF6 Reclaim Units-SVL/HVY</t>
  </si>
  <si>
    <t>Purchase SF6 Reclaim Units - Various</t>
  </si>
  <si>
    <t>Perform Minor Enhancements HYP</t>
  </si>
  <si>
    <t>Perform Minor Enhancements - Hydro Place</t>
  </si>
  <si>
    <t>Remove Safety Hazards-2021</t>
  </si>
  <si>
    <t>HRD GT - Tools and Equipment</t>
  </si>
  <si>
    <t>Purchase Tools and Equipment Less than $ 50,000  - HRD GT</t>
  </si>
  <si>
    <t>Upgrd Cables, Trenches, AC/DC</t>
  </si>
  <si>
    <t>Upgrade Cables - various (2021)</t>
  </si>
  <si>
    <t>BDE - Unit 5 Gen Overhaul</t>
  </si>
  <si>
    <t>Unit 5 Generator Overhaul - BDE</t>
  </si>
  <si>
    <t>PRV - Generator Overhaul</t>
  </si>
  <si>
    <t>Generator Overhaul - PRV</t>
  </si>
  <si>
    <t>Hydraulic Generation In-Servic</t>
  </si>
  <si>
    <t>BDE - Replace Air Conditioning</t>
  </si>
  <si>
    <t>Replace Air Conditioning - BDE</t>
  </si>
  <si>
    <t>HRD-Boiler Cond Assessmt/Upgrd</t>
  </si>
  <si>
    <t>Boiler Condition Assessment/Upgrade - Holyrood</t>
  </si>
  <si>
    <t>HRD-Inspect Chemical Tanks</t>
  </si>
  <si>
    <t>Inspect Chemical Tanks - Holyrood</t>
  </si>
  <si>
    <t>Thermal In-Service Failure - Holyrood</t>
  </si>
  <si>
    <t>HRD-O/H U3 Boiler Feed Pump E</t>
  </si>
  <si>
    <t>Overhaul Unit 3 Boiler Feed Pump - Holyrood</t>
  </si>
  <si>
    <t>HRD-O/H Unit 1 Turbine / Value</t>
  </si>
  <si>
    <t>Overhaul Unit 1 Turbine / Valve - Holyrood</t>
  </si>
  <si>
    <t>Core IT/OT Infrastructure</t>
  </si>
  <si>
    <t>Upgrade Core IT Infrastructure - Hydro Place</t>
  </si>
  <si>
    <t>Refresh Security Software HYP</t>
  </si>
  <si>
    <t>Refresh Cyber Security Infrastructure - Hydro Place</t>
  </si>
  <si>
    <t>Upgrd Hydro ECC Wall  Infrastr</t>
  </si>
  <si>
    <t>Upgrade Hydro ECC Wall Infrastructure - Hydro Place</t>
  </si>
  <si>
    <t>HRD-O/H Unit 3 Generator</t>
  </si>
  <si>
    <t>Overhaul Unit 3 Generator - Holyrood</t>
  </si>
  <si>
    <t>Hydro - Mobile Devices</t>
  </si>
  <si>
    <t>Rplc Diesel Genset 2052 - CTW</t>
  </si>
  <si>
    <t>Diesel Genset Replacements (2019-2020)</t>
  </si>
  <si>
    <t>Replace Auto. Equipment RIG</t>
  </si>
  <si>
    <t>Replace Automation Equipment - Rigolet</t>
  </si>
  <si>
    <t>HRD GT Partial Disch. Mon.</t>
  </si>
  <si>
    <t>Install Partial Discharge Monitoring - Holyrood Gas Turbine</t>
  </si>
  <si>
    <t>Install Recloser Remote Contro</t>
  </si>
  <si>
    <t>Install Recloser Remote Control (2020-2021) - Hampden and Upper Salmon</t>
  </si>
  <si>
    <t>Refurbish 230kV TS WAB-M21</t>
  </si>
  <si>
    <t>Refurbish 230 kV Terminal Station Part 2 - WAB (2020-21)</t>
  </si>
  <si>
    <t>Install Fault Recorders - HVY</t>
  </si>
  <si>
    <t>Install Fault Recorders - HVY (2020-21)</t>
  </si>
  <si>
    <t>WAB L34/L35 Protection Upgrade</t>
  </si>
  <si>
    <t>Wabush L34 and L35 Protective Relays - CIAC</t>
  </si>
  <si>
    <t>Purchase Capital Spares – GT</t>
  </si>
  <si>
    <t>Purchase Capital Spares - Holyrood Gas Turbine</t>
  </si>
  <si>
    <t>HRD GT-Const LO Cooler Hood</t>
  </si>
  <si>
    <t>Construct LO Cooler Hood - Holyrood Gas Turbine</t>
  </si>
  <si>
    <t>Rplc Human Machine Interface</t>
  </si>
  <si>
    <t>Replace Human Machine Interface - Cartwright</t>
  </si>
  <si>
    <t>HVY L7-Additon for Load Growth</t>
  </si>
  <si>
    <t>Addition for Load Growth - Happy Valley L7</t>
  </si>
  <si>
    <t>Rplc Light Duty Mobile Equip</t>
  </si>
  <si>
    <t>Replace Light Duty Mobile Equipment - Various Sites</t>
  </si>
  <si>
    <t>Upgrade Power Transformers - Various (2021-22)</t>
  </si>
  <si>
    <t>Perform Grounding Upgrades-M22</t>
  </si>
  <si>
    <t>Perform Grounding Upgrades - Various Sites (2021-22)</t>
  </si>
  <si>
    <t>Replace Protective Relays-M22</t>
  </si>
  <si>
    <t>Replace Protective Relays - Various Sites (2021-22)</t>
  </si>
  <si>
    <t>Upgrs XFMR Parallel-HWD T1-T4</t>
  </si>
  <si>
    <t>Upgrades XFMR Parallel</t>
  </si>
  <si>
    <t>HVYGT-Upgrade Compressed Air</t>
  </si>
  <si>
    <t>Upgrade Compressed Air System - Happy Valley Gas Turbine</t>
  </si>
  <si>
    <t>HVYGT-Replace Voltage Regulato</t>
  </si>
  <si>
    <t>Replace Voltage Regulator - Happy Valley Gas Turbine</t>
  </si>
  <si>
    <t>Rplc Fuel Lube Glycol Pump HVY</t>
  </si>
  <si>
    <t>Replace Fuel Oil, Lube Oil, and Glycol Pumps - Happy Valley Gas Turbine</t>
  </si>
  <si>
    <t>Upgrade Data Alarm Mgmt. OPD</t>
  </si>
  <si>
    <t>Upgrade Data Alarm Management - OPD (2021-22)</t>
  </si>
  <si>
    <t>Install Breaker Fail OPD DR</t>
  </si>
  <si>
    <t>Install Breaker Failure Protection (2021-22)</t>
  </si>
  <si>
    <t>Replace Disconnect Switches - Various (2021-22)</t>
  </si>
  <si>
    <t>2021/22-Distribution Upgrades</t>
  </si>
  <si>
    <t>Upgrade of Worst-Performing Distribution Feeders (2021-2022)</t>
  </si>
  <si>
    <t>Upgrade Station Lighting - Various (2021)</t>
  </si>
  <si>
    <t>Replace Instrument Transformers - Various (2021-22)</t>
  </si>
  <si>
    <t>Upgrade Core IT/OT Infrastruct</t>
  </si>
  <si>
    <t>Upgrade Core IT/OT Infrastructure (2022) - Hydro Place</t>
  </si>
  <si>
    <t>Refresh Cyber Security Infrastructure (2022) - Hydro Place</t>
  </si>
  <si>
    <t xml:space="preserve">Perform Software Upgrades and Minor Enhancements - Hydro Place </t>
  </si>
  <si>
    <t>Replace RTUs (2022) - Various</t>
  </si>
  <si>
    <t>Upgrade Remote Terminal Units (2022) - Various</t>
  </si>
  <si>
    <t>Upgr Site Facilities VAR 22</t>
  </si>
  <si>
    <t>Upgrade Site Facilities (2022) - Various</t>
  </si>
  <si>
    <t xml:space="preserve">Overhaul Diesel Units (2022) - Various </t>
  </si>
  <si>
    <t>Upgr Fuel Storage Tanks MSH 22</t>
  </si>
  <si>
    <t>Upgrade Fuel Storage Tanks (2022) - Mary's Harbour</t>
  </si>
  <si>
    <t>Replace Mobile Devices - Hydro</t>
  </si>
  <si>
    <t>Replace Mobile Devices</t>
  </si>
  <si>
    <t>Upgr Terminal Stn Fdn BCX/LLK</t>
  </si>
  <si>
    <t>Upgrade Terminal Station Foundations - BCX/LLK</t>
  </si>
  <si>
    <t>STLF HYDRO 22</t>
  </si>
  <si>
    <t>Replacement of Short-Term Load Forecasting Software</t>
  </si>
  <si>
    <t>Wood Pole Line Management Prgm</t>
  </si>
  <si>
    <t>Wood Pole Line Management Program (2022)</t>
  </si>
  <si>
    <t>Remove Safety Hazards - Var</t>
  </si>
  <si>
    <t>Remove Safety Hazards (2022) - Various</t>
  </si>
  <si>
    <t>Replace Battery Banks and Chargers (2022) - Various</t>
  </si>
  <si>
    <t>Purchase Tools and Equipment</t>
  </si>
  <si>
    <t>Purchase Tools and Equipment Less than $50,000 (2022)</t>
  </si>
  <si>
    <t>Var - Replace Radomes 2022</t>
  </si>
  <si>
    <t>Replace Radomes (2022) - Various</t>
  </si>
  <si>
    <t>Phase 2 - EV fast Charging Net</t>
  </si>
  <si>
    <t>Phase 2 - EV charging Network</t>
  </si>
  <si>
    <t>Replace HTGS T2</t>
  </si>
  <si>
    <t>Replace Holyrood Thermal Generating Station T2</t>
  </si>
  <si>
    <t>Replace Protective Relays-M20</t>
  </si>
  <si>
    <t>Replace Protective Relays - Various (2019-20)</t>
  </si>
  <si>
    <t>Purchase Tools &amp; Equipment -GT</t>
  </si>
  <si>
    <t>Purchase Tools and Equipment Less than $50,000 (2022) - Gas Turbine</t>
  </si>
  <si>
    <t>Install Breaker Fail - DLK</t>
  </si>
  <si>
    <t xml:space="preserve">Install Breaker Failure Protection - DLK (2022-23) </t>
  </si>
  <si>
    <t>Hampden New Line from TS SUPP</t>
  </si>
  <si>
    <t>Hampden New Line from TS</t>
  </si>
  <si>
    <t>Upgrd Public Safety Dams BDE22</t>
  </si>
  <si>
    <t>Tools and Equip. &lt;50K Therm 22</t>
  </si>
  <si>
    <t>Purchase Tools and Equipment Less than $50,000 (2022) - Thermal Plants</t>
  </si>
  <si>
    <t>Turbine Valve Overhaul Unit 3</t>
  </si>
  <si>
    <t>Turbine Valve Overhaul Unit 3 - Holyrood</t>
  </si>
  <si>
    <t>Overhaul Turbine Gen - BDE</t>
  </si>
  <si>
    <t xml:space="preserve">Overhaul Unit 6 - BDE </t>
  </si>
  <si>
    <t>Overhaul Turbine Gen - Unit 4</t>
  </si>
  <si>
    <t xml:space="preserve">Overhaul Unit 4 - BDE </t>
  </si>
  <si>
    <t>Purchase Tools &amp; Eq. &lt;50K</t>
  </si>
  <si>
    <t>Purchase Tools and Equipment Less than $50,000 (2022) - Hydraulic Plants</t>
  </si>
  <si>
    <t>Tools &amp; Equipment - Admin 2022</t>
  </si>
  <si>
    <t>Purchase Office Equipment Less Than $50,000 (2022)</t>
  </si>
  <si>
    <t>Refurb Sump Lvl Sys-CatArm</t>
  </si>
  <si>
    <t>Refurbish Sump Level Control System - Cat Arm</t>
  </si>
  <si>
    <t>Rplc Sump Pump-Upper Salmon</t>
  </si>
  <si>
    <t>Up.Uninterruptible Pow 3&amp;4 HRD</t>
  </si>
  <si>
    <t>Upgrade Uninterruptible Power Supply 3 &amp; 4 - Holyrood</t>
  </si>
  <si>
    <t>Lvl 2 Condition Assessment SRS</t>
  </si>
  <si>
    <t>Level II Condition Assessment - SRS</t>
  </si>
  <si>
    <t>BDE-Refurb U 6 Gen Stator</t>
  </si>
  <si>
    <t>Refurbish Unit 6 Generator Stator - BDE</t>
  </si>
  <si>
    <t>HLK-Rep Frazil Ice Monitor Sys</t>
  </si>
  <si>
    <t>Replace Frazil Ice Monitor System - HLK</t>
  </si>
  <si>
    <t>Burnt Dam-Replace 60kW Diesel</t>
  </si>
  <si>
    <t>Replace 60 kW Diesel Generator - Burnt Dam</t>
  </si>
  <si>
    <t>HRD-Upgrd WasteWater Equal.Sys</t>
  </si>
  <si>
    <t>Upgrade Waste Water Equalization System - Holyrood</t>
  </si>
  <si>
    <t>BDE Unit 6 Replace  Control Ca</t>
  </si>
  <si>
    <t>BDE Unit 6 Replace  Control Cables</t>
  </si>
  <si>
    <t>HRD - Upgrade Wastewater Treat</t>
  </si>
  <si>
    <t xml:space="preserve">Upgrade Wastewater Treatment Plant 600 V Variable Frequency Drives - Holyrood </t>
  </si>
  <si>
    <t>Air Receivers Condition Assess</t>
  </si>
  <si>
    <t>Air Receivers Condition Assessment and Upgrades - Holyrood</t>
  </si>
  <si>
    <t>Major Pump Overhaul - Holyrood</t>
  </si>
  <si>
    <t>Major Pumps Overhaul - Holyrood</t>
  </si>
  <si>
    <t>Boiler Condition Assessment and Miscellaneous Upgrades - Holyrood</t>
  </si>
  <si>
    <t>Rplc Diesel Plant Roof-LAL,STA</t>
  </si>
  <si>
    <t>Replace Diesel Plant Roof - LAL/STA</t>
  </si>
  <si>
    <t>Replace Elevator Motors HYP</t>
  </si>
  <si>
    <t>Replace Elevator Motors and Controls Equipment - HYP</t>
  </si>
  <si>
    <t>L2 Chargers for Electric Veh.</t>
  </si>
  <si>
    <t>Install Level 2 Chargers for Electric Vehicles</t>
  </si>
  <si>
    <t>RplcLight&amp;HvyDty Vehicles -VAR</t>
  </si>
  <si>
    <t>Replace Lignt and Heavy Duty Vehicles - Various (2020)</t>
  </si>
  <si>
    <t>Instl Fire Protect 230kVST-MDR</t>
  </si>
  <si>
    <t>Install Fire Protection in 230 kV Stations - Massey Drive</t>
  </si>
  <si>
    <t>BDE-Replace Annunciators</t>
  </si>
  <si>
    <t>HRD-Upgrd Dist.Control System</t>
  </si>
  <si>
    <t>Upgrade Distributed Control System Hardware - Holyrood</t>
  </si>
  <si>
    <t>HYP-Rplc Transfer Switches/Hrd</t>
  </si>
  <si>
    <t>Replace Transfer Switches and Associated Hardware - Hydro Place</t>
  </si>
  <si>
    <t>Rplc Vehicles&amp;Aerial Devices</t>
  </si>
  <si>
    <t>Replace Light- and Heavy-Duty Vehicles (2021-2022)</t>
  </si>
  <si>
    <t>Rplc Network Comms EQ 2022</t>
  </si>
  <si>
    <t>Replace Network Communications Equipment (2022)</t>
  </si>
  <si>
    <t>SSLR Communication Link Upgrad</t>
  </si>
  <si>
    <t xml:space="preserve">SSL communication Link Upgrade -  CAT </t>
  </si>
  <si>
    <t>Upgr Energy MGMT System 22</t>
  </si>
  <si>
    <t>Upgrade Energy Management System (2022) - Hydro Place</t>
  </si>
  <si>
    <t>Replace Light- Duty Mobile Equ</t>
  </si>
  <si>
    <t xml:space="preserve">Replace Light-Duty Mobile Equipment (2022) - Various </t>
  </si>
  <si>
    <t xml:space="preserve"> Replace Tracks - V7271 &lt;50k</t>
  </si>
  <si>
    <t>Replace Tracks - V7271 - Supplemental</t>
  </si>
  <si>
    <t>Upgrade Circuit Breakers 21/22</t>
  </si>
  <si>
    <t>Upgrade Circuit Breakers (2021-2022) - Various</t>
  </si>
  <si>
    <t>Upgrade Circuit Breakers 22/23</t>
  </si>
  <si>
    <t>Upgrade Circuit Breakers (2022-2023) - Various</t>
  </si>
  <si>
    <t>Install Infrared Scanning Port</t>
  </si>
  <si>
    <t>Install Infrared Scanning Ports - Happy Valley Gas Turbine</t>
  </si>
  <si>
    <t>Holyrood GT Control Systems Up</t>
  </si>
  <si>
    <t>Control System Replacement - Holyrood Gas Turbine</t>
  </si>
  <si>
    <t>Instll Fire Protect 230kv- BUC</t>
  </si>
  <si>
    <t>Install Fire Protection in 230 kV Stations -  BUC (2022-23)</t>
  </si>
  <si>
    <t>Replace Protective Relays-M23</t>
  </si>
  <si>
    <t>Replace Protective Relays - Various (2022-23)</t>
  </si>
  <si>
    <t>Unit 3 Gen. Comp Cond Asst</t>
  </si>
  <si>
    <t>Unit 3 Generator Components Condition Assessment and Miscellaneous Upgrades</t>
  </si>
  <si>
    <t>Upgrade Distribution Feeders</t>
  </si>
  <si>
    <t>Upgrade of Worst-Performing Distribution Feeders (2022-2023)</t>
  </si>
  <si>
    <t>Refurb Hydlic Struct Burnt Dam</t>
  </si>
  <si>
    <t>Refurbish Hydraulic Structures - Burnt Dam (2022-23)</t>
  </si>
  <si>
    <t>Repl TS Batt Banks/Chargers22</t>
  </si>
  <si>
    <t xml:space="preserve">Replace TS Battery Banks and Chargers - EHW, HWD, SDP, SHE, SOK </t>
  </si>
  <si>
    <t>Replace Generator Bearing Seal</t>
  </si>
  <si>
    <t xml:space="preserve">Replace Units 1-6 Generator Bearing Cover Seals - BDE </t>
  </si>
  <si>
    <t>Replace Surface Air Coolers</t>
  </si>
  <si>
    <t>Replace Surface Air Coolers for Both Units - CAT</t>
  </si>
  <si>
    <t>Upgrade Power Transformers-22</t>
  </si>
  <si>
    <t xml:space="preserve">Upgrade Power Transformers - Various (2022-23) </t>
  </si>
  <si>
    <t>Replace Rotary Strainer - USL</t>
  </si>
  <si>
    <t>Replace Monorail Beams</t>
  </si>
  <si>
    <t xml:space="preserve">Replace Monorail Beams &amp; Associated Mounts SRS - BDE </t>
  </si>
  <si>
    <t>Install Recloser Remote Control (2021-2022) - Various</t>
  </si>
  <si>
    <t>Replace Disconnects - Various</t>
  </si>
  <si>
    <t xml:space="preserve">Replace Disconnect Switches - Various (2022-23) </t>
  </si>
  <si>
    <t>Upgrade Reclosing Circuit Brea</t>
  </si>
  <si>
    <t xml:space="preserve">Upgrade Reclosing Circuit Breakers - SSD B1L03 &amp; HRD B1L65  (2022-23)  </t>
  </si>
  <si>
    <t>Replace Station Lighting - BUC</t>
  </si>
  <si>
    <t>Upgrade Station Lighting - BUCTS and HWDTS (2022-23)</t>
  </si>
  <si>
    <t>Replace Instrument Transformer</t>
  </si>
  <si>
    <t xml:space="preserve">Replace Instrument Transformers - Various (2022-23) </t>
  </si>
  <si>
    <t xml:space="preserve"> Rplc Diesel Plant RF MAK SUPP</t>
  </si>
  <si>
    <t>Makkovik Diesel Generating Station Roof Replacement - Supplemental</t>
  </si>
  <si>
    <t xml:space="preserve"> Lt Stage Blades Holyrood Supp</t>
  </si>
  <si>
    <t>Purchase Turbine Last Stage Blades - Holyrood - Supplemental</t>
  </si>
  <si>
    <t>USL Rotor Rim Shrinking (Supp)</t>
  </si>
  <si>
    <t>Upper Salmon Hydroelectric Generating Station Rotor Rim Shrink and Stator Recentering - Supplemental</t>
  </si>
  <si>
    <t>HRD SUPP Rpl Tank Farm Undgrd</t>
  </si>
  <si>
    <t>Holyrood Tank Farm Underground Firewater System Replacment - Supplemental</t>
  </si>
  <si>
    <t>HRD SUPP Day Tank Refurb</t>
  </si>
  <si>
    <t>Holyrood Inspect and Refurbish Day Tank - Supplemental</t>
  </si>
  <si>
    <t>Rplc standalone PHX phone sys</t>
  </si>
  <si>
    <t>Replace Standalone PBX Phone Systems (2023)</t>
  </si>
  <si>
    <t>Purchase Tools and Equipment Less than $50,000 (2023) - Telecontrol</t>
  </si>
  <si>
    <t>Upgr Site Facilities VAR 23</t>
  </si>
  <si>
    <t>Upgrade Site Facilities (2023)</t>
  </si>
  <si>
    <t>Purchase Mobile Devices Hydro</t>
  </si>
  <si>
    <t>Purchase Mobile Devices (2023)</t>
  </si>
  <si>
    <t>Prfm soft upgrs/minor echan 23</t>
  </si>
  <si>
    <t>Perform Software Upgrades and Minor Enhancements (2023)</t>
  </si>
  <si>
    <t>Upgrade Core OT Infrastructure (2023)</t>
  </si>
  <si>
    <t>Upde Cyber Security Software23</t>
  </si>
  <si>
    <t>Update Cyber Security Infrastructure (2023)</t>
  </si>
  <si>
    <t>Overhaul Pumps Holyrood 23</t>
  </si>
  <si>
    <t>Overhaul Pumps (2023) - Holyrood</t>
  </si>
  <si>
    <t>Tools and Equip. Thermal 23</t>
  </si>
  <si>
    <t>Purchase Tools and Equipment Less than $50,000 (2023) - Thermal Plants</t>
  </si>
  <si>
    <t>Diesel In-Service Failures 23</t>
  </si>
  <si>
    <t>Diesel In-Service Failures (2023)</t>
  </si>
  <si>
    <t>Boiler Condition Assessment and Miscellaneous Upgrades (2023) - Holyrood</t>
  </si>
  <si>
    <t>Refurb Workshop Roof - HRD</t>
  </si>
  <si>
    <t>Refurbish Workshop Roof (2023) - Holyrood</t>
  </si>
  <si>
    <t>Replace RTUs (2023) - Various</t>
  </si>
  <si>
    <t>Replace Remote Terminal Units (2023)</t>
  </si>
  <si>
    <t>Purchase Tools and Equipment Less than $50,000 (2023) - Gas Turbine</t>
  </si>
  <si>
    <t>Gas Turbine In-Service Failure</t>
  </si>
  <si>
    <t xml:space="preserve">Gas Turbine In-Service Failures (2023) </t>
  </si>
  <si>
    <t>Terminal Station In-Service Failures (2023)</t>
  </si>
  <si>
    <t>Remove Safety Hazards (2023)</t>
  </si>
  <si>
    <t>Hydraulic In-Serv Failures 23</t>
  </si>
  <si>
    <t>Hydraulic In-Service Failures (2023)</t>
  </si>
  <si>
    <t>Upgr Public Safety Dams BDE 23</t>
  </si>
  <si>
    <t>Upgrade Public Safety Around Dams and Waterways (2023)</t>
  </si>
  <si>
    <t>Thermal In-Service Failures 23</t>
  </si>
  <si>
    <t>Thermal In-Service Failures (2023)</t>
  </si>
  <si>
    <t>Rplc Network Comms EQ 2023</t>
  </si>
  <si>
    <t>Replace Network Communications Equipment (2023)</t>
  </si>
  <si>
    <t>Upgr Bio-Green Sewage HRD</t>
  </si>
  <si>
    <t>Refurbish BioGreen Sewage System (2023) - Holyrood</t>
  </si>
  <si>
    <t>SBN-Dsl Genset Rplc Unit 2056</t>
  </si>
  <si>
    <t>Diesel Genset Replacement Program (2023-2025)</t>
  </si>
  <si>
    <t>SRS - Replace Emergency Lift</t>
  </si>
  <si>
    <t xml:space="preserve">Replace Emergency Lift (2023) - Salmon River Spillway </t>
  </si>
  <si>
    <t>Purchase office equipment &lt;50k</t>
  </si>
  <si>
    <t>Purchase Office Equipment Less Than $50,000 (2023)</t>
  </si>
  <si>
    <t>Pur Tools &amp; Eq. &lt;50K Hydraulic</t>
  </si>
  <si>
    <t>Purchase Tools and Equipment Less than $50,000 (2023) - Hydraulic Plants</t>
  </si>
  <si>
    <t>Purchase Meters and Metering Equipment (2023)</t>
  </si>
  <si>
    <t>Replace 48 V Battery Banks and Chargers (2023)</t>
  </si>
  <si>
    <t>Overhaul Diesel Units (2023)</t>
  </si>
  <si>
    <t>BDE unit 7 lvl 2 cond asst</t>
  </si>
  <si>
    <t>Unit 7 Condition Assessment (2023) - Bay d'Espoir</t>
  </si>
  <si>
    <t>Hydraulic Unit 1&amp;3 Overhaul</t>
  </si>
  <si>
    <t>Hydraulic Unit Overhauls Program (2023)</t>
  </si>
  <si>
    <t>Wood Pole Line Management Program (2023)</t>
  </si>
  <si>
    <t>Transmission Inservice Failure</t>
  </si>
  <si>
    <t>Transmission In-Service Failures (2023)</t>
  </si>
  <si>
    <t>HLK-Annunciator Replacement</t>
  </si>
  <si>
    <t>HRD GT-Combustor Inpection</t>
  </si>
  <si>
    <t>Perform Combustor Inspection - Holyrood Gas Turbine</t>
  </si>
  <si>
    <t>Diesel Genset Rplc Unit STL</t>
  </si>
  <si>
    <t>Diesel Genset Replacement Unit 2039 - St. Lewis</t>
  </si>
  <si>
    <t>Instll Fire Prtct Diesel RAM</t>
  </si>
  <si>
    <t>Install Fire Protection in Diesel Plants (2022-2023) - Ramea</t>
  </si>
  <si>
    <t>Lab City L22Voltage Conversion</t>
  </si>
  <si>
    <t>Labrador City L22 Voltage Conversion (2022-2023)</t>
  </si>
  <si>
    <t>Purchase 46 ft Category B</t>
  </si>
  <si>
    <t>Purchase 46' Material Handler Aerial Device on Track Unit</t>
  </si>
  <si>
    <t>Purchase 85' Material Handler</t>
  </si>
  <si>
    <t>Purchase 85' Material Handler Aerial Device on Track Unit</t>
  </si>
  <si>
    <t>Replace Building Ext Postville</t>
  </si>
  <si>
    <t xml:space="preserve">Replace Building Exterior (2023-2024) - Postville </t>
  </si>
  <si>
    <t>Cond asst Condensers 1&amp;2 WABTS</t>
  </si>
  <si>
    <t>Major Condition Assessment and Miscellaneous Refurbishments Synchronous Condenser 1 and 2 (2023-2024) - Wabush Terminal Station</t>
  </si>
  <si>
    <t>Replace HVAC Unit BIF</t>
  </si>
  <si>
    <t>Replace HVAC System (2023-2024) - Bishop's Falls</t>
  </si>
  <si>
    <t>CHT/MSH rplc unit 2090/2044</t>
  </si>
  <si>
    <t>Replace Unit 2090/2044 - Charlottetown and Mary's Harbour</t>
  </si>
  <si>
    <t>Pur/RplcLT Blades Unit 1&amp;2 SUP</t>
  </si>
  <si>
    <t>Holyrood Thermal Generating Station Unit 1 and Unit 2 Turbine Last Stage Blades - Supplemental</t>
  </si>
  <si>
    <t>Upgrd Tur Ctrl Sys Unit 2 SUPP</t>
  </si>
  <si>
    <t>Holyrood Upgrade Turbine Control System Unit 2 - Supplemental</t>
  </si>
  <si>
    <t>Rplc Pwr Ln Carrier (2023-24)</t>
  </si>
  <si>
    <t>Replace Power Line Carrier (2023–2024) - TL223 and TL224</t>
  </si>
  <si>
    <t>Rpl Human Machine Inter 2023</t>
  </si>
  <si>
    <t>Replace Human Machine Interface (2023) - Happy Valley Gas Turbine</t>
  </si>
  <si>
    <t>Rpl Oil Mist Seperator 23/24</t>
  </si>
  <si>
    <t>Replace Oil Mist Separator (2023-2024) - Happy Valley Gas Turbine</t>
  </si>
  <si>
    <t>Instll Fire Protect 230kv- DLK</t>
  </si>
  <si>
    <t>Install Fire Protection in 230 kV Stations (2023-2024) - Deer Lake</t>
  </si>
  <si>
    <t>InstallCAT T1S oil spill cont</t>
  </si>
  <si>
    <t xml:space="preserve">Install Oil Spill Containment Transformer T1S (2023-2024) - Cat Arm </t>
  </si>
  <si>
    <t>Replace Grader V9829 BDE</t>
  </si>
  <si>
    <t>Replace Grader Unit V9829 (2024) - Bay d'Espoir</t>
  </si>
  <si>
    <t>Install Anemometer Cat Arm 24</t>
  </si>
  <si>
    <t>Install Anemometer (2024) - Cat Arm</t>
  </si>
  <si>
    <t>HRD Marine Term Arm 24</t>
  </si>
  <si>
    <t>Overhaul Marine Terminal Loading Arms (2024) - Holyrood</t>
  </si>
  <si>
    <t>Replace CCTV System 24</t>
  </si>
  <si>
    <t>Replace CCTV Cameras (2024)</t>
  </si>
  <si>
    <t>Replace SONET Multiplexers 24</t>
  </si>
  <si>
    <t>Replace SONET Multiplexors (2024)</t>
  </si>
  <si>
    <t>Rpl Timber Crib 24 Burnt Dam</t>
  </si>
  <si>
    <t>Replace Timber Crib and Insulation (2024) - Burnt Dam Spillway</t>
  </si>
  <si>
    <t>Refurb Fuel Oil Store 4 HRD</t>
  </si>
  <si>
    <t xml:space="preserve">Refurbish Fuel Oil Storage Tank 4 (2024) - Holyrood </t>
  </si>
  <si>
    <t>Lvl 2 EV Chargers - HYP 24</t>
  </si>
  <si>
    <t>Upgrade Fleet Infrastructure Program - Install L2 EV Chargers (2024) - Hydro Place</t>
  </si>
  <si>
    <t>Penstock lvl2 Cond asst 24 USL</t>
  </si>
  <si>
    <t>Penstock Level II Condition Assessment (2024) - Upper Salmon</t>
  </si>
  <si>
    <t>GCL-Overhaul Hydraulic units24</t>
  </si>
  <si>
    <t>Overhaul Hydraulic Units (2024)</t>
  </si>
  <si>
    <t>Replace Transformer T7 - HRD</t>
  </si>
  <si>
    <t>IOC SCADA Data Link</t>
  </si>
  <si>
    <t>Valentine Gold Interconnection</t>
  </si>
  <si>
    <t>Valentine Gold Interconnection - Supplemental</t>
  </si>
  <si>
    <t>Replace Underground Fire Water</t>
  </si>
  <si>
    <t>Replace Underground Fire Water Distribution System - Holyrood</t>
  </si>
  <si>
    <t>Rpl PHstation srvice panel USL</t>
  </si>
  <si>
    <t>Replace Powerhouse Station Service Panel (2023-2024) - Upper Salmon</t>
  </si>
  <si>
    <t>CHT Winterize Unit 2102 SUPP</t>
  </si>
  <si>
    <t>CHT Winterize Unit 2102 and Install Mobile - Supplemental</t>
  </si>
  <si>
    <t>TL201 Dyn line rating sys&lt;750k</t>
  </si>
  <si>
    <t>Install Line Monitoring System (2024) - TL201</t>
  </si>
  <si>
    <t>Upgr HVAC Network Eng/Con HYP</t>
  </si>
  <si>
    <t>Upgrade HVAC Supervisory Controllers (2024) - Hydro Place</t>
  </si>
  <si>
    <t>Instl L1 Blade Unit 1 Turb HRD</t>
  </si>
  <si>
    <t>Install L-1 Blades Unit 1 (2024) Holyrood</t>
  </si>
  <si>
    <t>TL226,TL239,TL259 WIDEN ROW</t>
  </si>
  <si>
    <t>Widen Rights-of-Way of Transmission Lines TL239 &amp; TL259 (2024)</t>
  </si>
  <si>
    <t>Flatten Downstream Slope 24/25</t>
  </si>
  <si>
    <t>Flatten Downstream Slope (2024-2025) - Hinds Lake</t>
  </si>
  <si>
    <t>Inst Power Canal SBoom 25 USL</t>
  </si>
  <si>
    <t>Install Power Canal Public Safety Boom (2025) - Upper Salmon</t>
  </si>
  <si>
    <t>Upgr Reclosing CBreakers TL247</t>
  </si>
  <si>
    <t>Replace Circuit Breaker Reclosing Controllers (2024–2025) - TL247</t>
  </si>
  <si>
    <t>General Prop Rehab HYP</t>
  </si>
  <si>
    <t>General Property Rehabilitation (2024) - Hydro Place</t>
  </si>
  <si>
    <t>Install Proct 230KV Voisey's</t>
  </si>
  <si>
    <t>Install Fire Protection in 230 kV Stations (2024–2025) - Voisey's Bay</t>
  </si>
  <si>
    <t>Replace CCTV Cameras 25</t>
  </si>
  <si>
    <t>Install CCTV Systems (2025)</t>
  </si>
  <si>
    <t>Lvl2 Cond Asst Phouse 25 CAT</t>
  </si>
  <si>
    <t>Perform Level 2 Condition Assessment - Powerhouse Slope (2025) - Cat Arm</t>
  </si>
  <si>
    <t>Pur Surveying soft/equip 25</t>
  </si>
  <si>
    <t>Purchase Surveying Software and Equipment (2025)</t>
  </si>
  <si>
    <t>Rpl MDR8000 Microwave Radios</t>
  </si>
  <si>
    <t>Replace MDR8000 Microwave Radios (2024-2025)</t>
  </si>
  <si>
    <t>Inps Fuel Tanks 25 HRD</t>
  </si>
  <si>
    <t xml:space="preserve">Inspect Fuel Tanks (2025) - Holyrood </t>
  </si>
  <si>
    <t>Rpl PWhouse Air Con BDE 24/25</t>
  </si>
  <si>
    <t>Replace Powerhouse 1 Air Conditioning Unit (2024-2025) - Bay d'Espoir</t>
  </si>
  <si>
    <t>Refurb Intake Gate 1 24/25 BDE</t>
  </si>
  <si>
    <t>Refurbish Intake 1 (2024-2025) - Bay d'Espoir</t>
  </si>
  <si>
    <t>Upg Station Lighting Var 23/24</t>
  </si>
  <si>
    <t>Replace Terminal Station Lighting (2023-2024)</t>
  </si>
  <si>
    <t>LV2 Cond asst Stage 1&amp;2 WSump</t>
  </si>
  <si>
    <t>Perform Level 2 Condition Assessment - Stage I &amp; II Cooling Water Sump Structures (2025) - Holyrood</t>
  </si>
  <si>
    <t>Refurb Meterological STN 25</t>
  </si>
  <si>
    <t>Refurbish Meteorological Stations (2025)</t>
  </si>
  <si>
    <t>Upgrade Fuel Storage Nain</t>
  </si>
  <si>
    <t>Replace Intermediate Fuel Storage Tanks (2023-2024) - Nain</t>
  </si>
  <si>
    <t>BDE Water Sys Assessment/Upgr</t>
  </si>
  <si>
    <t>Water System Condition Assessment and Upgrades (2023) - Bay d'Espoir</t>
  </si>
  <si>
    <t>Refurb Outbuilding&amp;Powerhouse</t>
  </si>
  <si>
    <t>Refurbish Outbuilding and Powerhouse Building Envelopes (2024-2025) - Holyrood</t>
  </si>
  <si>
    <t>Constr Main Platform 24/25 GT</t>
  </si>
  <si>
    <t>Construct Maintenance Platform (2024-2025) - Holyrood Gas Turbine</t>
  </si>
  <si>
    <t>Upgr UPS 1&amp;2 HRD 24/25</t>
  </si>
  <si>
    <t>Upgrade UPS 1 &amp; 2 (2024-2025) - Holyrood</t>
  </si>
  <si>
    <t>BDE- TUBE SUB LVL1-2 COND ASST</t>
  </si>
  <si>
    <t>Draft Tube Deck Substructure Level 2 Condition Assessment</t>
  </si>
  <si>
    <t>Rpl Annun panels 24/25 cat arm</t>
  </si>
  <si>
    <t>Replace Annunciator Panels (2024-2025) - Cat Arm</t>
  </si>
  <si>
    <t>Rpl Diesel Genset Ebbegunbaeg</t>
  </si>
  <si>
    <t xml:space="preserve">Replace Diesel Genset 1 (2023-2024) - Ebbegunbaeg </t>
  </si>
  <si>
    <t>Upgr Work Protection Code25/26</t>
  </si>
  <si>
    <t>Upgrade Work Protection Code Application (2025-2026)</t>
  </si>
  <si>
    <t>Replace Roof Grey River 25</t>
  </si>
  <si>
    <t>Replace Roof (2025) - Grey River</t>
  </si>
  <si>
    <t>Upg Station Lighting Var 24/25</t>
  </si>
  <si>
    <t xml:space="preserve">Upgrade Station Lighting (2024-2025) - Bottom Waters, Deer Lake, Doyles, Indian River, and Western Avalon Terminal Stations </t>
  </si>
  <si>
    <t>Refurb Surge Tank 1 24/25 BDE</t>
  </si>
  <si>
    <t>Refurbish Surge Tank 1 (2024-2025) - Bay d'Espoir</t>
  </si>
  <si>
    <t>Inspt fuel tanks25 Stephenvile</t>
  </si>
  <si>
    <t>Inspect Fuel Tanks (2025) - Stephenville</t>
  </si>
  <si>
    <t>Inspt fuel tanks 24 HardwoodGT</t>
  </si>
  <si>
    <t>Inspect Fuel Tanks (2024) - Hardwoods Gas Turbines</t>
  </si>
  <si>
    <t>Upgr Unit 1 contr sys24/25 HRD</t>
  </si>
  <si>
    <t>Upgrade Unit 1 Control System (2024-2025) - Holyrood</t>
  </si>
  <si>
    <t>Refurb SuprStructure SRS 23/24</t>
  </si>
  <si>
    <t xml:space="preserve">Refurbish Superstructure (2023-2024) - Salmon River Spillway </t>
  </si>
  <si>
    <t>Upgr Data Alarm system Buchans</t>
  </si>
  <si>
    <t>Replace Data Alarm System Annunciators (2023) - Buchans</t>
  </si>
  <si>
    <t>Upgrade SCADA Network (2024)</t>
  </si>
  <si>
    <t xml:space="preserve">Upgrade SCADA Network (2024) </t>
  </si>
  <si>
    <t>NAN-Diesel Genset Replac-21/22</t>
  </si>
  <si>
    <t>Diesel Genset Replacements (2021-2022)</t>
  </si>
  <si>
    <t xml:space="preserve"> Install Fault Recorder WABTS</t>
  </si>
  <si>
    <t>Upgrade Fault Recorders - WABTS (2022-2023)</t>
  </si>
  <si>
    <t>Ugr Breakr Fail Proc SSD 230KV</t>
  </si>
  <si>
    <t>Install Breaker Failure Protection (2023-2024) - Sunnyside</t>
  </si>
  <si>
    <t>Replace Metering System</t>
  </si>
  <si>
    <t>Category</t>
  </si>
  <si>
    <t>Chart Data</t>
  </si>
  <si>
    <t>Stats Data</t>
  </si>
  <si>
    <t>Min</t>
  </si>
  <si>
    <t>Max</t>
  </si>
  <si>
    <t>Count of Chart Data</t>
  </si>
  <si>
    <t>Var</t>
  </si>
  <si>
    <t>Total</t>
  </si>
  <si>
    <t>Std Dev</t>
  </si>
  <si>
    <t>(&gt;=100%)</t>
  </si>
  <si>
    <t>Avg</t>
  </si>
  <si>
    <t>(19.9%-10%)</t>
  </si>
  <si>
    <t>Count</t>
  </si>
  <si>
    <t>(29.9%-20%)</t>
  </si>
  <si>
    <t>Lower SD</t>
  </si>
  <si>
    <t>(39.9%-30%)</t>
  </si>
  <si>
    <t>Upper SD</t>
  </si>
  <si>
    <t>(49.9%-40%)</t>
  </si>
  <si>
    <t>(59.9%-50%)</t>
  </si>
  <si>
    <t>(69.9%-60%)</t>
  </si>
  <si>
    <t>(79.9%-70%)</t>
  </si>
  <si>
    <t>(89.9%-80%)</t>
  </si>
  <si>
    <t>(9.9%-0.01%)</t>
  </si>
  <si>
    <t>(99.9%-90%)</t>
  </si>
  <si>
    <t>&gt;100%</t>
  </si>
  <si>
    <t>&gt;500%</t>
  </si>
  <si>
    <t>0%-9.9%</t>
  </si>
  <si>
    <t>10%-19.9%</t>
  </si>
  <si>
    <t>20%-29.9%</t>
  </si>
  <si>
    <t>30%-39.9%</t>
  </si>
  <si>
    <t>40%-49.9%</t>
  </si>
  <si>
    <t>50%-59.9%</t>
  </si>
  <si>
    <t>60%-69.9%</t>
  </si>
  <si>
    <t>70%-79.9%</t>
  </si>
  <si>
    <t>80%-89.9%</t>
  </si>
  <si>
    <t>90%-99.9%</t>
  </si>
  <si>
    <t>Project Description</t>
  </si>
  <si>
    <t xml:space="preserve">Actual Cost </t>
  </si>
  <si>
    <t>Var $</t>
  </si>
  <si>
    <t>Var %</t>
  </si>
  <si>
    <t>Reason for Exclusion</t>
  </si>
  <si>
    <t>BWT-Additions for Load Growth</t>
  </si>
  <si>
    <t>Additions for Load Growth - Bottom Waters</t>
  </si>
  <si>
    <t>Supplemental Project</t>
  </si>
  <si>
    <t>HRD-Exciter Controls Replcmnt</t>
  </si>
  <si>
    <t>Exciter Controls Replacement - Holyrood</t>
  </si>
  <si>
    <t>BDE Unit 3 Turb Rehabilitation</t>
  </si>
  <si>
    <t>Unit 3 Turbine Rehabilitation - Bay d'Espoir</t>
  </si>
  <si>
    <t>BDE Penstock #2 Refurbishment</t>
  </si>
  <si>
    <t>Penstock #2 Refurbishment - Bay d'Espoir</t>
  </si>
  <si>
    <t>HVY GT Engine Refurbishments</t>
  </si>
  <si>
    <t>Repair and Advanced Overhaul of the Happy Valley Gas Turbine</t>
  </si>
  <si>
    <t>HRD-Reliability &amp; Perform Upgr</t>
  </si>
  <si>
    <t>Reliability Improvements - Holyrood</t>
  </si>
  <si>
    <t>HRD-12MW Diesel Generation</t>
  </si>
  <si>
    <t>Purchase of 12 MW Diesel Generation - Holyrood</t>
  </si>
  <si>
    <t>Wabush TS Upgrades (Twinco)</t>
  </si>
  <si>
    <t>Terminal Station Upgrades - Wabush</t>
  </si>
  <si>
    <t>WRSB-HampdenWasteTransferSite</t>
  </si>
  <si>
    <t>Provide Service to Western Regional Servce Board's Waste Transfer Site - Hampden</t>
  </si>
  <si>
    <t>Smokey Mountain-Line Upgrade</t>
  </si>
  <si>
    <t xml:space="preserve">Perform Voltage Conversion of the Distribution Feeder VA26 - Labrador City </t>
  </si>
  <si>
    <t>HRD-Improve Boiler Capacity</t>
  </si>
  <si>
    <t>Improve Boiler Capacity - Holyrood</t>
  </si>
  <si>
    <t>HVY - Gang Switch</t>
  </si>
  <si>
    <t>Gang Switch - Happy Valley-Goose Bay</t>
  </si>
  <si>
    <t>HLK-Overhaul Unit 1</t>
  </si>
  <si>
    <t>Hinds Lake Unit Major Overhaul</t>
  </si>
  <si>
    <t>Penstock InspectionBDE,HLK,GCL</t>
  </si>
  <si>
    <t>Level II Condition Assessments for Bay d'espoir Penstock 4, Granite Canal Penstock, and Hinds Lake Penstock</t>
  </si>
  <si>
    <t>TL226/TL239 ReRoute-Northern</t>
  </si>
  <si>
    <t>TL226 and TL239 Reroute</t>
  </si>
  <si>
    <t>BDE-Penstock Cond Assessments</t>
  </si>
  <si>
    <t>Penstock Condition Assessments - Bay d'Espoir</t>
  </si>
  <si>
    <t>Mary's Harbour Hydro Intergrat</t>
  </si>
  <si>
    <t>Mary's Harbour Hydro Integration - CIAC</t>
  </si>
  <si>
    <t>Interconn BlockLab Data Center</t>
  </si>
  <si>
    <t xml:space="preserve">Construction of a line extension and the installation of power usage monitoring and control equipment at the BlockLab site </t>
  </si>
  <si>
    <t>SUP OH U2 Turbine Valves -HRD</t>
  </si>
  <si>
    <t>Overhaul Unit 2 Turbine Valves - Holyrood</t>
  </si>
  <si>
    <t>SUP Overhaul Unit 2 Genera HRD</t>
  </si>
  <si>
    <t>Overhaul Unit 2 Generator - Holyrood</t>
  </si>
  <si>
    <t>SUP Overh.U3 Boiler FeedPu HRD</t>
  </si>
  <si>
    <t>Overhaul Unit 3 Boiler Feed Pump West - Holyrood</t>
  </si>
  <si>
    <t>SUP BoilerCon.Asses.MiscUpgHRD</t>
  </si>
  <si>
    <t>Nain Diesel Plant Fibre Upgrad</t>
  </si>
  <si>
    <t>Diesel Plant Fibre Upgrade - Nain</t>
  </si>
  <si>
    <t>Overhaul Unit 1 bolier Pump</t>
  </si>
  <si>
    <t>Holyrood Overhaul Unit 1 boiler feed pump</t>
  </si>
  <si>
    <t>CHT Purchase Diesel Gen U 2102</t>
  </si>
  <si>
    <t>CHT Purchase Diesel</t>
  </si>
  <si>
    <t>Inc Fuel &amp; Water Treatment Cap</t>
  </si>
  <si>
    <t>Increase Fuel and Water Treatment System Capacity - Holyrood Gas Turbine</t>
  </si>
  <si>
    <t>STA-Rplc Automation Eqmt-18/19</t>
  </si>
  <si>
    <t>Replace Automation Equipment - St. Anthony</t>
  </si>
  <si>
    <t>MF-HV Interconnect</t>
  </si>
  <si>
    <t>Muskrat Falls to Happy Valley Interconnection</t>
  </si>
  <si>
    <t>Terminal Station In-Service Failures (2022)</t>
  </si>
  <si>
    <t>Hydraulic Generation In-Service Failures (2022)</t>
  </si>
  <si>
    <t>Thermal In-Service Failures 22</t>
  </si>
  <si>
    <t>Thermal In-Service Failures (2022)</t>
  </si>
  <si>
    <t>Upgrd Retire SVLGT-BBK T4</t>
  </si>
  <si>
    <t>Upgrades for Future Retirement of Stephenville Gas Turbine</t>
  </si>
  <si>
    <t>Cancelled Scope</t>
  </si>
  <si>
    <t>Rpl Diesel Shop Building BIF</t>
  </si>
  <si>
    <t>Replace Diesel Shop Building (2023-2025) - Bishop's Falls</t>
  </si>
  <si>
    <t xml:space="preserve">Remove Safety Hazards (2024) </t>
  </si>
  <si>
    <t>Undefined Scope when budgeted</t>
  </si>
  <si>
    <t>Diesel In-Service Failures 24</t>
  </si>
  <si>
    <t>Diesel In-Service Failures (2024)</t>
  </si>
  <si>
    <t>Gas Turbine In-Service Fail 24</t>
  </si>
  <si>
    <t>Gas Turbine In-Service Failures (2024)</t>
  </si>
  <si>
    <t>Hydraulic In-Serv Failures 24</t>
  </si>
  <si>
    <t>Hydraulic In-Service Failures (2024)</t>
  </si>
  <si>
    <t>Upgr Energy MGMT System 24</t>
  </si>
  <si>
    <t>Upgrade Energy Management System (2024)</t>
  </si>
  <si>
    <t>Telecom ISFs 24</t>
  </si>
  <si>
    <t>Telecommunications In-Service Failure (2024)</t>
  </si>
  <si>
    <t>Terminal Station ISFs 24</t>
  </si>
  <si>
    <t>Terminal Station In-Service Failures (2024)</t>
  </si>
  <si>
    <t>Transmission ISFs 2024</t>
  </si>
  <si>
    <t>Transmission In-Service Failures (2024)</t>
  </si>
  <si>
    <t>Thermal In-Service Failures 24</t>
  </si>
  <si>
    <t>Thermal In-Service Failures (2024)</t>
  </si>
  <si>
    <t>Replace Vehicles and Aerial</t>
  </si>
  <si>
    <t>Replace Light- and Heavy-Duty Vehicles (2022-2024)</t>
  </si>
  <si>
    <t>Rpl Instr Transforms VAR 23/24</t>
  </si>
  <si>
    <t>Replace Disconnects 23/24</t>
  </si>
  <si>
    <t>Rpl TS Battery Banks/Chargers</t>
  </si>
  <si>
    <t>Upg Distribution Feeders 23/24</t>
  </si>
  <si>
    <t>Upgrade of Worst-Performing Distribution Feeders (2023-2024)</t>
  </si>
  <si>
    <t>Rplc Mobile equipment 2023</t>
  </si>
  <si>
    <t>Replace Mobile Equipment (2023-2024)</t>
  </si>
  <si>
    <t>Upgr Power Transformers 23/24</t>
  </si>
  <si>
    <t>Circuit Breakers Ren prg 23/24</t>
  </si>
  <si>
    <t>Replace Protective Relays-M24</t>
  </si>
  <si>
    <t>Overhaul Diesel Units-Var 24</t>
  </si>
  <si>
    <t>Wood Pole Line Management (2024)</t>
  </si>
  <si>
    <t>Prfm soft upgrs/minor echan 24</t>
  </si>
  <si>
    <t>Perform Software Upgrades and Minor Enhancements (2024)</t>
  </si>
  <si>
    <t>Upgrade Core IT/OT Infrast 24</t>
  </si>
  <si>
    <t>Upgrade Core OT Infrastructure (2024)</t>
  </si>
  <si>
    <t>Upde Cyber Security Software24</t>
  </si>
  <si>
    <t>Update Cyber Security Infrastructure (2024)</t>
  </si>
  <si>
    <t>Rplc Network Comms EQ 2024</t>
  </si>
  <si>
    <t>Replace Network Communications Equipment (2024)</t>
  </si>
  <si>
    <t>Minor Telecomm Enhancements 24</t>
  </si>
  <si>
    <t>Minor Telecommunications Enhancements (2024)</t>
  </si>
  <si>
    <t>Pur Mobile Devices Hydro 24</t>
  </si>
  <si>
    <t>Purchase Mobile Devices (2024)</t>
  </si>
  <si>
    <t>HRD-Boiler Cond Asst Upgr 24</t>
  </si>
  <si>
    <t>Boiler Condition Assessment and Miscellaneous Upgrades (2024) - Holyrood</t>
  </si>
  <si>
    <t>Overhaul Pumps Holyrood 24</t>
  </si>
  <si>
    <t>Overhaul Pumps (2024) - Holyrood</t>
  </si>
  <si>
    <t>Rplc 48VDC Batt/Charg VAR 24</t>
  </si>
  <si>
    <t>Replace 48 V Battery Banks and Chargers (2024)</t>
  </si>
  <si>
    <t>Purchase Meters and Metering Equipment (2024)</t>
  </si>
  <si>
    <t>Upgr Remote Terminals Units 24</t>
  </si>
  <si>
    <t>Upgrade Remote Terminal Units (2024)</t>
  </si>
  <si>
    <t>HRD SUPP Refurb Tank 1 (2022)</t>
  </si>
  <si>
    <t>Holyrood Fuel Tank #1 Fuel Inspection And Refurbishment - Supplemental</t>
  </si>
  <si>
    <t>Pur Tools/Eq under 50k Hydra24</t>
  </si>
  <si>
    <t>Purchase Tools and Equipment Less than $50,000 (2024) - Hydraulic Plants</t>
  </si>
  <si>
    <t>Purchase Tools and Equipment Less than $50,000 (2024) - Telecontrol</t>
  </si>
  <si>
    <t>Purchase Tools and Equipment Less than $50,000 (2024) - Gas Turbine</t>
  </si>
  <si>
    <t>Tools and Equip. Thermal 24</t>
  </si>
  <si>
    <t>Purchase Tools and Equipment Less than $50,000 (2024) - Thermal Plants</t>
  </si>
  <si>
    <t>Purchase Office Equipment Less Than $50,000 (2024)</t>
  </si>
  <si>
    <t>HYP Office Retrofits</t>
  </si>
  <si>
    <t>Perform Office Modifications (2024) - Hydro Place</t>
  </si>
  <si>
    <t>Terminal Station ISFs 25</t>
  </si>
  <si>
    <t>Terminal Station In-Service Failures (2025)</t>
  </si>
  <si>
    <t>Thermal In-Service Failures 25</t>
  </si>
  <si>
    <t>Thermal In-Service Failures (2025)</t>
  </si>
  <si>
    <t>Telecom ISFs 25</t>
  </si>
  <si>
    <t>Telecommunications In-Service Failures (2025)</t>
  </si>
  <si>
    <t>Transmission ISFs 2025</t>
  </si>
  <si>
    <t>Transmission In-Service Failures (2025)</t>
  </si>
  <si>
    <t>Diesel In-Service Failures 25</t>
  </si>
  <si>
    <t>Diesel In-Service Failures (2025)</t>
  </si>
  <si>
    <t>Gas Turbine In-Service Fail 25</t>
  </si>
  <si>
    <t>Gas Turbine In-Service Failures (2025)</t>
  </si>
  <si>
    <t>Inst Work Stations LVL 3&amp;4 HYP</t>
  </si>
  <si>
    <t>Supply &amp; Install New Work Stations Level 4 Hydro Place (2025)</t>
  </si>
  <si>
    <t>Main Brook L1 Recon 24/25</t>
  </si>
  <si>
    <t>Additions for Load - Distribution Systems (2024-2026) - Main Brook</t>
  </si>
  <si>
    <t>Procure Stop Logs BDE unit 1-7</t>
  </si>
  <si>
    <t>Procure Stop Logs for Bay D'Espoir Units 1-7</t>
  </si>
  <si>
    <t>Inst site-wide Radio Sys HRD</t>
  </si>
  <si>
    <t>Purchase &amp; Install Site Radio System (2024) - Holyrood</t>
  </si>
  <si>
    <t>HYP 4th fl fire restore</t>
  </si>
  <si>
    <t>Completion of Fire Restoration – Fourth Floor Hydro Place</t>
  </si>
  <si>
    <t>Install Add Fuel Tank Ram 25</t>
  </si>
  <si>
    <t>Install Additional Fuel Tank Ramea (2025)</t>
  </si>
  <si>
    <t>Upgr DCS Hware Unit 1/3 BMS 3</t>
  </si>
  <si>
    <t xml:space="preserve">Upgrade DCS Hardware - Units 1 and 2 (2024-2025) - Holyrood </t>
  </si>
  <si>
    <t>Modified Scope</t>
  </si>
  <si>
    <t>Upg Distribution Feeders 24/25</t>
  </si>
  <si>
    <t>Upgrade Worst-Performing Distribution Feeders (2024-2025)</t>
  </si>
  <si>
    <t>Modified scope</t>
  </si>
  <si>
    <t>Distr Feeders Refurb 24/25</t>
  </si>
  <si>
    <t>Renew Distribution Feeders (2024-2025)</t>
  </si>
  <si>
    <t>Add Load 22 - MSH SER CON</t>
  </si>
  <si>
    <t xml:space="preserve">Additions for Load (2022) - Mary's Harbour Service Conductor </t>
  </si>
  <si>
    <t>Cancelled scope</t>
  </si>
  <si>
    <t>WAB Substation Ugrde-M23</t>
  </si>
  <si>
    <t>Additions for Load - Wabush Substation Upgrades</t>
  </si>
  <si>
    <t>Upde Cyber Security Infrast25</t>
  </si>
  <si>
    <t>Update Cyber Security Infrastructure (2025)</t>
  </si>
  <si>
    <t>Rplc Network Comms EQ 2025</t>
  </si>
  <si>
    <t>Replace Network Communications Equipment (2025)</t>
  </si>
  <si>
    <t>Purchase Tools and Equipment (2025) - Gas Turbines</t>
  </si>
  <si>
    <t>Prfm soft upgrs/minor echan 25</t>
  </si>
  <si>
    <t xml:space="preserve">Perform Software Upgrades and Minor Enhancements (2025) </t>
  </si>
  <si>
    <t>Tools and Equip. Thermal 25</t>
  </si>
  <si>
    <t>Purchase Tools and Equipment (2025) - Thermal Plants</t>
  </si>
  <si>
    <t>Upgr Power Transformers 24/25</t>
  </si>
  <si>
    <t>Upgrade Power Transformers (2024-2025)</t>
  </si>
  <si>
    <t>Pur Mobile Devices Hydro 25</t>
  </si>
  <si>
    <t>Purchase Mobile Devices (2025)</t>
  </si>
  <si>
    <t>Circuit Breakers Ren prg 24/25</t>
  </si>
  <si>
    <t>Renew Circuit Breakers (2024–2025)</t>
  </si>
  <si>
    <t>Diesel Genset RplcUnit2012 LAL</t>
  </si>
  <si>
    <t>Diesel Genset Replacement Unit 2012 - L'Anse-Au-Loup</t>
  </si>
  <si>
    <t>Upgrade Core IT/OT Infrast 25</t>
  </si>
  <si>
    <t xml:space="preserve">Upgrade Core OT Infrastructure (2025) </t>
  </si>
  <si>
    <t>Perf Security Improvements 25</t>
  </si>
  <si>
    <t>Perform Security Improvements (2025)</t>
  </si>
  <si>
    <t>Minor Telecomm Enhancements 25</t>
  </si>
  <si>
    <t>Perform Minor Telecommunications Enhancements (2025)</t>
  </si>
  <si>
    <t>Overhaul unit 1 turb/valves 24</t>
  </si>
  <si>
    <t xml:space="preserve">Overhaul Unit 1 Turbine Valves and Generator (2024) - Holyrood </t>
  </si>
  <si>
    <t>Overhaul unit 2 turb/valves 23</t>
  </si>
  <si>
    <t>Overhaul Unit 2 Turbine and Valves (2023) - Holyrood</t>
  </si>
  <si>
    <t>Upgr Remote Terminals Units 25</t>
  </si>
  <si>
    <t>Upgrade Remote Terminal Units (2025)</t>
  </si>
  <si>
    <t>Rplc 48V Batt Banks/Chargers25</t>
  </si>
  <si>
    <t>Replace 48 V Battery Banks and Chargers (2025)</t>
  </si>
  <si>
    <t>Purchase Tools and Equipment (2025) - Telecontrol</t>
  </si>
  <si>
    <t>Overhaul Diesel Units 25</t>
  </si>
  <si>
    <t xml:space="preserve">Overhaul Diesel Units (2025) </t>
  </si>
  <si>
    <t>Replace Protective Relays-M25</t>
  </si>
  <si>
    <t>Replace Protective Relays (2024–2025)</t>
  </si>
  <si>
    <t>Mod Office Bldg Procure Eq 25</t>
  </si>
  <si>
    <t>Modify Office Buildings and Procure Furniture, Fixtures, &amp; Equipment (2025)</t>
  </si>
  <si>
    <t>Pur Tools &amp; Eq. Hydraulic</t>
  </si>
  <si>
    <t>Purchase Tools and Equipment (2025) - Hydraulic Plants</t>
  </si>
  <si>
    <t>Rplc Mobile equipment 2024</t>
  </si>
  <si>
    <t>Replace Mobile Equipment (2024-2025)</t>
  </si>
  <si>
    <t>Hydraulic In-Serv Failures 25</t>
  </si>
  <si>
    <t>Hydraulic In-Service Failures (2025)</t>
  </si>
  <si>
    <t>Wood Pole Line Management (2025)</t>
  </si>
  <si>
    <t>Replace Disconnects 24/25</t>
  </si>
  <si>
    <t>Replace Disconnects (2024–2025)</t>
  </si>
  <si>
    <t>Rplc Light/Heavy Duty Mbl Equi</t>
  </si>
  <si>
    <t>Replace Light- and Heavy-Duty Vehicles (2023-2025)</t>
  </si>
  <si>
    <t>Boiler CA/Misc Upgr 25 HRD</t>
  </si>
  <si>
    <t>Perform Boiler Condition Assessment and Miscellaneous Upgrades (2025) - Holyrood</t>
  </si>
  <si>
    <t>Remove Safety Hazards 25</t>
  </si>
  <si>
    <t>Remove Safety Hazards (2025)</t>
  </si>
  <si>
    <t>Rpl Instr Transforms VAR 24/25</t>
  </si>
  <si>
    <t>Replace Instrument Transformers (2024–2025)</t>
  </si>
  <si>
    <t>Repl TS Batt Banks/Chargers24</t>
  </si>
  <si>
    <t>Replace Terminal Station Battery Banks and Chargers (2024–2025)</t>
  </si>
  <si>
    <t>Overhaul Pumps Holyrood 25</t>
  </si>
  <si>
    <t>Overhaul Major Pumps (2025) - Holyrood</t>
  </si>
  <si>
    <t>Emerg Repairs BDE Penstock 1</t>
  </si>
  <si>
    <t>Emergency Repairs Penstock #1 - Bay d'Espoir</t>
  </si>
  <si>
    <t>Trans.Line Emergency Refurb</t>
  </si>
  <si>
    <t>Transmission Line Emergency Refurbishments</t>
  </si>
  <si>
    <t>BDE Penstock Refurbishment</t>
  </si>
  <si>
    <t>Penstock #3 Refurbishment - Bay d'Espoir</t>
  </si>
  <si>
    <t>RIG-Replace Engine  2051</t>
  </si>
  <si>
    <t>Replace Engine #2051 - Rigolet</t>
  </si>
  <si>
    <t>CHT Diesel Plant Restore Servi</t>
  </si>
  <si>
    <t>Charlottetown Diesel Plant Restore Service Following Fire</t>
  </si>
  <si>
    <t>TOTAL</t>
  </si>
  <si>
    <t>By nature of these projects, they do not have a set budget to compare the actuals against.</t>
  </si>
  <si>
    <t>Actuals</t>
  </si>
  <si>
    <t>Replace Instrument Transformers VAR 23/24</t>
  </si>
  <si>
    <t>Replace Terminal Station Battery Banks/Chargers</t>
  </si>
  <si>
    <t>Upgrade Power Transformers 23/24</t>
  </si>
  <si>
    <t>Replace Protective Relays - M24</t>
  </si>
  <si>
    <t>Overhaul Diesel Units -Var 24</t>
  </si>
  <si>
    <t>Circuit Breakers Renewal Program 23/24</t>
  </si>
  <si>
    <t>check</t>
  </si>
  <si>
    <t>Excluded from Original Analysis</t>
  </si>
  <si>
    <t>Included in Original Analysis</t>
  </si>
  <si>
    <t>N/A</t>
  </si>
  <si>
    <t>Original Analysis</t>
  </si>
  <si>
    <t>Revised Analysis</t>
  </si>
  <si>
    <t>Notes:</t>
  </si>
  <si>
    <t>3. Sign Convention: Positive Variance = Actual costs are higher than budget.  Negative Variance = Actuals costs are lower than budget.</t>
  </si>
  <si>
    <t>NLH-CA-017</t>
  </si>
  <si>
    <t>Minimum</t>
  </si>
  <si>
    <t>Maximum</t>
  </si>
  <si>
    <t>Variance</t>
  </si>
  <si>
    <t>Standard Deviation</t>
  </si>
  <si>
    <t>Average</t>
  </si>
  <si>
    <t>Lower Standard Deviation</t>
  </si>
  <si>
    <t>Upper Standard Deviation</t>
  </si>
  <si>
    <t>5.  This analysis includes projects that closed in each of the applicable years.</t>
  </si>
  <si>
    <t>Considered to be an anomaly based on estimate assumptions.</t>
  </si>
  <si>
    <t>Included/ Excluded in Original Analysis</t>
  </si>
  <si>
    <t>Allowance for Unforeseen Projects Excluded from RFI Response (Revised Statistical Analysis Tab)</t>
  </si>
  <si>
    <t>1.  This analysis contains data for projects that have closed from 2017-2025. As a result, the criteria for excluding projects from the analysis has evolved over time to exclude projects/ programs that were not reflective of Capital Budget Application Estimation Accuracy.</t>
  </si>
  <si>
    <t>Undefined scope when budgeted</t>
  </si>
  <si>
    <t>Considered to be a large project therefore would skew the analysis.</t>
  </si>
  <si>
    <t xml:space="preserve">2.  Allowance for Unforeseen projects have been excluded from the Revised Statistical Analysis.  </t>
  </si>
  <si>
    <t>4. Project/ Program titles may not be exactly the same as those denoted in the Capital Budget Application and may contain some abbreviations due to character restrictions in Newfoundland and Labrador Hydro’s system.</t>
  </si>
  <si>
    <t>Program subject to scope change within program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</si>
</sst>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0.0%"/>
    <numFmt numFmtId="166" formatCode="_(* #,##0_);_(* \(#,##0\);_(* &quot;-&quot;??_);_(@_)"/>
    <numFmt numFmtId="167" formatCode="_(* #,##0.0_);_(* \(#,##0.0\);_(* &quot;-&quot;?_);_(@_)"/>
    <numFmt numFmtId="168" formatCode="_(* #,##0.000_);_(* \(#,##0.000\);_(* &quot;-&quot;??_);_(@_)"/>
  </numFmts>
  <fonts count="10" x14ac:knownFonts="1">
    <font>
      <sz val="11"/>
      <color theme="1"/>
      <name val="Aptos Narrow"/>
      <family val="2"/>
      <scheme val="minor"/>
    </font>
    <font>
      <sz val="11"/>
      <color theme="1"/>
      <name val="Aptos Narrow"/>
      <family val="2"/>
      <scheme val="minor"/>
    </font>
    <font>
      <sz val="10"/>
      <name val="Arial"/>
      <family val="2"/>
    </font>
    <font>
      <sz val="11"/>
      <name val="Calibri"/>
      <family val="2"/>
    </font>
    <font>
      <sz val="11"/>
      <color indexed="8"/>
      <name val="Calibri"/>
      <family val="2"/>
    </font>
    <font>
      <sz val="11"/>
      <color theme="1"/>
      <name val="Calibri"/>
      <family val="2"/>
    </font>
    <font>
      <b/>
      <sz val="11"/>
      <color indexed="8"/>
      <name val="Calibri"/>
      <family val="2"/>
    </font>
    <font>
      <b/>
      <sz val="11"/>
      <color theme="1"/>
      <name val="Calibri"/>
      <family val="2"/>
    </font>
    <font>
      <sz val="11"/>
      <color theme="1"/>
      <name val="Calibri"/>
    </font>
    <font>
      <sz val="8"/>
      <color theme="1"/>
      <name val="Calibri"/>
      <family val="2"/>
    </font>
  </fonts>
  <fills count="8">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4" fillId="0" borderId="0"/>
  </cellStyleXfs>
  <cellXfs count="104">
    <xf numFmtId="0" fontId="0" fillId="0" borderId="0" xfId="0"/>
    <xf numFmtId="0" fontId="3" fillId="0" borderId="0" xfId="3" applyFont="1" applyAlignment="1">
      <alignment horizontal="center"/>
    </xf>
    <xf numFmtId="0" fontId="3" fillId="0" borderId="0" xfId="4" applyFont="1" applyAlignment="1">
      <alignment horizontal="center"/>
    </xf>
    <xf numFmtId="0" fontId="3" fillId="0" borderId="0" xfId="5" applyFont="1" applyAlignment="1">
      <alignment horizontal="center"/>
    </xf>
    <xf numFmtId="0" fontId="3" fillId="0" borderId="0" xfId="6" applyFont="1" applyAlignment="1">
      <alignment horizontal="center"/>
    </xf>
    <xf numFmtId="0" fontId="3" fillId="0" borderId="0" xfId="7" applyFont="1" applyAlignment="1">
      <alignment horizontal="center"/>
    </xf>
    <xf numFmtId="0" fontId="3" fillId="0" borderId="0" xfId="8" applyFont="1" applyAlignment="1">
      <alignment horizontal="center"/>
    </xf>
    <xf numFmtId="0" fontId="3" fillId="0" borderId="0" xfId="9" applyFont="1" applyAlignment="1">
      <alignment horizontal="center"/>
    </xf>
    <xf numFmtId="0" fontId="3" fillId="0" borderId="0" xfId="11" applyFont="1" applyAlignment="1">
      <alignment horizontal="center"/>
    </xf>
    <xf numFmtId="167" fontId="5" fillId="0" borderId="0" xfId="0" applyNumberFormat="1" applyFont="1" applyAlignment="1">
      <alignment horizontal="center"/>
    </xf>
    <xf numFmtId="167" fontId="3" fillId="0" borderId="0" xfId="0" applyNumberFormat="1" applyFont="1" applyAlignment="1">
      <alignment horizontal="center"/>
    </xf>
    <xf numFmtId="0" fontId="7" fillId="0" borderId="0" xfId="0" applyFont="1" applyAlignment="1">
      <alignment horizontal="center" vertical="center" wrapText="1"/>
    </xf>
    <xf numFmtId="0" fontId="5" fillId="0" borderId="0" xfId="0" applyFont="1"/>
    <xf numFmtId="0" fontId="5" fillId="0" borderId="0" xfId="0" applyFont="1" applyAlignment="1">
      <alignment horizontal="center"/>
    </xf>
    <xf numFmtId="164" fontId="5" fillId="0" borderId="0" xfId="1" applyNumberFormat="1" applyFont="1"/>
    <xf numFmtId="165" fontId="5" fillId="0" borderId="0" xfId="2" applyNumberFormat="1" applyFont="1"/>
    <xf numFmtId="43" fontId="5" fillId="0" borderId="0" xfId="1" applyFont="1"/>
    <xf numFmtId="0" fontId="5" fillId="0" borderId="0" xfId="0" applyFont="1" applyAlignment="1">
      <alignment horizontal="left"/>
    </xf>
    <xf numFmtId="166" fontId="5" fillId="0" borderId="0" xfId="0" applyNumberFormat="1" applyFont="1"/>
    <xf numFmtId="166" fontId="5" fillId="0" borderId="0" xfId="1" applyNumberFormat="1" applyFont="1"/>
    <xf numFmtId="43" fontId="5" fillId="0" borderId="0" xfId="0" applyNumberFormat="1" applyFont="1"/>
    <xf numFmtId="0" fontId="5" fillId="0" borderId="1" xfId="0" applyFont="1" applyBorder="1"/>
    <xf numFmtId="165" fontId="5" fillId="0" borderId="1" xfId="2" applyNumberFormat="1" applyFont="1" applyBorder="1"/>
    <xf numFmtId="0" fontId="4" fillId="0" borderId="0" xfId="10" applyAlignment="1">
      <alignment horizontal="center"/>
    </xf>
    <xf numFmtId="0" fontId="3" fillId="0" borderId="0" xfId="12" applyFont="1" applyAlignment="1">
      <alignment horizontal="center"/>
    </xf>
    <xf numFmtId="0" fontId="3" fillId="0" borderId="0" xfId="0" applyFont="1" applyAlignment="1">
      <alignment horizontal="left"/>
    </xf>
    <xf numFmtId="0" fontId="3" fillId="0" borderId="0" xfId="0" applyFont="1"/>
    <xf numFmtId="0" fontId="3" fillId="0" borderId="0" xfId="13" applyFont="1" applyAlignment="1">
      <alignment horizontal="center"/>
    </xf>
    <xf numFmtId="0" fontId="4" fillId="0" borderId="0" xfId="14"/>
    <xf numFmtId="164" fontId="5" fillId="0" borderId="1" xfId="1" applyNumberFormat="1" applyFont="1" applyBorder="1"/>
    <xf numFmtId="164" fontId="3" fillId="0" borderId="0" xfId="1" applyNumberFormat="1" applyFont="1" applyAlignment="1">
      <alignment horizontal="center"/>
    </xf>
    <xf numFmtId="164" fontId="3" fillId="0" borderId="0" xfId="1" applyNumberFormat="1" applyFont="1" applyFill="1" applyAlignment="1">
      <alignment horizontal="center"/>
    </xf>
    <xf numFmtId="0" fontId="5" fillId="0" borderId="1" xfId="0" applyFont="1" applyBorder="1" applyAlignment="1">
      <alignment horizontal="center"/>
    </xf>
    <xf numFmtId="0" fontId="7" fillId="0" borderId="1" xfId="0" applyFont="1" applyBorder="1" applyAlignment="1">
      <alignment horizontal="right"/>
    </xf>
    <xf numFmtId="0" fontId="7" fillId="0" borderId="0" xfId="0" applyFont="1" applyAlignment="1">
      <alignment horizontal="center"/>
    </xf>
    <xf numFmtId="0" fontId="4" fillId="0" borderId="0" xfId="16"/>
    <xf numFmtId="43" fontId="5" fillId="0" borderId="1" xfId="0" applyNumberFormat="1" applyFont="1" applyBorder="1"/>
    <xf numFmtId="0" fontId="7" fillId="0" borderId="0" xfId="0" applyFont="1"/>
    <xf numFmtId="0" fontId="7"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3" xfId="0" applyFont="1" applyFill="1" applyBorder="1" applyAlignment="1">
      <alignment vertical="center"/>
    </xf>
    <xf numFmtId="0" fontId="6" fillId="4" borderId="3" xfId="15" applyFont="1" applyFill="1" applyBorder="1" applyAlignment="1">
      <alignment horizontal="center" vertical="center"/>
    </xf>
    <xf numFmtId="0" fontId="7" fillId="4" borderId="3" xfId="0" applyFont="1" applyFill="1" applyBorder="1" applyAlignment="1">
      <alignment vertical="center" wrapText="1"/>
    </xf>
    <xf numFmtId="0" fontId="5" fillId="3" borderId="0" xfId="0" applyFont="1" applyFill="1"/>
    <xf numFmtId="0" fontId="7" fillId="3" borderId="1" xfId="0" applyFont="1" applyFill="1" applyBorder="1" applyAlignment="1">
      <alignment horizontal="center" wrapText="1"/>
    </xf>
    <xf numFmtId="0" fontId="5" fillId="3" borderId="1" xfId="0" applyFont="1" applyFill="1" applyBorder="1" applyAlignment="1">
      <alignment horizontal="center" wrapText="1"/>
    </xf>
    <xf numFmtId="0" fontId="5" fillId="3" borderId="1" xfId="0" applyFont="1" applyFill="1" applyBorder="1"/>
    <xf numFmtId="166" fontId="5" fillId="3" borderId="1" xfId="0" applyNumberFormat="1" applyFont="1" applyFill="1" applyBorder="1"/>
    <xf numFmtId="0" fontId="5" fillId="2" borderId="1" xfId="0" applyFont="1" applyFill="1" applyBorder="1"/>
    <xf numFmtId="0" fontId="5" fillId="2" borderId="1" xfId="0" applyFont="1" applyFill="1" applyBorder="1" applyAlignment="1">
      <alignment horizontal="center"/>
    </xf>
    <xf numFmtId="165" fontId="5" fillId="0" borderId="0" xfId="0" applyNumberFormat="1" applyFont="1"/>
    <xf numFmtId="166" fontId="5" fillId="0" borderId="0" xfId="0" applyNumberFormat="1" applyFont="1" applyAlignment="1">
      <alignment wrapText="1"/>
    </xf>
    <xf numFmtId="10" fontId="5" fillId="0" borderId="0" xfId="2" applyNumberFormat="1" applyFont="1"/>
    <xf numFmtId="9" fontId="5" fillId="0" borderId="0" xfId="2" applyFont="1" applyFill="1"/>
    <xf numFmtId="10" fontId="5" fillId="0" borderId="0" xfId="2" applyNumberFormat="1" applyFont="1" applyFill="1"/>
    <xf numFmtId="9" fontId="5" fillId="0" borderId="0" xfId="2" applyFont="1"/>
    <xf numFmtId="0" fontId="8" fillId="0" borderId="0" xfId="0" applyFont="1"/>
    <xf numFmtId="0" fontId="8" fillId="0" borderId="0" xfId="0" pivotButton="1" applyFont="1"/>
    <xf numFmtId="165" fontId="8" fillId="0" borderId="0" xfId="0" applyNumberFormat="1" applyFont="1"/>
    <xf numFmtId="166" fontId="8" fillId="0" borderId="0" xfId="0" applyNumberFormat="1" applyFont="1"/>
    <xf numFmtId="166" fontId="8" fillId="0" borderId="0" xfId="0" applyNumberFormat="1" applyFont="1" applyAlignment="1">
      <alignment wrapText="1"/>
    </xf>
    <xf numFmtId="0" fontId="5" fillId="5" borderId="0" xfId="0" applyFont="1" applyFill="1"/>
    <xf numFmtId="0" fontId="7" fillId="4" borderId="0" xfId="0" applyFont="1" applyFill="1" applyAlignment="1">
      <alignment horizontal="center" vertical="center" wrapText="1"/>
    </xf>
    <xf numFmtId="0" fontId="3" fillId="0" borderId="1" xfId="11" applyFont="1" applyBorder="1" applyAlignment="1">
      <alignment horizontal="center"/>
    </xf>
    <xf numFmtId="0" fontId="5" fillId="0" borderId="1" xfId="0" applyFont="1" applyBorder="1" applyAlignment="1">
      <alignment horizontal="left"/>
    </xf>
    <xf numFmtId="167" fontId="5" fillId="0" borderId="1" xfId="0" applyNumberFormat="1" applyFont="1" applyBorder="1" applyAlignment="1">
      <alignment horizontal="center"/>
    </xf>
    <xf numFmtId="43" fontId="5" fillId="0" borderId="1" xfId="1" applyFont="1" applyBorder="1"/>
    <xf numFmtId="167" fontId="9" fillId="0" borderId="0" xfId="0" applyNumberFormat="1" applyFont="1" applyAlignment="1">
      <alignment horizontal="center"/>
    </xf>
    <xf numFmtId="0" fontId="9" fillId="0" borderId="0" xfId="0" applyFont="1" applyAlignment="1">
      <alignment horizontal="right"/>
    </xf>
    <xf numFmtId="165" fontId="5" fillId="0" borderId="0" xfId="2" applyNumberFormat="1" applyFont="1" applyAlignment="1">
      <alignment horizontal="center"/>
    </xf>
    <xf numFmtId="165" fontId="5" fillId="0" borderId="1" xfId="2" applyNumberFormat="1" applyFont="1" applyBorder="1" applyAlignment="1">
      <alignment horizontal="center"/>
    </xf>
    <xf numFmtId="165" fontId="5" fillId="0" borderId="0" xfId="2" applyNumberFormat="1" applyFont="1" applyFill="1"/>
    <xf numFmtId="0" fontId="5" fillId="4" borderId="0" xfId="0" applyFont="1" applyFill="1"/>
    <xf numFmtId="0" fontId="5" fillId="4" borderId="0" xfId="0" applyFont="1" applyFill="1" applyAlignment="1">
      <alignment horizontal="center" vertical="center"/>
    </xf>
    <xf numFmtId="0" fontId="5" fillId="3" borderId="1" xfId="0" applyFont="1" applyFill="1" applyBorder="1" applyAlignment="1">
      <alignment horizontal="center"/>
    </xf>
    <xf numFmtId="0" fontId="7" fillId="0" borderId="4" xfId="0" applyFont="1" applyBorder="1"/>
    <xf numFmtId="166" fontId="5" fillId="0" borderId="4" xfId="1" applyNumberFormat="1" applyFont="1" applyBorder="1"/>
    <xf numFmtId="9" fontId="5" fillId="6" borderId="4" xfId="2" applyFont="1" applyFill="1" applyBorder="1"/>
    <xf numFmtId="9" fontId="5" fillId="6" borderId="4" xfId="0" applyNumberFormat="1" applyFont="1" applyFill="1" applyBorder="1"/>
    <xf numFmtId="0" fontId="7" fillId="0" borderId="1" xfId="0" applyFont="1" applyBorder="1" applyAlignment="1">
      <alignment horizontal="center"/>
    </xf>
    <xf numFmtId="43" fontId="5" fillId="0" borderId="0" xfId="1" applyFont="1" applyFill="1"/>
    <xf numFmtId="0" fontId="8" fillId="4" borderId="0" xfId="0" applyFont="1" applyFill="1"/>
    <xf numFmtId="0" fontId="8" fillId="4" borderId="0" xfId="0" applyFont="1" applyFill="1" applyAlignment="1">
      <alignment horizontal="center" vertical="center"/>
    </xf>
    <xf numFmtId="0" fontId="7" fillId="5" borderId="3" xfId="0" applyFont="1" applyFill="1" applyBorder="1" applyAlignment="1">
      <alignment vertical="center" wrapText="1"/>
    </xf>
    <xf numFmtId="0" fontId="4" fillId="7" borderId="0" xfId="10" applyFill="1" applyAlignment="1">
      <alignment horizontal="center"/>
    </xf>
    <xf numFmtId="0" fontId="5" fillId="7" borderId="0" xfId="0" applyFont="1" applyFill="1" applyAlignment="1">
      <alignment horizontal="center"/>
    </xf>
    <xf numFmtId="0" fontId="5" fillId="7" borderId="0" xfId="0" applyFont="1" applyFill="1" applyAlignment="1">
      <alignment horizontal="left"/>
    </xf>
    <xf numFmtId="0" fontId="5" fillId="7" borderId="0" xfId="0" applyFont="1" applyFill="1"/>
    <xf numFmtId="43" fontId="5" fillId="7" borderId="0" xfId="1" applyFont="1" applyFill="1"/>
    <xf numFmtId="168" fontId="5" fillId="7" borderId="0" xfId="1" applyNumberFormat="1" applyFont="1" applyFill="1"/>
    <xf numFmtId="0" fontId="7" fillId="6" borderId="4" xfId="0" applyFont="1" applyFill="1" applyBorder="1"/>
    <xf numFmtId="0" fontId="7" fillId="4" borderId="4" xfId="0" applyFont="1" applyFill="1" applyBorder="1" applyAlignment="1">
      <alignment horizontal="center"/>
    </xf>
    <xf numFmtId="0" fontId="7" fillId="6" borderId="0" xfId="0" applyFont="1" applyFill="1"/>
    <xf numFmtId="9" fontId="5" fillId="6" borderId="0" xfId="0" applyNumberFormat="1" applyFont="1" applyFill="1"/>
    <xf numFmtId="166" fontId="5" fillId="0" borderId="0" xfId="1" applyNumberFormat="1" applyFont="1" applyFill="1"/>
    <xf numFmtId="166" fontId="5" fillId="0" borderId="4" xfId="1" applyNumberFormat="1" applyFont="1" applyFill="1" applyBorder="1"/>
    <xf numFmtId="9" fontId="5" fillId="0" borderId="4" xfId="2" applyFont="1" applyBorder="1"/>
    <xf numFmtId="9" fontId="5" fillId="0" borderId="4" xfId="0" applyNumberFormat="1" applyFont="1" applyBorder="1"/>
    <xf numFmtId="0" fontId="7" fillId="4" borderId="4" xfId="0" applyFont="1" applyFill="1" applyBorder="1" applyAlignment="1">
      <alignment horizontal="center"/>
    </xf>
    <xf numFmtId="0" fontId="5" fillId="0" borderId="0" xfId="0" applyFont="1" applyAlignment="1">
      <alignment horizontal="left" vertical="center"/>
    </xf>
    <xf numFmtId="0" fontId="3" fillId="0" borderId="0" xfId="0" applyFont="1" applyAlignment="1">
      <alignment horizontal="left" wrapText="1"/>
    </xf>
    <xf numFmtId="0" fontId="5" fillId="0" borderId="0" xfId="0" applyFont="1" applyAlignment="1">
      <alignment horizontal="left" wrapText="1"/>
    </xf>
    <xf numFmtId="0" fontId="6" fillId="0" borderId="2" xfId="15" applyFont="1" applyBorder="1" applyAlignment="1">
      <alignment horizontal="center" vertical="center" wrapText="1"/>
    </xf>
    <xf numFmtId="0" fontId="7" fillId="0" borderId="0" xfId="0" applyFont="1"/>
  </cellXfs>
  <cellStyles count="17">
    <cellStyle name="Comma" xfId="1" builtinId="3"/>
    <cellStyle name="Normal" xfId="0" builtinId="0"/>
    <cellStyle name="Normal 113" xfId="4" xr:uid="{D42F515F-A4CC-4F6D-996A-BE4775887231}"/>
    <cellStyle name="Normal_2017 Master List" xfId="5" xr:uid="{9C704AAF-E4F1-41BB-B33A-1A263DFBD2BD}"/>
    <cellStyle name="Normal_2017 Master List_1" xfId="6" xr:uid="{DDC6E999-33E7-4E27-ACE7-3D0EC7F11FE0}"/>
    <cellStyle name="Normal_2017 Master List_2" xfId="7" xr:uid="{48C4E756-9BF9-43AF-92CE-AC6EF26B26D5}"/>
    <cellStyle name="Normal_2017 Master List_3" xfId="8" xr:uid="{C61B8D6B-0B3B-4B84-BBCE-FAAE21E1AF1B}"/>
    <cellStyle name="Normal_2017 Master List_4" xfId="9" xr:uid="{4D479B28-FAB5-4F41-BAF7-1209ED36DF01}"/>
    <cellStyle name="Normal_2018 Master List" xfId="10" xr:uid="{3D37AD7D-8554-4A35-91AA-A195BE57CD89}"/>
    <cellStyle name="Normal_2018 Master List_1" xfId="11" xr:uid="{B4D6E588-8341-40E0-B4F1-83B8605E1C19}"/>
    <cellStyle name="Normal_2018 Master List_2" xfId="12" xr:uid="{AD4084FD-D6DF-4312-80D8-AFF07D9DD683}"/>
    <cellStyle name="Normal_2018 Master List_2 2" xfId="13" xr:uid="{8E67437D-8B25-4721-B584-A7BEFE793C65}"/>
    <cellStyle name="Normal_2024" xfId="16" xr:uid="{0EDB579F-0BF2-49BC-8F0E-7F49972DEBBD}"/>
    <cellStyle name="Normal_Data -Statistical Analysis" xfId="14" xr:uid="{F3671EB9-C29B-4F2B-9BEB-A08F50F715CB}"/>
    <cellStyle name="Normal_Detailed Report (3)" xfId="15" xr:uid="{D577611D-EB5F-4317-A045-9B2BA7012A1A}"/>
    <cellStyle name="Normal_Sheet1_1" xfId="3" xr:uid="{383D35CE-71B5-47B5-97ED-3BFDE67E5613}"/>
    <cellStyle name="Percent" xfId="2" builtinId="5"/>
  </cellStyles>
  <dxfs count="1330">
    <dxf>
      <fill>
        <patternFill>
          <bgColor rgb="FFFFC7CE"/>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alignment wrapText="0"/>
    </dxf>
    <dxf>
      <alignment wrapText="0"/>
    </dxf>
    <dxf>
      <alignment horizontal="center"/>
    </dxf>
    <dxf>
      <alignment vertical="center"/>
    </dxf>
    <dxf>
      <alignment wrapText="1"/>
    </dxf>
    <dxf>
      <numFmt numFmtId="166" formatCode="_(* #,##0_);_(* \(#,##0\);_(* &quot;-&quot;??_);_(@_)"/>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alignment horizontal="center"/>
    </dxf>
    <dxf>
      <alignment wrapText="1"/>
    </dxf>
    <dxf>
      <alignment horizontal="center"/>
    </dxf>
    <dxf>
      <border>
        <top style="thin">
          <color indexed="64"/>
        </top>
        <bottom style="double">
          <color indexed="64"/>
        </bottom>
      </border>
    </dxf>
    <dxf>
      <border>
        <top style="thin">
          <color indexed="64"/>
        </top>
      </border>
    </dxf>
    <dxf>
      <border>
        <top style="thin">
          <color indexed="64"/>
        </top>
      </border>
    </dxf>
    <dxf>
      <border>
        <bottom style="double">
          <color indexed="64"/>
        </bottom>
      </border>
    </dxf>
    <dxf>
      <border>
        <bottom style="double">
          <color indexed="64"/>
        </bottom>
      </border>
    </dxf>
    <dxf>
      <numFmt numFmtId="166" formatCode="_(* #,##0_);_(* \(#,##0\);_(* &quot;-&quot;??_);_(@_)"/>
    </dxf>
    <dxf>
      <alignment horizontal="center"/>
    </dxf>
    <dxf>
      <alignment wrapText="1"/>
    </dxf>
    <dxf>
      <alignment horizontal="center"/>
    </dxf>
    <dxf>
      <font>
        <b/>
      </font>
    </dxf>
    <dxf>
      <border>
        <bottom style="double">
          <color indexed="64"/>
        </bottom>
      </border>
    </dxf>
    <dxf>
      <alignment wrapText="1"/>
    </dxf>
    <dxf>
      <numFmt numFmtId="35" formatCode="_(* #,##0.00_);_(* \(#,##0.00\);_(* &quot;-&quot;??_);_(@_)"/>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alignment horizontal="center"/>
    </dxf>
    <dxf>
      <alignment wrapText="1"/>
    </dxf>
    <dxf>
      <alignment horizontal="center"/>
    </dxf>
    <dxf>
      <border>
        <top style="thin">
          <color indexed="64"/>
        </top>
        <bottom style="double">
          <color indexed="64"/>
        </bottom>
      </border>
    </dxf>
    <dxf>
      <border>
        <top style="thin">
          <color indexed="64"/>
        </top>
      </border>
    </dxf>
    <dxf>
      <border>
        <top style="thin">
          <color indexed="64"/>
        </top>
      </border>
    </dxf>
    <dxf>
      <border>
        <bottom style="double">
          <color indexed="64"/>
        </bottom>
      </border>
    </dxf>
    <dxf>
      <border>
        <bottom style="double">
          <color indexed="64"/>
        </bottom>
      </border>
    </dxf>
    <dxf>
      <numFmt numFmtId="166" formatCode="_(* #,##0_);_(* \(#,##0\);_(* &quot;-&quot;??_);_(@_)"/>
    </dxf>
    <dxf>
      <alignment horizontal="center"/>
    </dxf>
    <dxf>
      <alignment wrapText="1"/>
    </dxf>
    <dxf>
      <alignment horizontal="center"/>
    </dxf>
    <dxf>
      <font>
        <b/>
      </font>
    </dxf>
    <dxf>
      <border>
        <bottom style="double">
          <color indexed="64"/>
        </bottom>
      </border>
    </dxf>
    <dxf>
      <alignment wrapText="1"/>
    </dxf>
    <dxf>
      <numFmt numFmtId="35" formatCode="_(* #,##0.00_);_(* \(#,##0.00\);_(* &quot;-&quot;??_);_(@_)"/>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
      <alignment wrapText="0"/>
    </dxf>
    <dxf>
      <alignment wrapText="0"/>
    </dxf>
    <dxf>
      <alignment horizontal="center"/>
    </dxf>
    <dxf>
      <alignment vertical="center"/>
    </dxf>
    <dxf>
      <alignment wrapText="1"/>
    </dxf>
    <dxf>
      <numFmt numFmtId="166" formatCode="_(* #,##0_);_(* \(#,##0\);_(* &quot;-&quot;??_);_(@_)"/>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theme" Target="theme/theme1.xml"/><Relationship Id="rId21" Type="http://schemas.openxmlformats.org/officeDocument/2006/relationships/externalLink" Target="externalLinks/externalLink14.xml"/><Relationship Id="rId34" Type="http://schemas.openxmlformats.org/officeDocument/2006/relationships/pivotCacheDefinition" Target="pivotCache/pivotCacheDefinition1.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9.xml"/><Relationship Id="rId29"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pivotCacheDefinition" Target="pivotCache/pivotCacheDefinition4.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pivotCacheDefinition" Target="pivotCache/pivotCacheDefinition3.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pivotCacheDefinition" Target="pivotCache/pivotCacheDefinition2.xml"/><Relationship Id="rId43" Type="http://schemas.openxmlformats.org/officeDocument/2006/relationships/calcChain" Target="calcChain.xml"/><Relationship Id="rId8"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pivotCacheDefinition" Target="pivotCache/pivotCacheDefinition5.xml"/><Relationship Id="rId46" Type="http://schemas.openxmlformats.org/officeDocument/2006/relationships/customXml" Target="../customXml/item3.xml"/><Relationship Id="rId20" Type="http://schemas.openxmlformats.org/officeDocument/2006/relationships/externalLink" Target="externalLinks/externalLink13.xml"/><Relationship Id="rId4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Hydro%20Shared\Month%20End%20Documents\SS%20Templates\2017actrev.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y%20Documents\Cha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Finance\CFLCO\Monthly%20Operating%20and%20Capital%20Reports%20from%20review%20meeting%202013\11%20Nov\Capital%20Cost%20Report%20Dec%202%20(Updated%20Dec%2012th).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inance\Hydro%20Shared\RSP\2021\Budget\Copy%20of%20Production%20Costing%20Model%20Actual%20to%20June%20(v5)%20Aug%2021.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Rates/Rural%20Revenue/2016%20Budget/Rural%20Model.xlsx" TargetMode="External"/><Relationship Id="rId1" Type="http://schemas.openxmlformats.org/officeDocument/2006/relationships/externalLinkPath" Target="/Rates/Rural%20Revenue/2016%20Budget/Rural%20Mode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il%20and%20Gas%20Shared\Projects\Hibernia%20South%20Extension\Revenue%20Related%20Documents\2015\HSE%20Revenue%20Accounting%20201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il%20and%20Gas%20Shared\Projects\White%20Rose%20Growth%20Lands\Revenue%20Related%20Documents\2015%20Revenue%20Documents\WR%20Revenue%20Accounting%202015.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My%20Documents/Chart.xls" TargetMode="External"/><Relationship Id="rId1" Type="http://schemas.openxmlformats.org/officeDocument/2006/relationships/externalLinkPath" Target="/My%20Documents/Char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Customer%20Service%20-%20Labrador%20Billing\2015\IOC_WM_2015_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Rates\RuralStats\Monthly%20kWhs%20Adjustments\2015\200111RurkW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Recapture\Budgets%20and%20Forecasts\EM%20Implmentation%20Plan%202014-2018%20Budget%20DRAFT\2014\CHHC\NalcorHSEModel\WhiteRoseRoyaltyModul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Rates\RevenueBudgetsForecasts\2017%20Budget\Wholesale%20Industrial%20Revenue%202017%20Budget%20(Links%20Broken).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Customer%20Service%20-%20Labrador%20Billing\2016\Labrador%20Energy%20Billing%20Calculations%202016-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Oil%20and%20Gas%20Shared\Budgets\2014\2014%20Budget%20model%20v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Recapture\Budgets%20and%20Forecasts\EM%20Implmentation%20Plan%202014-2018%20Budget%20DRAFT\2014\CHHC\NalcorHSEModel\Contro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Finance\Energy%20Investments\Energy%20Marketing\Monthly%20Reporting\Monthly%20Presentation%20Data\2015\09.%20September\Energy%20Marketing%20%20-%20Presentation%20Info%20-%20Sept%202015%20-%20v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Finance\Hydro%20Shared\Month%20End%20Documents\2017\03_March%202017\3.%20Mgmt%20Reports\Drafts\02%20ESCVD%20Mar%202017.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Hydro%20Shared\Month%20End%20Documents\SS%20Templates\previous%20versions\~0806343.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Recapture\Budgets%20and%20Forecasts\EM%20Implmentation%20Plan%202014-2018%20Budget%20DRAFT\2014\CHHC\NalcorHSEModel\InputsPric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Oil%20and%20Gas%20Shared\Reporting\Monthly%20Reporting\2013\Production%20Forecast%20&amp;%20Reporting%20Model%202013.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nance/Finance%20Repository/Monthly%20Templates%20&amp;%20Final%20Reports/2016/MASTER%20CONSOL/Nalcor_Master_Consol_Dec_2016.xlsx" TargetMode="External"/><Relationship Id="rId1" Type="http://schemas.openxmlformats.org/officeDocument/2006/relationships/externalLinkPath" Target="/Finance/Finance%20Repository/Monthly%20Templates%20&amp;%20Final%20Reports/2016/MASTER%20CONSOL/Nalcor_Master_Consol_Dec_201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Recapture\Budgets%20and%20Forecasts\EM%20Implmentation%20Plan%202014-2018%20Budget%20DRAFT\2014\CHHC\NalcorHSEModel\InputsRoyalty.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Finance\Chris%20Fry\CFLCo\Operating\Projects%20and%20Activity%20Variance%20Report%2020130430110454%20MAR.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Finance\CFLCO\CFry\CFLCo\Temp\Capital%20Cost%20Report%20Sep%203%20Projects%20currently%20over%20budget.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OLD_HOME_DRIVE\HSE\HSE%20Economic%20Workshop%20Jan%2008\January%2025%2008\Current%20REG%20Hibernia%2017th%20January%20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Finance\Budget%20Section\2009%202010%20salary%20budgets\Temp%206015\2009%20Salary%20Temporary%20%20Budget%20%20v4%20CFLCO%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Sheet1"/>
      <sheetName val="Upload File"/>
      <sheetName val="Revenue $"/>
      <sheetName val="Energy Sales"/>
      <sheetName val="Rates"/>
      <sheetName val="Dec Firm Rate"/>
      <sheetName val="Adjustments"/>
      <sheetName val="InputCheck"/>
      <sheetName val="Load"/>
      <sheetName val="NPDemand"/>
      <sheetName val="Assumptions"/>
      <sheetName val="Nonfirm"/>
      <sheetName val="Lab IC Rates"/>
      <sheetName val="SecCal"/>
      <sheetName val="Finance Summary"/>
      <sheetName val="Variance Analysis"/>
      <sheetName val="Vol Rate Var"/>
      <sheetName val="ISLLDFORE"/>
      <sheetName val="IOC"/>
      <sheetName val="Sheet3"/>
      <sheetName val="LoadFor"/>
      <sheetName val="2017actrev"/>
    </sheetNames>
    <sheetDataSet>
      <sheetData sheetId="0" refreshError="1">
        <row r="3">
          <cell r="A3" t="str">
            <v>January - March, 2017</v>
          </cell>
        </row>
        <row r="7">
          <cell r="F7">
            <v>2017</v>
          </cell>
        </row>
        <row r="15">
          <cell r="B15">
            <v>1</v>
          </cell>
          <cell r="C15" t="str">
            <v>January</v>
          </cell>
          <cell r="D15">
            <v>31</v>
          </cell>
        </row>
        <row r="16">
          <cell r="B16">
            <v>2</v>
          </cell>
          <cell r="C16" t="str">
            <v>February</v>
          </cell>
          <cell r="D16">
            <v>28</v>
          </cell>
        </row>
        <row r="17">
          <cell r="B17">
            <v>3</v>
          </cell>
          <cell r="C17" t="str">
            <v>March</v>
          </cell>
          <cell r="D17">
            <v>31</v>
          </cell>
        </row>
        <row r="18">
          <cell r="B18">
            <v>4</v>
          </cell>
          <cell r="C18" t="str">
            <v>April</v>
          </cell>
          <cell r="D18">
            <v>30</v>
          </cell>
        </row>
        <row r="19">
          <cell r="B19">
            <v>5</v>
          </cell>
          <cell r="C19" t="str">
            <v>May</v>
          </cell>
          <cell r="D19">
            <v>31</v>
          </cell>
        </row>
        <row r="20">
          <cell r="B20">
            <v>6</v>
          </cell>
          <cell r="C20" t="str">
            <v>June</v>
          </cell>
          <cell r="D20">
            <v>30</v>
          </cell>
        </row>
        <row r="21">
          <cell r="B21">
            <v>7</v>
          </cell>
          <cell r="C21" t="str">
            <v>July</v>
          </cell>
          <cell r="D21">
            <v>31</v>
          </cell>
        </row>
        <row r="22">
          <cell r="B22">
            <v>8</v>
          </cell>
          <cell r="C22" t="str">
            <v>August</v>
          </cell>
          <cell r="D22">
            <v>31</v>
          </cell>
        </row>
        <row r="23">
          <cell r="B23">
            <v>9</v>
          </cell>
          <cell r="C23" t="str">
            <v>September</v>
          </cell>
          <cell r="D23">
            <v>30</v>
          </cell>
        </row>
        <row r="24">
          <cell r="B24">
            <v>10</v>
          </cell>
          <cell r="C24" t="str">
            <v>October</v>
          </cell>
          <cell r="D24">
            <v>31</v>
          </cell>
        </row>
        <row r="25">
          <cell r="B25">
            <v>11</v>
          </cell>
          <cell r="C25" t="str">
            <v>November</v>
          </cell>
          <cell r="D25">
            <v>30</v>
          </cell>
        </row>
        <row r="26">
          <cell r="B26">
            <v>12</v>
          </cell>
          <cell r="C26" t="str">
            <v>December</v>
          </cell>
          <cell r="D26">
            <v>31</v>
          </cell>
        </row>
        <row r="52">
          <cell r="A52">
            <v>0</v>
          </cell>
          <cell r="B52">
            <v>0</v>
          </cell>
          <cell r="C52">
            <v>0</v>
          </cell>
          <cell r="D52" t="str">
            <v>Load</v>
          </cell>
          <cell r="E52">
            <v>0</v>
          </cell>
          <cell r="F52">
            <v>0</v>
          </cell>
          <cell r="G52">
            <v>0</v>
          </cell>
          <cell r="H52" t="str">
            <v>Schedules 1 - 8</v>
          </cell>
          <cell r="I52">
            <v>0</v>
          </cell>
        </row>
        <row r="54">
          <cell r="A54">
            <v>0</v>
          </cell>
          <cell r="B54">
            <v>0</v>
          </cell>
          <cell r="C54">
            <v>0</v>
          </cell>
          <cell r="D54" t="str">
            <v>Rate Stabilization Plan Write-Off</v>
          </cell>
          <cell r="E54">
            <v>0</v>
          </cell>
          <cell r="F54">
            <v>0</v>
          </cell>
          <cell r="G54">
            <v>0</v>
          </cell>
          <cell r="H54" t="str">
            <v>Schedule 11</v>
          </cell>
          <cell r="I54">
            <v>0</v>
          </cell>
        </row>
        <row r="55">
          <cell r="A55">
            <v>0</v>
          </cell>
          <cell r="B55">
            <v>0</v>
          </cell>
          <cell r="C55">
            <v>0</v>
          </cell>
          <cell r="D55" t="str">
            <v>RSP Surplus Write-Off</v>
          </cell>
          <cell r="E55">
            <v>0</v>
          </cell>
          <cell r="F55">
            <v>0</v>
          </cell>
          <cell r="G55">
            <v>0</v>
          </cell>
          <cell r="H55" t="str">
            <v>Schedule 12</v>
          </cell>
          <cell r="I55">
            <v>0</v>
          </cell>
        </row>
        <row r="56">
          <cell r="A56">
            <v>0</v>
          </cell>
          <cell r="B56">
            <v>0</v>
          </cell>
          <cell r="C56">
            <v>0</v>
          </cell>
          <cell r="D56" t="str">
            <v>CDM Recovery</v>
          </cell>
          <cell r="E56">
            <v>0</v>
          </cell>
          <cell r="F56">
            <v>0</v>
          </cell>
          <cell r="G56">
            <v>0</v>
          </cell>
          <cell r="H56" t="str">
            <v>Schedule 13</v>
          </cell>
          <cell r="I56">
            <v>0</v>
          </cell>
        </row>
        <row r="57">
          <cell r="A57">
            <v>0</v>
          </cell>
          <cell r="B57">
            <v>0</v>
          </cell>
          <cell r="C57">
            <v>0</v>
          </cell>
          <cell r="D57" t="str">
            <v>Cash Flows</v>
          </cell>
          <cell r="E57">
            <v>0</v>
          </cell>
          <cell r="F57">
            <v>0</v>
          </cell>
          <cell r="G57">
            <v>0</v>
          </cell>
          <cell r="H57" t="str">
            <v>Schedule 14</v>
          </cell>
          <cell r="I57">
            <v>0</v>
          </cell>
        </row>
        <row r="58">
          <cell r="A58">
            <v>0</v>
          </cell>
          <cell r="B58">
            <v>0</v>
          </cell>
          <cell r="C58">
            <v>0</v>
          </cell>
          <cell r="D58">
            <v>0</v>
          </cell>
          <cell r="E58">
            <v>0</v>
          </cell>
          <cell r="F58">
            <v>0</v>
          </cell>
          <cell r="G58">
            <v>0</v>
          </cell>
          <cell r="H58">
            <v>0</v>
          </cell>
          <cell r="I58">
            <v>0</v>
          </cell>
        </row>
        <row r="59">
          <cell r="A59">
            <v>0</v>
          </cell>
          <cell r="B59">
            <v>0</v>
          </cell>
          <cell r="C59">
            <v>0</v>
          </cell>
          <cell r="D59">
            <v>0</v>
          </cell>
          <cell r="E59">
            <v>0</v>
          </cell>
          <cell r="F59">
            <v>0</v>
          </cell>
          <cell r="G59">
            <v>0</v>
          </cell>
          <cell r="H59">
            <v>0</v>
          </cell>
          <cell r="I5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v>0</v>
          </cell>
          <cell r="B1" t="str">
            <v>OPERATING INTERCONNECTED ISLAND LOAD FORECAST</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row>
        <row r="2">
          <cell r="A2">
            <v>0</v>
          </cell>
          <cell r="B2">
            <v>0</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row>
        <row r="3">
          <cell r="A3">
            <v>0</v>
          </cell>
          <cell r="B3">
            <v>2017</v>
          </cell>
          <cell r="C3">
            <v>0</v>
          </cell>
          <cell r="D3">
            <v>0</v>
          </cell>
          <cell r="E3">
            <v>42750</v>
          </cell>
          <cell r="F3">
            <v>0</v>
          </cell>
          <cell r="G3">
            <v>0</v>
          </cell>
          <cell r="H3">
            <v>42781</v>
          </cell>
          <cell r="I3">
            <v>0</v>
          </cell>
          <cell r="J3">
            <v>0</v>
          </cell>
          <cell r="K3">
            <v>42810</v>
          </cell>
          <cell r="L3">
            <v>0</v>
          </cell>
          <cell r="M3">
            <v>0</v>
          </cell>
          <cell r="N3">
            <v>42841</v>
          </cell>
          <cell r="O3">
            <v>0</v>
          </cell>
          <cell r="P3">
            <v>0</v>
          </cell>
          <cell r="Q3">
            <v>42871</v>
          </cell>
          <cell r="R3">
            <v>0</v>
          </cell>
          <cell r="S3">
            <v>0</v>
          </cell>
          <cell r="T3">
            <v>42902</v>
          </cell>
          <cell r="U3">
            <v>0</v>
          </cell>
          <cell r="V3">
            <v>0</v>
          </cell>
          <cell r="W3">
            <v>42932</v>
          </cell>
          <cell r="X3">
            <v>0</v>
          </cell>
          <cell r="Y3">
            <v>0</v>
          </cell>
          <cell r="Z3">
            <v>42963</v>
          </cell>
          <cell r="AA3">
            <v>0</v>
          </cell>
          <cell r="AB3">
            <v>0</v>
          </cell>
          <cell r="AC3">
            <v>42994</v>
          </cell>
          <cell r="AD3">
            <v>0</v>
          </cell>
          <cell r="AE3">
            <v>0</v>
          </cell>
          <cell r="AF3">
            <v>43024</v>
          </cell>
          <cell r="AG3">
            <v>0</v>
          </cell>
          <cell r="AH3">
            <v>0</v>
          </cell>
          <cell r="AI3">
            <v>43055</v>
          </cell>
          <cell r="AJ3">
            <v>0</v>
          </cell>
          <cell r="AK3">
            <v>0</v>
          </cell>
          <cell r="AL3">
            <v>43085</v>
          </cell>
          <cell r="AM3">
            <v>0</v>
          </cell>
          <cell r="AN3" t="str">
            <v>Annual Energy</v>
          </cell>
          <cell r="AO3">
            <v>0</v>
          </cell>
        </row>
        <row r="4">
          <cell r="A4">
            <v>0</v>
          </cell>
          <cell r="B4">
            <v>0</v>
          </cell>
          <cell r="C4">
            <v>0</v>
          </cell>
          <cell r="D4" t="str">
            <v>MW</v>
          </cell>
          <cell r="E4" t="str">
            <v>GWH</v>
          </cell>
          <cell r="F4">
            <v>0</v>
          </cell>
          <cell r="G4" t="str">
            <v>MW</v>
          </cell>
          <cell r="H4" t="str">
            <v>GWH</v>
          </cell>
          <cell r="I4">
            <v>0</v>
          </cell>
          <cell r="J4" t="str">
            <v>MW</v>
          </cell>
          <cell r="K4" t="str">
            <v>GWH</v>
          </cell>
          <cell r="L4">
            <v>0</v>
          </cell>
          <cell r="M4" t="str">
            <v>MW</v>
          </cell>
          <cell r="N4" t="str">
            <v>GWH</v>
          </cell>
          <cell r="O4">
            <v>0</v>
          </cell>
          <cell r="P4" t="str">
            <v>MW</v>
          </cell>
          <cell r="Q4" t="str">
            <v>GWH</v>
          </cell>
          <cell r="R4">
            <v>0</v>
          </cell>
          <cell r="S4" t="str">
            <v>MW</v>
          </cell>
          <cell r="T4" t="str">
            <v>GWH</v>
          </cell>
          <cell r="U4">
            <v>0</v>
          </cell>
          <cell r="V4" t="str">
            <v>MW</v>
          </cell>
          <cell r="W4" t="str">
            <v>GWH</v>
          </cell>
          <cell r="X4">
            <v>0</v>
          </cell>
          <cell r="Y4" t="str">
            <v>MW</v>
          </cell>
          <cell r="Z4" t="str">
            <v>GWH</v>
          </cell>
          <cell r="AA4">
            <v>0</v>
          </cell>
          <cell r="AB4" t="str">
            <v>MW</v>
          </cell>
          <cell r="AC4" t="str">
            <v>GWH</v>
          </cell>
          <cell r="AD4">
            <v>0</v>
          </cell>
          <cell r="AE4" t="str">
            <v>MW</v>
          </cell>
          <cell r="AF4" t="str">
            <v>GWH</v>
          </cell>
          <cell r="AG4">
            <v>0</v>
          </cell>
          <cell r="AH4" t="str">
            <v>MW</v>
          </cell>
          <cell r="AI4" t="str">
            <v>GWH</v>
          </cell>
          <cell r="AJ4">
            <v>0</v>
          </cell>
          <cell r="AK4" t="str">
            <v>MW</v>
          </cell>
          <cell r="AL4" t="str">
            <v>GWH</v>
          </cell>
          <cell r="AM4">
            <v>0</v>
          </cell>
          <cell r="AN4" t="str">
            <v>GWH</v>
          </cell>
          <cell r="AO4">
            <v>0</v>
          </cell>
        </row>
        <row r="5">
          <cell r="A5">
            <v>0</v>
          </cell>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row>
        <row r="7">
          <cell r="A7">
            <v>0</v>
          </cell>
          <cell r="B7">
            <v>0</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row>
        <row r="8">
          <cell r="A8">
            <v>0</v>
          </cell>
          <cell r="B8" t="str">
            <v>Newfoundland Power</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row>
        <row r="9">
          <cell r="A9" t="str">
            <v>INPFIRM</v>
          </cell>
          <cell r="B9" t="str">
            <v>Firm</v>
          </cell>
          <cell r="C9">
            <v>0</v>
          </cell>
          <cell r="D9">
            <v>0</v>
          </cell>
          <cell r="E9">
            <v>723.432141</v>
          </cell>
          <cell r="F9">
            <v>0</v>
          </cell>
          <cell r="G9">
            <v>1293.933</v>
          </cell>
          <cell r="H9">
            <v>660.922054</v>
          </cell>
          <cell r="I9">
            <v>0</v>
          </cell>
          <cell r="J9">
            <v>1293.933</v>
          </cell>
          <cell r="K9">
            <v>674.52331100000004</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2058.8775059999998</v>
          </cell>
          <cell r="AO9">
            <v>0</v>
          </cell>
        </row>
        <row r="10">
          <cell r="B10" t="str">
            <v>1st Block Maximum</v>
          </cell>
          <cell r="C10">
            <v>0</v>
          </cell>
          <cell r="D10">
            <v>0</v>
          </cell>
          <cell r="E10">
            <v>250</v>
          </cell>
          <cell r="F10">
            <v>0</v>
          </cell>
          <cell r="G10">
            <v>0</v>
          </cell>
          <cell r="H10">
            <v>250</v>
          </cell>
          <cell r="I10">
            <v>0</v>
          </cell>
          <cell r="J10">
            <v>0</v>
          </cell>
          <cell r="K10">
            <v>250</v>
          </cell>
          <cell r="L10">
            <v>0</v>
          </cell>
          <cell r="M10">
            <v>0</v>
          </cell>
          <cell r="N10">
            <v>250</v>
          </cell>
          <cell r="O10">
            <v>0</v>
          </cell>
          <cell r="P10">
            <v>0</v>
          </cell>
          <cell r="Q10">
            <v>250</v>
          </cell>
          <cell r="R10">
            <v>0</v>
          </cell>
          <cell r="S10">
            <v>0</v>
          </cell>
          <cell r="T10">
            <v>250</v>
          </cell>
          <cell r="U10">
            <v>0</v>
          </cell>
          <cell r="V10">
            <v>0</v>
          </cell>
          <cell r="W10">
            <v>250</v>
          </cell>
          <cell r="X10">
            <v>0</v>
          </cell>
          <cell r="Y10">
            <v>0</v>
          </cell>
          <cell r="Z10">
            <v>250</v>
          </cell>
          <cell r="AA10">
            <v>0</v>
          </cell>
          <cell r="AB10">
            <v>0</v>
          </cell>
          <cell r="AC10">
            <v>250</v>
          </cell>
          <cell r="AD10">
            <v>0</v>
          </cell>
          <cell r="AE10">
            <v>0</v>
          </cell>
          <cell r="AF10">
            <v>250</v>
          </cell>
          <cell r="AG10">
            <v>0</v>
          </cell>
          <cell r="AH10">
            <v>0</v>
          </cell>
          <cell r="AI10">
            <v>250</v>
          </cell>
          <cell r="AJ10">
            <v>0</v>
          </cell>
          <cell r="AK10">
            <v>0</v>
          </cell>
          <cell r="AL10">
            <v>250</v>
          </cell>
          <cell r="AM10">
            <v>0</v>
          </cell>
          <cell r="AN10">
            <v>3000</v>
          </cell>
          <cell r="AO10">
            <v>0</v>
          </cell>
        </row>
        <row r="11">
          <cell r="A11" t="str">
            <v>INPFIRMBL1</v>
          </cell>
          <cell r="B11" t="str">
            <v>1st Block</v>
          </cell>
          <cell r="C11">
            <v>0</v>
          </cell>
          <cell r="D11">
            <v>0</v>
          </cell>
          <cell r="E11">
            <v>250</v>
          </cell>
          <cell r="F11">
            <v>0</v>
          </cell>
          <cell r="G11">
            <v>0</v>
          </cell>
          <cell r="H11">
            <v>250</v>
          </cell>
          <cell r="I11">
            <v>0</v>
          </cell>
          <cell r="J11">
            <v>0</v>
          </cell>
          <cell r="K11">
            <v>250</v>
          </cell>
          <cell r="L11">
            <v>0</v>
          </cell>
          <cell r="M11">
            <v>0</v>
          </cell>
          <cell r="N11">
            <v>250</v>
          </cell>
          <cell r="O11">
            <v>0</v>
          </cell>
          <cell r="P11">
            <v>0</v>
          </cell>
          <cell r="Q11">
            <v>250</v>
          </cell>
          <cell r="R11">
            <v>0</v>
          </cell>
          <cell r="S11">
            <v>0</v>
          </cell>
          <cell r="T11">
            <v>250</v>
          </cell>
          <cell r="U11">
            <v>0</v>
          </cell>
          <cell r="V11">
            <v>0</v>
          </cell>
          <cell r="W11">
            <v>250</v>
          </cell>
          <cell r="X11">
            <v>0</v>
          </cell>
          <cell r="Y11">
            <v>0</v>
          </cell>
          <cell r="Z11">
            <v>250</v>
          </cell>
          <cell r="AA11">
            <v>0</v>
          </cell>
          <cell r="AB11">
            <v>0</v>
          </cell>
          <cell r="AC11">
            <v>250</v>
          </cell>
          <cell r="AD11">
            <v>0</v>
          </cell>
          <cell r="AE11">
            <v>0</v>
          </cell>
          <cell r="AF11">
            <v>250</v>
          </cell>
          <cell r="AG11">
            <v>0</v>
          </cell>
          <cell r="AH11">
            <v>0</v>
          </cell>
          <cell r="AI11">
            <v>250</v>
          </cell>
          <cell r="AJ11">
            <v>0</v>
          </cell>
          <cell r="AK11">
            <v>0</v>
          </cell>
          <cell r="AL11">
            <v>250</v>
          </cell>
          <cell r="AM11">
            <v>0</v>
          </cell>
          <cell r="AN11">
            <v>3000</v>
          </cell>
          <cell r="AO11">
            <v>0</v>
          </cell>
        </row>
        <row r="12">
          <cell r="A12" t="str">
            <v>INPFIRMBL2</v>
          </cell>
          <cell r="B12" t="str">
            <v>2nd Block</v>
          </cell>
          <cell r="C12">
            <v>0</v>
          </cell>
          <cell r="D12">
            <v>0</v>
          </cell>
          <cell r="E12">
            <v>473.432141</v>
          </cell>
          <cell r="F12">
            <v>0</v>
          </cell>
          <cell r="G12">
            <v>0</v>
          </cell>
          <cell r="H12">
            <v>410.922054</v>
          </cell>
          <cell r="I12">
            <v>0</v>
          </cell>
          <cell r="J12">
            <v>0</v>
          </cell>
          <cell r="K12">
            <v>424.52331100000004</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1308.877506</v>
          </cell>
          <cell r="AO12">
            <v>0</v>
          </cell>
        </row>
        <row r="13">
          <cell r="A13" t="str">
            <v>INPSECA</v>
          </cell>
          <cell r="B13" t="str">
            <v>Secondary Block "A"</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row>
        <row r="14">
          <cell r="A14" t="str">
            <v>INPSECB</v>
          </cell>
          <cell r="B14" t="str">
            <v>Secondary Block "B"</v>
          </cell>
          <cell r="C14">
            <v>0</v>
          </cell>
          <cell r="D14">
            <v>0</v>
          </cell>
          <cell r="E14">
            <v>0.43414000000000003</v>
          </cell>
          <cell r="F14">
            <v>0</v>
          </cell>
          <cell r="G14">
            <v>0</v>
          </cell>
          <cell r="H14">
            <v>0.209455</v>
          </cell>
          <cell r="I14">
            <v>0</v>
          </cell>
          <cell r="J14">
            <v>0</v>
          </cell>
          <cell r="K14">
            <v>0.30736599999999997</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0.95096099999999995</v>
          </cell>
          <cell r="AO14">
            <v>0</v>
          </cell>
        </row>
        <row r="15">
          <cell r="A15" t="str">
            <v>INPSECC</v>
          </cell>
          <cell r="B15" t="str">
            <v>Secondary Block "C"</v>
          </cell>
          <cell r="C15">
            <v>0</v>
          </cell>
          <cell r="D15">
            <v>0</v>
          </cell>
          <cell r="E15">
            <v>0.35</v>
          </cell>
          <cell r="F15">
            <v>0</v>
          </cell>
          <cell r="G15">
            <v>0</v>
          </cell>
          <cell r="H15">
            <v>0.35</v>
          </cell>
          <cell r="I15">
            <v>0</v>
          </cell>
          <cell r="J15">
            <v>0</v>
          </cell>
          <cell r="K15">
            <v>0.35</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1.0499999999999998</v>
          </cell>
          <cell r="AO15">
            <v>0</v>
          </cell>
        </row>
        <row r="16">
          <cell r="B16" t="str">
            <v>Total Newfoundland Power</v>
          </cell>
          <cell r="C16">
            <v>0</v>
          </cell>
          <cell r="D16">
            <v>0</v>
          </cell>
          <cell r="E16">
            <v>724.21628099999998</v>
          </cell>
          <cell r="F16">
            <v>0</v>
          </cell>
          <cell r="G16">
            <v>0</v>
          </cell>
          <cell r="H16">
            <v>661.48150900000007</v>
          </cell>
          <cell r="I16">
            <v>0</v>
          </cell>
          <cell r="J16">
            <v>0</v>
          </cell>
          <cell r="K16">
            <v>675.18067700000006</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2060.8784670000005</v>
          </cell>
          <cell r="AO16">
            <v>0</v>
          </cell>
        </row>
        <row r="17">
          <cell r="A17" t="str">
            <v>IRI</v>
          </cell>
          <cell r="B17" t="str">
            <v>Hydro Rural Interconnected</v>
          </cell>
          <cell r="C17">
            <v>0</v>
          </cell>
          <cell r="D17">
            <v>0</v>
          </cell>
          <cell r="E17">
            <v>52.083292999999998</v>
          </cell>
          <cell r="F17">
            <v>0</v>
          </cell>
          <cell r="G17">
            <v>0</v>
          </cell>
          <cell r="H17">
            <v>47.744582000000001</v>
          </cell>
          <cell r="I17">
            <v>0</v>
          </cell>
          <cell r="J17">
            <v>0</v>
          </cell>
          <cell r="K17">
            <v>49.751353000000002</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149.579228</v>
          </cell>
          <cell r="AO17">
            <v>0</v>
          </cell>
        </row>
        <row r="18">
          <cell r="B18" t="str">
            <v>Corner Brook Pulp &amp; Paper</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row>
        <row r="19">
          <cell r="A19" t="str">
            <v>ICBPPGOP</v>
          </cell>
          <cell r="B19" t="str">
            <v>Generation Outage Power</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row>
        <row r="20">
          <cell r="A20" t="str">
            <v>ICBPPFIRM1</v>
          </cell>
          <cell r="B20" t="str">
            <v>Power on Order</v>
          </cell>
          <cell r="C20">
            <v>0</v>
          </cell>
          <cell r="D20">
            <v>8</v>
          </cell>
          <cell r="E20">
            <v>2.525398</v>
          </cell>
          <cell r="F20">
            <v>0</v>
          </cell>
          <cell r="G20">
            <v>8</v>
          </cell>
          <cell r="H20">
            <v>2.587507</v>
          </cell>
          <cell r="I20">
            <v>0</v>
          </cell>
          <cell r="J20">
            <v>8</v>
          </cell>
          <cell r="K20">
            <v>3.3180139999999998</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8.4309189999999994</v>
          </cell>
          <cell r="AO20">
            <v>0</v>
          </cell>
        </row>
        <row r="21">
          <cell r="A21" t="str">
            <v>ICBPPINTERR</v>
          </cell>
          <cell r="B21" t="str">
            <v>Interruptible</v>
          </cell>
          <cell r="C21">
            <v>0</v>
          </cell>
          <cell r="D21">
            <v>0.61399999999999999</v>
          </cell>
          <cell r="E21">
            <v>4.3800000000000002E-4</v>
          </cell>
          <cell r="F21">
            <v>0</v>
          </cell>
          <cell r="G21">
            <v>0.4</v>
          </cell>
          <cell r="H21">
            <v>1.94E-4</v>
          </cell>
          <cell r="I21">
            <v>0</v>
          </cell>
          <cell r="J21">
            <v>0.26500000000000001</v>
          </cell>
          <cell r="K21">
            <v>1.5300000000000001E-4</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7.85E-4</v>
          </cell>
          <cell r="AO21">
            <v>0</v>
          </cell>
        </row>
        <row r="22">
          <cell r="B22" t="str">
            <v>Total NLH Sales</v>
          </cell>
          <cell r="C22">
            <v>0</v>
          </cell>
          <cell r="D22">
            <v>8.6140000000000008</v>
          </cell>
          <cell r="E22">
            <v>2.525836</v>
          </cell>
          <cell r="F22">
            <v>0</v>
          </cell>
          <cell r="G22">
            <v>8.4</v>
          </cell>
          <cell r="H22">
            <v>2.587701</v>
          </cell>
          <cell r="I22">
            <v>0</v>
          </cell>
          <cell r="J22">
            <v>8.2650000000000006</v>
          </cell>
          <cell r="K22">
            <v>3.3181669999999999</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8.4317039999999999</v>
          </cell>
          <cell r="AO22">
            <v>0</v>
          </cell>
        </row>
        <row r="23">
          <cell r="B23" t="str">
            <v>North Atlantic Refining</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row>
        <row r="24">
          <cell r="A24" t="str">
            <v>INARL</v>
          </cell>
          <cell r="B24" t="str">
            <v>Power on Order</v>
          </cell>
          <cell r="C24">
            <v>0</v>
          </cell>
          <cell r="D24">
            <v>32</v>
          </cell>
          <cell r="E24">
            <v>19.808693999999999</v>
          </cell>
          <cell r="F24">
            <v>0</v>
          </cell>
          <cell r="G24">
            <v>32</v>
          </cell>
          <cell r="H24">
            <v>17.097815000000001</v>
          </cell>
          <cell r="I24">
            <v>0</v>
          </cell>
          <cell r="J24">
            <v>32</v>
          </cell>
          <cell r="K24">
            <v>20.614443999999999</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57.520952999999999</v>
          </cell>
          <cell r="AO24">
            <v>0</v>
          </cell>
        </row>
        <row r="25">
          <cell r="A25" t="str">
            <v>INARLINTERR</v>
          </cell>
          <cell r="B25" t="str">
            <v>Interruptible</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row>
        <row r="26">
          <cell r="A26">
            <v>0</v>
          </cell>
          <cell r="B26" t="str">
            <v>Total NLH Sales</v>
          </cell>
          <cell r="C26">
            <v>0</v>
          </cell>
          <cell r="D26">
            <v>32</v>
          </cell>
          <cell r="E26">
            <v>19.808693999999999</v>
          </cell>
          <cell r="F26">
            <v>0</v>
          </cell>
          <cell r="G26">
            <v>32</v>
          </cell>
          <cell r="H26">
            <v>17.097815000000001</v>
          </cell>
          <cell r="I26">
            <v>0</v>
          </cell>
          <cell r="J26">
            <v>32</v>
          </cell>
          <cell r="K26">
            <v>20.614443999999999</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30.5</v>
          </cell>
          <cell r="AL26">
            <v>21.108015000000002</v>
          </cell>
          <cell r="AM26">
            <v>0</v>
          </cell>
          <cell r="AN26">
            <v>57.520952999999999</v>
          </cell>
          <cell r="AO26">
            <v>0</v>
          </cell>
        </row>
        <row r="27">
          <cell r="A27">
            <v>0</v>
          </cell>
          <cell r="B27" t="str">
            <v>Teck - Duck Pond</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row>
        <row r="28">
          <cell r="A28" t="str">
            <v>IAUR</v>
          </cell>
          <cell r="B28" t="str">
            <v>Power on Order</v>
          </cell>
          <cell r="C28">
            <v>0</v>
          </cell>
          <cell r="D28">
            <v>0.64600000000000002</v>
          </cell>
          <cell r="E28">
            <v>0.42375200000000002</v>
          </cell>
          <cell r="F28">
            <v>0</v>
          </cell>
          <cell r="G28">
            <v>0.64600000000000002</v>
          </cell>
          <cell r="H28">
            <v>0.37306</v>
          </cell>
          <cell r="I28">
            <v>0</v>
          </cell>
          <cell r="J28">
            <v>0.64600000000000002</v>
          </cell>
          <cell r="K28">
            <v>0.40994599999999998</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1.206758</v>
          </cell>
          <cell r="AO28">
            <v>0</v>
          </cell>
        </row>
        <row r="29">
          <cell r="A29" t="str">
            <v>IAURINTERR</v>
          </cell>
          <cell r="B29" t="str">
            <v>Interruptible</v>
          </cell>
          <cell r="C29">
            <v>0</v>
          </cell>
          <cell r="D29">
            <v>0</v>
          </cell>
          <cell r="E29">
            <v>0.314</v>
          </cell>
          <cell r="F29">
            <v>0</v>
          </cell>
          <cell r="G29">
            <v>2.5999999999999999E-2</v>
          </cell>
          <cell r="H29">
            <v>5.0000000000000002E-5</v>
          </cell>
          <cell r="I29">
            <v>0</v>
          </cell>
          <cell r="J29">
            <v>3.9E-2</v>
          </cell>
          <cell r="K29">
            <v>1.9599999999999999E-4</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0.31424599999999997</v>
          </cell>
          <cell r="AO29">
            <v>0</v>
          </cell>
        </row>
        <row r="30">
          <cell r="B30" t="str">
            <v>Total NLH Sales</v>
          </cell>
          <cell r="C30">
            <v>0</v>
          </cell>
          <cell r="D30">
            <v>0.64600000000000002</v>
          </cell>
          <cell r="E30">
            <v>0.73775199999999996</v>
          </cell>
          <cell r="F30">
            <v>0</v>
          </cell>
          <cell r="G30">
            <v>0.67200000000000004</v>
          </cell>
          <cell r="H30">
            <v>0.37311</v>
          </cell>
          <cell r="I30">
            <v>0</v>
          </cell>
          <cell r="J30">
            <v>0.68500000000000005</v>
          </cell>
          <cell r="K30">
            <v>0.41014199999999995</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1.521004</v>
          </cell>
          <cell r="AO30">
            <v>0</v>
          </cell>
        </row>
        <row r="31">
          <cell r="B31" t="str">
            <v>Vale Inco</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A32" t="str">
            <v>IVALE</v>
          </cell>
          <cell r="B32" t="str">
            <v>Power on Order</v>
          </cell>
          <cell r="C32">
            <v>0</v>
          </cell>
          <cell r="D32">
            <v>30</v>
          </cell>
          <cell r="E32">
            <v>10.431164000000001</v>
          </cell>
          <cell r="F32">
            <v>0</v>
          </cell>
          <cell r="G32">
            <v>31</v>
          </cell>
          <cell r="H32">
            <v>16.171289999999999</v>
          </cell>
          <cell r="I32">
            <v>0</v>
          </cell>
          <cell r="J32">
            <v>34</v>
          </cell>
          <cell r="K32">
            <v>22.161501000000001</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48.763955000000003</v>
          </cell>
          <cell r="AO32">
            <v>0</v>
          </cell>
        </row>
        <row r="33">
          <cell r="A33" t="str">
            <v>IVALEINTERR</v>
          </cell>
          <cell r="B33" t="str">
            <v>Interruptible</v>
          </cell>
          <cell r="C33">
            <v>0</v>
          </cell>
          <cell r="D33">
            <v>0</v>
          </cell>
          <cell r="E33">
            <v>3.6812999999999999E-2</v>
          </cell>
          <cell r="F33">
            <v>0</v>
          </cell>
          <cell r="G33">
            <v>3.1E-2</v>
          </cell>
          <cell r="H33">
            <v>7.9999999999999996E-6</v>
          </cell>
          <cell r="I33">
            <v>0</v>
          </cell>
          <cell r="J33">
            <v>4.0190000000000001</v>
          </cell>
          <cell r="K33">
            <v>0.34374499999999997</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0.38056599999999996</v>
          </cell>
          <cell r="AO33">
            <v>0</v>
          </cell>
        </row>
        <row r="34">
          <cell r="B34" t="str">
            <v>Total NLH Sales</v>
          </cell>
          <cell r="C34">
            <v>0</v>
          </cell>
          <cell r="D34">
            <v>30</v>
          </cell>
          <cell r="E34">
            <v>10.467977000000001</v>
          </cell>
          <cell r="F34">
            <v>0</v>
          </cell>
          <cell r="G34">
            <v>31.030999999999999</v>
          </cell>
          <cell r="H34">
            <v>16.171298</v>
          </cell>
          <cell r="I34">
            <v>0</v>
          </cell>
          <cell r="J34">
            <v>38.018999999999998</v>
          </cell>
          <cell r="K34">
            <v>22.505246</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49.144521000000005</v>
          </cell>
          <cell r="AO34">
            <v>0</v>
          </cell>
        </row>
        <row r="35">
          <cell r="B35" t="str">
            <v>Praxair - Long Harbour</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row>
        <row r="36">
          <cell r="A36" t="str">
            <v>IPRAXFIRM</v>
          </cell>
          <cell r="B36" t="str">
            <v>Power on Order</v>
          </cell>
          <cell r="C36">
            <v>0</v>
          </cell>
          <cell r="D36">
            <v>5.3</v>
          </cell>
          <cell r="E36">
            <v>3.391521</v>
          </cell>
          <cell r="F36">
            <v>0</v>
          </cell>
          <cell r="G36">
            <v>5.3</v>
          </cell>
          <cell r="H36">
            <v>3.2580619999999998</v>
          </cell>
          <cell r="I36">
            <v>0</v>
          </cell>
          <cell r="J36">
            <v>5.3</v>
          </cell>
          <cell r="K36">
            <v>3.5383529999999999</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10.187936000000001</v>
          </cell>
          <cell r="AO36">
            <v>0</v>
          </cell>
        </row>
        <row r="37">
          <cell r="A37" t="str">
            <v>IPRAXINT</v>
          </cell>
          <cell r="B37" t="str">
            <v>Interruptible</v>
          </cell>
          <cell r="C37">
            <v>0</v>
          </cell>
          <cell r="D37">
            <v>5.5E-2</v>
          </cell>
          <cell r="E37">
            <v>1.4E-5</v>
          </cell>
          <cell r="F37">
            <v>0</v>
          </cell>
          <cell r="G37">
            <v>0.30099999999999999</v>
          </cell>
          <cell r="H37">
            <v>2.9799999999999998E-4</v>
          </cell>
          <cell r="I37">
            <v>0</v>
          </cell>
          <cell r="J37">
            <v>0.38100000000000001</v>
          </cell>
          <cell r="K37">
            <v>2.1900000000000001E-4</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5.31E-4</v>
          </cell>
          <cell r="AO37">
            <v>0</v>
          </cell>
        </row>
        <row r="38">
          <cell r="A38">
            <v>0</v>
          </cell>
          <cell r="B38" t="str">
            <v>Total NLH Sales</v>
          </cell>
          <cell r="C38">
            <v>0</v>
          </cell>
          <cell r="D38">
            <v>5.3549999999999995</v>
          </cell>
          <cell r="E38">
            <v>3.3915350000000002</v>
          </cell>
          <cell r="F38">
            <v>0</v>
          </cell>
          <cell r="G38">
            <v>5.601</v>
          </cell>
          <cell r="H38">
            <v>3.2583599999999997</v>
          </cell>
          <cell r="I38">
            <v>0</v>
          </cell>
          <cell r="J38">
            <v>5.681</v>
          </cell>
          <cell r="K38">
            <v>3.5385719999999998</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10.188467000000001</v>
          </cell>
          <cell r="AO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row>
        <row r="40">
          <cell r="A40" t="str">
            <v>ITOT</v>
          </cell>
          <cell r="B40" t="str">
            <v>TOTAL NLH SALES</v>
          </cell>
          <cell r="C40">
            <v>0</v>
          </cell>
          <cell r="D40">
            <v>0</v>
          </cell>
          <cell r="E40">
            <v>812.447228</v>
          </cell>
          <cell r="F40">
            <v>0</v>
          </cell>
          <cell r="G40">
            <v>0</v>
          </cell>
          <cell r="H40">
            <v>748.15492000000006</v>
          </cell>
          <cell r="I40">
            <v>0</v>
          </cell>
          <cell r="J40">
            <v>0</v>
          </cell>
          <cell r="K40">
            <v>774.66123500000015</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21.108015000000002</v>
          </cell>
          <cell r="AM40">
            <v>0</v>
          </cell>
          <cell r="AN40">
            <v>2335.2633830000004</v>
          </cell>
          <cell r="AO40">
            <v>0</v>
          </cell>
        </row>
        <row r="41">
          <cell r="A41">
            <v>0</v>
          </cell>
          <cell r="B41" t="str">
            <v>Losses</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row>
        <row r="42">
          <cell r="A42">
            <v>0</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row>
        <row r="43">
          <cell r="A43">
            <v>0</v>
          </cell>
          <cell r="B43" t="str">
            <v>Required NLH Generation</v>
          </cell>
          <cell r="C43">
            <v>0</v>
          </cell>
          <cell r="D43">
            <v>0</v>
          </cell>
          <cell r="E43">
            <v>812.447228</v>
          </cell>
          <cell r="F43">
            <v>0</v>
          </cell>
          <cell r="G43">
            <v>0</v>
          </cell>
          <cell r="H43">
            <v>748.15492000000006</v>
          </cell>
          <cell r="I43">
            <v>0</v>
          </cell>
          <cell r="J43">
            <v>0</v>
          </cell>
          <cell r="K43">
            <v>774.66123500000015</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21.108015000000002</v>
          </cell>
          <cell r="AM43">
            <v>0</v>
          </cell>
          <cell r="AN43">
            <v>2356.3713979999998</v>
          </cell>
          <cell r="AO43">
            <v>0</v>
          </cell>
        </row>
        <row r="44">
          <cell r="A44">
            <v>0</v>
          </cell>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row>
        <row r="45">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row>
        <row r="46">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row>
        <row r="48">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row>
        <row r="49">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row>
        <row r="54">
          <cell r="E54">
            <v>0</v>
          </cell>
        </row>
        <row r="62">
          <cell r="B62" t="str">
            <v>OPERATING INTERCONNECTED LABRADOR LOAD FORECAST</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row>
        <row r="64">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row>
        <row r="65">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row>
        <row r="66">
          <cell r="B66">
            <v>0</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row>
        <row r="67">
          <cell r="A67">
            <v>0</v>
          </cell>
          <cell r="B67">
            <v>2017</v>
          </cell>
          <cell r="C67">
            <v>0</v>
          </cell>
          <cell r="D67">
            <v>42750</v>
          </cell>
          <cell r="E67">
            <v>0</v>
          </cell>
          <cell r="F67">
            <v>0</v>
          </cell>
          <cell r="G67">
            <v>42781</v>
          </cell>
          <cell r="H67">
            <v>0</v>
          </cell>
          <cell r="I67">
            <v>0</v>
          </cell>
          <cell r="J67">
            <v>42810</v>
          </cell>
          <cell r="K67">
            <v>0</v>
          </cell>
          <cell r="L67">
            <v>0</v>
          </cell>
          <cell r="M67">
            <v>42841</v>
          </cell>
          <cell r="N67">
            <v>0</v>
          </cell>
          <cell r="O67">
            <v>0</v>
          </cell>
          <cell r="P67">
            <v>42871</v>
          </cell>
          <cell r="Q67">
            <v>0</v>
          </cell>
          <cell r="R67">
            <v>0</v>
          </cell>
          <cell r="S67">
            <v>42902</v>
          </cell>
          <cell r="T67">
            <v>0</v>
          </cell>
          <cell r="U67">
            <v>0</v>
          </cell>
          <cell r="V67">
            <v>42932</v>
          </cell>
          <cell r="W67">
            <v>0</v>
          </cell>
          <cell r="X67">
            <v>0</v>
          </cell>
          <cell r="Y67">
            <v>42963</v>
          </cell>
          <cell r="Z67">
            <v>0</v>
          </cell>
          <cell r="AA67">
            <v>0</v>
          </cell>
          <cell r="AB67">
            <v>42994</v>
          </cell>
          <cell r="AC67">
            <v>0</v>
          </cell>
          <cell r="AD67">
            <v>0</v>
          </cell>
          <cell r="AE67">
            <v>43024</v>
          </cell>
          <cell r="AF67">
            <v>0</v>
          </cell>
          <cell r="AG67">
            <v>0</v>
          </cell>
          <cell r="AH67">
            <v>43055</v>
          </cell>
          <cell r="AI67">
            <v>0</v>
          </cell>
          <cell r="AJ67">
            <v>0</v>
          </cell>
          <cell r="AK67">
            <v>43085</v>
          </cell>
          <cell r="AL67">
            <v>0</v>
          </cell>
          <cell r="AM67" t="str">
            <v>Annual</v>
          </cell>
          <cell r="AN67">
            <v>0</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Energy</v>
          </cell>
          <cell r="AN68">
            <v>0</v>
          </cell>
        </row>
        <row r="69">
          <cell r="A69">
            <v>0</v>
          </cell>
          <cell r="B69">
            <v>0</v>
          </cell>
          <cell r="C69" t="str">
            <v>MW</v>
          </cell>
          <cell r="D69" t="str">
            <v>GWH</v>
          </cell>
          <cell r="E69">
            <v>0</v>
          </cell>
          <cell r="F69" t="str">
            <v>MW</v>
          </cell>
          <cell r="G69" t="str">
            <v>GWH</v>
          </cell>
          <cell r="H69">
            <v>0</v>
          </cell>
          <cell r="I69" t="str">
            <v>MW</v>
          </cell>
          <cell r="J69" t="str">
            <v>GWH</v>
          </cell>
          <cell r="K69">
            <v>0</v>
          </cell>
          <cell r="L69" t="str">
            <v>MW</v>
          </cell>
          <cell r="M69" t="str">
            <v>GWH</v>
          </cell>
          <cell r="N69">
            <v>0</v>
          </cell>
          <cell r="O69" t="str">
            <v>MW</v>
          </cell>
          <cell r="P69" t="str">
            <v>GWH</v>
          </cell>
          <cell r="Q69">
            <v>0</v>
          </cell>
          <cell r="R69" t="str">
            <v>MW</v>
          </cell>
          <cell r="S69" t="str">
            <v>GWH</v>
          </cell>
          <cell r="T69">
            <v>0</v>
          </cell>
          <cell r="U69" t="str">
            <v>MW</v>
          </cell>
          <cell r="V69" t="str">
            <v>GWH</v>
          </cell>
          <cell r="W69">
            <v>0</v>
          </cell>
          <cell r="X69" t="str">
            <v>MW</v>
          </cell>
          <cell r="Y69" t="str">
            <v>GWH</v>
          </cell>
          <cell r="Z69">
            <v>0</v>
          </cell>
          <cell r="AA69" t="str">
            <v>MW</v>
          </cell>
          <cell r="AB69" t="str">
            <v>GWH</v>
          </cell>
          <cell r="AC69">
            <v>0</v>
          </cell>
          <cell r="AD69" t="str">
            <v>MW</v>
          </cell>
          <cell r="AE69" t="str">
            <v>GWH</v>
          </cell>
          <cell r="AF69">
            <v>0</v>
          </cell>
          <cell r="AG69" t="str">
            <v>MW</v>
          </cell>
          <cell r="AH69" t="str">
            <v>GWH</v>
          </cell>
          <cell r="AI69">
            <v>0</v>
          </cell>
          <cell r="AJ69" t="str">
            <v>MW</v>
          </cell>
          <cell r="AK69" t="str">
            <v>GWH</v>
          </cell>
          <cell r="AL69">
            <v>0</v>
          </cell>
          <cell r="AM69" t="str">
            <v>GWH</v>
          </cell>
          <cell r="AN69">
            <v>0</v>
          </cell>
        </row>
        <row r="70">
          <cell r="A70">
            <v>0</v>
          </cell>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row>
        <row r="71">
          <cell r="A71">
            <v>0</v>
          </cell>
          <cell r="B71" t="str">
            <v>TOTAL RECALL (CF)</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row>
        <row r="72">
          <cell r="A72">
            <v>0</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row>
        <row r="73">
          <cell r="B73" t="str">
            <v>PROVINCIAL MARKET</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row>
        <row r="74">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row>
        <row r="75">
          <cell r="B75" t="str">
            <v>HYDRO RURAL INTERCONNECTED</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row>
        <row r="76">
          <cell r="B76" t="str">
            <v xml:space="preserve">       - Goose Bay and Muskrat Falls Construction</v>
          </cell>
          <cell r="C76">
            <v>0</v>
          </cell>
          <cell r="D76">
            <v>43.127032</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43.127032</v>
          </cell>
          <cell r="AN76">
            <v>0</v>
          </cell>
        </row>
        <row r="77">
          <cell r="B77" t="str">
            <v xml:space="preserve">       - Churchill Falls</v>
          </cell>
          <cell r="C77">
            <v>0</v>
          </cell>
          <cell r="D77">
            <v>8.0966999999999997E-2</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8.0966999999999997E-2</v>
          </cell>
          <cell r="AN77">
            <v>0</v>
          </cell>
        </row>
        <row r="78">
          <cell r="B78" t="str">
            <v xml:space="preserve">       - Wabush</v>
          </cell>
          <cell r="C78">
            <v>0</v>
          </cell>
          <cell r="D78">
            <v>11.921886000000001</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11.921886000000001</v>
          </cell>
          <cell r="AN78">
            <v>0</v>
          </cell>
        </row>
        <row r="79">
          <cell r="B79" t="str">
            <v xml:space="preserve">       - Labrador City</v>
          </cell>
          <cell r="C79">
            <v>0</v>
          </cell>
          <cell r="D79">
            <v>31.897617</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31.897617</v>
          </cell>
          <cell r="AN79">
            <v>0</v>
          </cell>
        </row>
        <row r="80">
          <cell r="A80" t="str">
            <v>LRI</v>
          </cell>
          <cell r="B80" t="str">
            <v>Subtotal</v>
          </cell>
          <cell r="C80">
            <v>0</v>
          </cell>
          <cell r="D80">
            <v>87.027501999999998</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87.027501999999998</v>
          </cell>
          <cell r="AN80">
            <v>0</v>
          </cell>
        </row>
        <row r="81">
          <cell r="B81" t="str">
            <v xml:space="preserve"> </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row>
        <row r="82">
          <cell r="A82" t="str">
            <v>LDNDSEC</v>
          </cell>
          <cell r="B82" t="str">
            <v>DEPT. OF NATIONAL DEFENSE</v>
          </cell>
          <cell r="C82">
            <v>0</v>
          </cell>
          <cell r="D82">
            <v>3.5829999999999998E-3</v>
          </cell>
          <cell r="E82">
            <v>0</v>
          </cell>
          <cell r="F82">
            <v>0</v>
          </cell>
          <cell r="G82">
            <v>2.918E-3</v>
          </cell>
          <cell r="H82">
            <v>0</v>
          </cell>
          <cell r="I82">
            <v>0</v>
          </cell>
          <cell r="J82">
            <v>2.7529999999999998E-3</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9.2540000000000001E-3</v>
          </cell>
          <cell r="AN82">
            <v>0</v>
          </cell>
        </row>
        <row r="83">
          <cell r="B83">
            <v>0</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row>
        <row r="84">
          <cell r="B84" t="str">
            <v>IOCC</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row>
        <row r="85">
          <cell r="A85" t="str">
            <v>LIOCCFIRM</v>
          </cell>
          <cell r="B85" t="str">
            <v xml:space="preserve">       - Firm</v>
          </cell>
          <cell r="C85">
            <v>245</v>
          </cell>
          <cell r="D85">
            <v>158.65517600000001</v>
          </cell>
          <cell r="E85">
            <v>0</v>
          </cell>
          <cell r="F85">
            <v>246.40100000000001</v>
          </cell>
          <cell r="G85">
            <v>150</v>
          </cell>
          <cell r="H85">
            <v>0</v>
          </cell>
          <cell r="I85">
            <v>245</v>
          </cell>
          <cell r="J85">
            <v>164.5</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row>
        <row r="86">
          <cell r="A86" t="str">
            <v>LIOCCINTERR</v>
          </cell>
          <cell r="B86" t="str">
            <v xml:space="preserve">       - Interruptible</v>
          </cell>
          <cell r="C86">
            <v>0</v>
          </cell>
          <cell r="D86">
            <v>0</v>
          </cell>
          <cell r="E86">
            <v>0</v>
          </cell>
          <cell r="F86">
            <v>0</v>
          </cell>
          <cell r="G86">
            <v>0</v>
          </cell>
          <cell r="H86">
            <v>0</v>
          </cell>
          <cell r="I86">
            <v>3.4830000000000001</v>
          </cell>
          <cell r="J86">
            <v>3.699713</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row>
        <row r="87">
          <cell r="A87" t="str">
            <v>LIOCCSEC</v>
          </cell>
          <cell r="B87" t="str">
            <v xml:space="preserve">       - Secondary</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row>
        <row r="88">
          <cell r="A88" t="str">
            <v>LIOCCTOT</v>
          </cell>
          <cell r="B88" t="str">
            <v xml:space="preserve">       - Total Requirements</v>
          </cell>
          <cell r="C88">
            <v>245</v>
          </cell>
          <cell r="D88">
            <v>158.65517600000001</v>
          </cell>
          <cell r="E88">
            <v>0</v>
          </cell>
          <cell r="F88">
            <v>246.40100000000001</v>
          </cell>
          <cell r="G88">
            <v>150</v>
          </cell>
          <cell r="H88">
            <v>0</v>
          </cell>
          <cell r="I88">
            <v>248.483</v>
          </cell>
          <cell r="J88">
            <v>168.199713</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476.85488899999996</v>
          </cell>
          <cell r="AN88">
            <v>0</v>
          </cell>
        </row>
        <row r="89">
          <cell r="B89">
            <v>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row>
        <row r="90">
          <cell r="A90" t="str">
            <v>LWABFIRM</v>
          </cell>
          <cell r="B90" t="str">
            <v>WABUSH MINES (Firm / Interruptible)</v>
          </cell>
          <cell r="C90">
            <v>3.5</v>
          </cell>
          <cell r="D90">
            <v>0.33966099999999999</v>
          </cell>
          <cell r="E90">
            <v>0</v>
          </cell>
          <cell r="F90">
            <v>3.5</v>
          </cell>
          <cell r="G90">
            <v>0.34032299999999999</v>
          </cell>
          <cell r="H90">
            <v>0</v>
          </cell>
          <cell r="I90">
            <v>3.5</v>
          </cell>
          <cell r="J90">
            <v>0.401424</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1.0814079999999999</v>
          </cell>
          <cell r="AN90">
            <v>0</v>
          </cell>
        </row>
        <row r="91">
          <cell r="A91" t="str">
            <v>LWABIMB</v>
          </cell>
          <cell r="B91" t="str">
            <v>WABUSH MINES (Imbalance)</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row>
        <row r="92">
          <cell r="A92">
            <v>0</v>
          </cell>
          <cell r="B92">
            <v>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row>
        <row r="93">
          <cell r="A93" t="str">
            <v>LTOT</v>
          </cell>
          <cell r="B93" t="str">
            <v>TOTAL NLH LABRADOR SALES</v>
          </cell>
          <cell r="C93">
            <v>0</v>
          </cell>
          <cell r="D93">
            <v>246.02592200000001</v>
          </cell>
          <cell r="E93">
            <v>0</v>
          </cell>
          <cell r="F93">
            <v>0</v>
          </cell>
          <cell r="G93">
            <v>150.34324100000001</v>
          </cell>
          <cell r="H93">
            <v>0</v>
          </cell>
          <cell r="I93">
            <v>0</v>
          </cell>
          <cell r="J93">
            <v>168.60389000000001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564.97305299999994</v>
          </cell>
          <cell r="AN93">
            <v>0</v>
          </cell>
        </row>
        <row r="94">
          <cell r="B94" t="str">
            <v>LOSSES to CF</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row>
        <row r="95">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row>
        <row r="96">
          <cell r="A96" t="str">
            <v>LINTERNAL</v>
          </cell>
          <cell r="B96" t="str">
            <v>NLH LABRADOR INTERNAL REQ'D (at CF)</v>
          </cell>
          <cell r="C96">
            <v>0</v>
          </cell>
          <cell r="D96">
            <v>246.02592200000001</v>
          </cell>
          <cell r="E96">
            <v>0</v>
          </cell>
          <cell r="F96">
            <v>0</v>
          </cell>
          <cell r="G96">
            <v>150.34324100000001</v>
          </cell>
          <cell r="H96">
            <v>0</v>
          </cell>
          <cell r="I96">
            <v>0</v>
          </cell>
          <cell r="J96">
            <v>168.60389000000001</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564.97305299999994</v>
          </cell>
          <cell r="AN96">
            <v>0</v>
          </cell>
        </row>
        <row r="97">
          <cell r="B97">
            <v>0</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row>
        <row r="98">
          <cell r="B98" t="str">
            <v>INTERPROVINCIAL MARKET</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row>
        <row r="99">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row>
        <row r="100">
          <cell r="B100" t="str">
            <v>EXPORT DELIVERIES (at border)</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row>
        <row r="101">
          <cell r="B101" t="str">
            <v>LOSSES to CF</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row>
        <row r="102">
          <cell r="B102">
            <v>0</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row>
        <row r="103">
          <cell r="A103">
            <v>2</v>
          </cell>
          <cell r="B103" t="str">
            <v>LABRADOR EXTERNAL (at CF)</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row>
        <row r="104">
          <cell r="B104">
            <v>0</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row>
        <row r="105">
          <cell r="B105" t="str">
            <v>EXPORT DELIVERIES (at point of sale)</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row>
        <row r="107">
          <cell r="A107" t="str">
            <v>LMENIHEK</v>
          </cell>
          <cell r="B107" t="str">
            <v>Hydro-Quebec (Menihek)</v>
          </cell>
          <cell r="C107">
            <v>0</v>
          </cell>
          <cell r="D107">
            <v>6.0476999999999999</v>
          </cell>
          <cell r="E107">
            <v>0</v>
          </cell>
          <cell r="F107">
            <v>0</v>
          </cell>
          <cell r="G107">
            <v>5.5566000000000004</v>
          </cell>
          <cell r="H107">
            <v>0</v>
          </cell>
          <cell r="I107">
            <v>0</v>
          </cell>
          <cell r="J107">
            <v>5.6433</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17.247599999999998</v>
          </cell>
          <cell r="AN107">
            <v>0</v>
          </cell>
        </row>
        <row r="108">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row>
        <row r="109">
          <cell r="A109" t="str">
            <v>LLIM</v>
          </cell>
          <cell r="B109" t="str">
            <v>Labrador Iron Mines (Menihek)</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row>
        <row r="110">
          <cell r="A110">
            <v>0</v>
          </cell>
          <cell r="B110">
            <v>0</v>
          </cell>
          <cell r="AL110">
            <v>0</v>
          </cell>
          <cell r="AM110">
            <v>0</v>
          </cell>
          <cell r="AN110">
            <v>0</v>
          </cell>
        </row>
        <row r="111">
          <cell r="A111">
            <v>0</v>
          </cell>
          <cell r="B111" t="str">
            <v xml:space="preserve">       IOCC Forecast</v>
          </cell>
          <cell r="C111">
            <v>0</v>
          </cell>
          <cell r="D111">
            <v>160</v>
          </cell>
          <cell r="E111">
            <v>0</v>
          </cell>
          <cell r="F111">
            <v>0</v>
          </cell>
          <cell r="G111">
            <v>150</v>
          </cell>
          <cell r="H111">
            <v>0</v>
          </cell>
          <cell r="I111">
            <v>0</v>
          </cell>
          <cell r="J111">
            <v>164.5</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474.5</v>
          </cell>
          <cell r="AN111">
            <v>0</v>
          </cell>
        </row>
        <row r="112">
          <cell r="A112">
            <v>0</v>
          </cell>
          <cell r="B112">
            <v>0</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row>
        <row r="113">
          <cell r="A113">
            <v>0</v>
          </cell>
          <cell r="B113" t="str">
            <v xml:space="preserve">       IOCC Maximum Development Block</v>
          </cell>
          <cell r="C113">
            <v>0</v>
          </cell>
          <cell r="D113">
            <v>166.29400000000001</v>
          </cell>
          <cell r="E113">
            <v>0</v>
          </cell>
          <cell r="F113">
            <v>0</v>
          </cell>
          <cell r="G113">
            <v>150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316.29399999999998</v>
          </cell>
          <cell r="AN113">
            <v>0</v>
          </cell>
        </row>
        <row r="114">
          <cell r="A114">
            <v>0</v>
          </cell>
          <cell r="B114">
            <v>0</v>
          </cell>
          <cell r="AL114">
            <v>0</v>
          </cell>
          <cell r="AM114">
            <v>0</v>
          </cell>
          <cell r="AN114">
            <v>0</v>
          </cell>
        </row>
        <row r="115">
          <cell r="A115">
            <v>0</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row>
        <row r="116">
          <cell r="A116">
            <v>0</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row>
        <row r="117">
          <cell r="A117">
            <v>0</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row>
        <row r="118">
          <cell r="A118">
            <v>0</v>
          </cell>
          <cell r="B118">
            <v>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row>
        <row r="119">
          <cell r="A119">
            <v>0</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row>
        <row r="120">
          <cell r="A120">
            <v>0</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row>
        <row r="121">
          <cell r="A121">
            <v>0</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row>
        <row r="122">
          <cell r="A122">
            <v>0</v>
          </cell>
          <cell r="B122">
            <v>0</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ssilCharts"/>
      <sheetName val="FailRates"/>
      <sheetName val="ICbF"/>
      <sheetName val="DAFOR"/>
      <sheetName val="UFOP"/>
      <sheetName val="HydraulicCharts"/>
      <sheetName val="CTUCharts"/>
    </sheetNames>
    <sheetDataSet>
      <sheetData sheetId="0"/>
      <sheetData sheetId="1"/>
      <sheetData sheetId="2"/>
      <sheetData sheetId="3"/>
      <sheetData sheetId="4"/>
      <sheetData sheetId="5"/>
      <sheetData sheetId="6">
        <row r="5">
          <cell r="D5">
            <v>171.9</v>
          </cell>
        </row>
        <row r="6">
          <cell r="B6">
            <v>7</v>
          </cell>
          <cell r="C6">
            <v>82.3</v>
          </cell>
        </row>
        <row r="8">
          <cell r="D8">
            <v>19.72</v>
          </cell>
        </row>
        <row r="9">
          <cell r="B9">
            <v>2.93</v>
          </cell>
          <cell r="C9">
            <v>4.67</v>
          </cell>
        </row>
        <row r="11">
          <cell r="D11">
            <v>3.79</v>
          </cell>
        </row>
        <row r="12">
          <cell r="B12">
            <v>3.59</v>
          </cell>
          <cell r="C12">
            <v>4.92</v>
          </cell>
        </row>
        <row r="14">
          <cell r="D14">
            <v>1.02</v>
          </cell>
        </row>
        <row r="15">
          <cell r="B15">
            <v>4.05</v>
          </cell>
          <cell r="C15">
            <v>0.59</v>
          </cell>
        </row>
        <row r="17">
          <cell r="D17">
            <v>1.88</v>
          </cell>
        </row>
        <row r="18">
          <cell r="B18">
            <v>4.07</v>
          </cell>
          <cell r="C18">
            <v>0.33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Report"/>
      <sheetName val="Project Mgr"/>
      <sheetName val="Accruals"/>
      <sheetName val="Removal, Disposal"/>
      <sheetName val="Data"/>
    </sheetNames>
    <sheetDataSet>
      <sheetData sheetId="0"/>
      <sheetData sheetId="1"/>
      <sheetData sheetId="2"/>
      <sheetData sheetId="3">
        <row r="4">
          <cell r="A4" t="str">
            <v xml:space="preserve">    15011308</v>
          </cell>
          <cell r="B4" t="str">
            <v>ABB</v>
          </cell>
          <cell r="C4">
            <v>200000</v>
          </cell>
        </row>
        <row r="5">
          <cell r="A5" t="str">
            <v xml:space="preserve">    15101209</v>
          </cell>
          <cell r="B5" t="str">
            <v>ABB</v>
          </cell>
          <cell r="C5">
            <v>654950</v>
          </cell>
        </row>
        <row r="6">
          <cell r="A6" t="str">
            <v xml:space="preserve">    15101218</v>
          </cell>
          <cell r="B6" t="str">
            <v>ABB</v>
          </cell>
          <cell r="C6">
            <v>3447337.0279999999</v>
          </cell>
        </row>
        <row r="7">
          <cell r="A7" t="str">
            <v xml:space="preserve">    15101219</v>
          </cell>
          <cell r="B7" t="str">
            <v>Sunny Corner Enterprises</v>
          </cell>
          <cell r="C7">
            <v>294809.20999999996</v>
          </cell>
        </row>
        <row r="8">
          <cell r="A8" t="str">
            <v xml:space="preserve">    15101301</v>
          </cell>
          <cell r="B8" t="str">
            <v>Voith Hydro</v>
          </cell>
          <cell r="C8">
            <v>945000</v>
          </cell>
        </row>
        <row r="9">
          <cell r="A9" t="str">
            <v xml:space="preserve">    15101305</v>
          </cell>
          <cell r="B9" t="str">
            <v>Sunny Corner Enterprises/Genivar</v>
          </cell>
          <cell r="C9">
            <v>385173.3</v>
          </cell>
        </row>
        <row r="10">
          <cell r="A10" t="str">
            <v xml:space="preserve">    15101317</v>
          </cell>
          <cell r="B10" t="str">
            <v>ABB</v>
          </cell>
          <cell r="C10">
            <v>629136</v>
          </cell>
        </row>
        <row r="11">
          <cell r="A11" t="str">
            <v xml:space="preserve">    15101318</v>
          </cell>
          <cell r="B11" t="str">
            <v>ABB</v>
          </cell>
          <cell r="C11">
            <v>629136</v>
          </cell>
        </row>
        <row r="12">
          <cell r="A12" t="str">
            <v xml:space="preserve">    15101320</v>
          </cell>
          <cell r="B12" t="str">
            <v>Sunny Corner Enterprises</v>
          </cell>
          <cell r="C12">
            <v>147768</v>
          </cell>
        </row>
        <row r="13">
          <cell r="A13" t="str">
            <v xml:space="preserve">    15251310</v>
          </cell>
          <cell r="B13" t="str">
            <v>johnson controls</v>
          </cell>
          <cell r="C13">
            <v>52500</v>
          </cell>
        </row>
        <row r="14">
          <cell r="A14" t="str">
            <v xml:space="preserve">    15251311</v>
          </cell>
          <cell r="B14" t="str">
            <v>Saga enterprises</v>
          </cell>
          <cell r="C14">
            <v>104650</v>
          </cell>
        </row>
        <row r="15">
          <cell r="A15" t="str">
            <v xml:space="preserve">    15011206</v>
          </cell>
          <cell r="B15" t="str">
            <v>Alstom</v>
          </cell>
          <cell r="C15">
            <v>259408.37</v>
          </cell>
        </row>
        <row r="16">
          <cell r="A16" t="str">
            <v xml:space="preserve">    15011305</v>
          </cell>
          <cell r="B16" t="str">
            <v>Alstom</v>
          </cell>
          <cell r="C16">
            <v>17479.28</v>
          </cell>
        </row>
        <row r="17">
          <cell r="A17" t="str">
            <v xml:space="preserve">    15021301</v>
          </cell>
          <cell r="B17" t="str">
            <v>CBCL</v>
          </cell>
          <cell r="C17">
            <v>14704</v>
          </cell>
        </row>
        <row r="18">
          <cell r="A18" t="str">
            <v xml:space="preserve">    15161301</v>
          </cell>
          <cell r="B18" t="str">
            <v>Jenso</v>
          </cell>
          <cell r="C18">
            <v>49188</v>
          </cell>
        </row>
        <row r="19">
          <cell r="A19" t="str">
            <v xml:space="preserve">    15181301</v>
          </cell>
          <cell r="B19" t="str">
            <v>ADM</v>
          </cell>
          <cell r="C19">
            <v>32541</v>
          </cell>
        </row>
        <row r="20">
          <cell r="A20" t="str">
            <v xml:space="preserve">    15181303</v>
          </cell>
          <cell r="B20" t="str">
            <v>Graybar</v>
          </cell>
          <cell r="C20">
            <v>5217</v>
          </cell>
        </row>
        <row r="21">
          <cell r="A21" t="str">
            <v xml:space="preserve">    15251302</v>
          </cell>
          <cell r="B21" t="str">
            <v xml:space="preserve">Pittmans </v>
          </cell>
          <cell r="C21">
            <v>166000</v>
          </cell>
        </row>
        <row r="23">
          <cell r="C23">
            <v>8034997.1880000001</v>
          </cell>
        </row>
      </sheetData>
      <sheetData sheetId="4">
        <row r="1">
          <cell r="B1" t="str">
            <v>BU</v>
          </cell>
          <cell r="C1" t="str">
            <v>Removal and Disposal Costs</v>
          </cell>
          <cell r="D1" t="str">
            <v>Additional Comments</v>
          </cell>
        </row>
        <row r="2">
          <cell r="B2" t="str">
            <v xml:space="preserve">    14871301</v>
          </cell>
          <cell r="C2">
            <v>0</v>
          </cell>
          <cell r="D2" t="str">
            <v>Two new additions</v>
          </cell>
        </row>
        <row r="3">
          <cell r="B3" t="str">
            <v xml:space="preserve">    14871302</v>
          </cell>
          <cell r="C3">
            <v>0</v>
          </cell>
          <cell r="D3" t="str">
            <v>New Construction</v>
          </cell>
        </row>
        <row r="4">
          <cell r="B4" t="str">
            <v xml:space="preserve">    14871303</v>
          </cell>
          <cell r="C4">
            <v>0</v>
          </cell>
          <cell r="D4" t="str">
            <v>Two new additions</v>
          </cell>
        </row>
        <row r="5">
          <cell r="B5" t="str">
            <v xml:space="preserve">    14911208</v>
          </cell>
        </row>
        <row r="6">
          <cell r="B6" t="str">
            <v xml:space="preserve">    14911301</v>
          </cell>
          <cell r="C6">
            <v>0</v>
          </cell>
          <cell r="D6" t="str">
            <v xml:space="preserve">No disposal costs in relation to vehicle. These are normally auctioned off. </v>
          </cell>
        </row>
        <row r="7">
          <cell r="B7" t="str">
            <v xml:space="preserve">    14911302</v>
          </cell>
        </row>
        <row r="8">
          <cell r="B8" t="str">
            <v xml:space="preserve">    14911303</v>
          </cell>
        </row>
        <row r="9">
          <cell r="B9" t="str">
            <v xml:space="preserve">    14911304</v>
          </cell>
        </row>
        <row r="10">
          <cell r="B10" t="str">
            <v xml:space="preserve">    14911305</v>
          </cell>
        </row>
        <row r="11">
          <cell r="B11" t="str">
            <v xml:space="preserve">    14911306</v>
          </cell>
        </row>
        <row r="12">
          <cell r="B12" t="str">
            <v xml:space="preserve">    14911307</v>
          </cell>
        </row>
        <row r="13">
          <cell r="B13" t="str">
            <v xml:space="preserve">    14911308</v>
          </cell>
        </row>
        <row r="14">
          <cell r="B14" t="str">
            <v xml:space="preserve">    14911309</v>
          </cell>
        </row>
        <row r="15">
          <cell r="B15" t="str">
            <v xml:space="preserve">    14911310</v>
          </cell>
        </row>
        <row r="16">
          <cell r="B16" t="str">
            <v xml:space="preserve">    14911311</v>
          </cell>
        </row>
        <row r="17">
          <cell r="B17" t="str">
            <v xml:space="preserve">    14941201</v>
          </cell>
          <cell r="C17">
            <v>0</v>
          </cell>
          <cell r="D17" t="str">
            <v>No removal costs, per PM.</v>
          </cell>
        </row>
        <row r="18">
          <cell r="B18" t="str">
            <v xml:space="preserve">    14941301</v>
          </cell>
        </row>
        <row r="19">
          <cell r="B19" t="str">
            <v xml:space="preserve">    14941302</v>
          </cell>
        </row>
        <row r="20">
          <cell r="B20" t="str">
            <v xml:space="preserve">    14971301</v>
          </cell>
        </row>
        <row r="21">
          <cell r="B21" t="str">
            <v xml:space="preserve">    15011003</v>
          </cell>
        </row>
        <row r="22">
          <cell r="B22" t="str">
            <v xml:space="preserve">    15011201</v>
          </cell>
        </row>
        <row r="23">
          <cell r="B23" t="str">
            <v xml:space="preserve">    15011202</v>
          </cell>
        </row>
        <row r="24">
          <cell r="B24" t="str">
            <v xml:space="preserve">    15011203</v>
          </cell>
          <cell r="C24">
            <v>55983</v>
          </cell>
          <cell r="D24" t="str">
            <v xml:space="preserve">Amount per e-mail/detail from PM. </v>
          </cell>
        </row>
        <row r="25">
          <cell r="B25" t="str">
            <v xml:space="preserve">    15011204</v>
          </cell>
        </row>
        <row r="26">
          <cell r="B26" t="str">
            <v xml:space="preserve">    15011205</v>
          </cell>
          <cell r="C26">
            <v>0</v>
          </cell>
          <cell r="D26" t="str">
            <v xml:space="preserve">Project closed. Removed 5 breakers. Removal costs in 2012 charged to capital. </v>
          </cell>
        </row>
        <row r="27">
          <cell r="B27" t="str">
            <v xml:space="preserve">    15011206</v>
          </cell>
          <cell r="C27">
            <v>237853</v>
          </cell>
          <cell r="D27" t="str">
            <v xml:space="preserve">Amount per e-mail/detail from PM. </v>
          </cell>
        </row>
        <row r="28">
          <cell r="B28" t="str">
            <v xml:space="preserve">    15011301</v>
          </cell>
          <cell r="C28">
            <v>0</v>
          </cell>
          <cell r="D28" t="str">
            <v xml:space="preserve">Per PM, no removal during 2013. Removals will occur in 2014. </v>
          </cell>
        </row>
        <row r="29">
          <cell r="B29" t="str">
            <v xml:space="preserve">    15011302</v>
          </cell>
          <cell r="C29">
            <v>0</v>
          </cell>
          <cell r="D29" t="str">
            <v>Project cancelled. Moved to BU 15011305.</v>
          </cell>
        </row>
        <row r="30">
          <cell r="B30" t="str">
            <v xml:space="preserve">    15011305</v>
          </cell>
          <cell r="C30">
            <v>0</v>
          </cell>
          <cell r="D30" t="str">
            <v xml:space="preserve">Per PM, no removal during 2013. Removals will occur in 2014. </v>
          </cell>
        </row>
        <row r="31">
          <cell r="B31" t="str">
            <v xml:space="preserve">    15011306</v>
          </cell>
          <cell r="C31">
            <v>0</v>
          </cell>
          <cell r="D31" t="str">
            <v xml:space="preserve">Project cancelled indefinitely. </v>
          </cell>
        </row>
        <row r="32">
          <cell r="B32" t="str">
            <v xml:space="preserve">    15011307</v>
          </cell>
        </row>
        <row r="33">
          <cell r="B33" t="str">
            <v xml:space="preserve">    15011308</v>
          </cell>
          <cell r="D33" t="str">
            <v>No removal costs per PM telephone conversation</v>
          </cell>
        </row>
        <row r="34">
          <cell r="B34" t="str">
            <v xml:space="preserve">    15021102</v>
          </cell>
        </row>
        <row r="35">
          <cell r="B35" t="str">
            <v xml:space="preserve">    15021201</v>
          </cell>
          <cell r="C35">
            <v>0</v>
          </cell>
          <cell r="D35" t="str">
            <v xml:space="preserve">Belongs to Wabush mines and we are just answering their questions related to the work. No removal costs associated. </v>
          </cell>
        </row>
        <row r="36">
          <cell r="B36" t="str">
            <v xml:space="preserve">    15021301</v>
          </cell>
        </row>
        <row r="37">
          <cell r="B37" t="str">
            <v xml:space="preserve">    15101001</v>
          </cell>
        </row>
        <row r="38">
          <cell r="B38" t="str">
            <v xml:space="preserve">    15101002</v>
          </cell>
        </row>
        <row r="39">
          <cell r="B39" t="str">
            <v xml:space="preserve">    15101003</v>
          </cell>
        </row>
        <row r="40">
          <cell r="B40" t="str">
            <v xml:space="preserve">    15101101</v>
          </cell>
        </row>
        <row r="41">
          <cell r="B41" t="str">
            <v xml:space="preserve">    15101106</v>
          </cell>
        </row>
        <row r="42">
          <cell r="B42" t="str">
            <v xml:space="preserve">    15101201</v>
          </cell>
          <cell r="C42">
            <v>0</v>
          </cell>
          <cell r="D42" t="str">
            <v>Per e-mail from PM, no removal costs</v>
          </cell>
        </row>
        <row r="43">
          <cell r="B43" t="str">
            <v xml:space="preserve">    15101204</v>
          </cell>
          <cell r="C43">
            <v>0</v>
          </cell>
          <cell r="D43" t="str">
            <v>Per e-mail from PM, no removal costs</v>
          </cell>
        </row>
        <row r="44">
          <cell r="B44" t="str">
            <v xml:space="preserve">    15101205</v>
          </cell>
          <cell r="C44">
            <v>0</v>
          </cell>
          <cell r="D44" t="str">
            <v>Per e-mail from PM, no removal costs</v>
          </cell>
        </row>
        <row r="45">
          <cell r="B45" t="str">
            <v xml:space="preserve">    15101206</v>
          </cell>
          <cell r="C45">
            <v>0</v>
          </cell>
          <cell r="D45" t="str">
            <v>Per e-mail from PM, no removal costs</v>
          </cell>
        </row>
        <row r="46">
          <cell r="B46" t="str">
            <v xml:space="preserve">    15101209</v>
          </cell>
          <cell r="C46">
            <v>222000</v>
          </cell>
          <cell r="D46" t="str">
            <v>Per telephone conversation: Removal of transformer. Line item for removal and disposal of transformer in proposal. Removal costs of 627K, but $160K will be recovered as it is in relation to dismantling costs. (627 - 160 = 467)</v>
          </cell>
        </row>
        <row r="47">
          <cell r="B47" t="str">
            <v xml:space="preserve">    15101215</v>
          </cell>
        </row>
        <row r="48">
          <cell r="B48" t="str">
            <v xml:space="preserve">    15101218</v>
          </cell>
          <cell r="C48">
            <v>222000</v>
          </cell>
          <cell r="D48" t="str">
            <v>Per telephone conversation: Removal of transformer. Line item for removal and disposal of transformer in proposal. Removal costs of 627K, but $160K will be recovered as it is in relation to dismantling costs. (627 - 160 = 467)</v>
          </cell>
        </row>
        <row r="49">
          <cell r="B49" t="str">
            <v xml:space="preserve">    15101219</v>
          </cell>
          <cell r="C49">
            <v>0</v>
          </cell>
          <cell r="D49" t="str">
            <v>Per e-mail from PM, no removal costs</v>
          </cell>
        </row>
        <row r="50">
          <cell r="B50" t="str">
            <v xml:space="preserve">    15101220</v>
          </cell>
          <cell r="C50">
            <v>0</v>
          </cell>
          <cell r="D50" t="str">
            <v>W/D completed in 2012</v>
          </cell>
        </row>
        <row r="51">
          <cell r="B51" t="str">
            <v xml:space="preserve">    15101301</v>
          </cell>
          <cell r="C51">
            <v>0</v>
          </cell>
          <cell r="D51" t="str">
            <v>Disposal year 2 (2014)</v>
          </cell>
        </row>
        <row r="52">
          <cell r="B52" t="str">
            <v xml:space="preserve">    15101302</v>
          </cell>
          <cell r="C52">
            <v>0</v>
          </cell>
        </row>
        <row r="53">
          <cell r="B53" t="str">
            <v xml:space="preserve">    15101303</v>
          </cell>
          <cell r="C53">
            <v>2048</v>
          </cell>
          <cell r="D53" t="str">
            <v>Per e-mail from PM</v>
          </cell>
        </row>
        <row r="54">
          <cell r="B54" t="str">
            <v xml:space="preserve">    15101304</v>
          </cell>
          <cell r="C54">
            <v>0</v>
          </cell>
          <cell r="D54" t="str">
            <v>Per e-mail from PM, no removal costs</v>
          </cell>
        </row>
        <row r="55">
          <cell r="B55" t="str">
            <v xml:space="preserve">    15101305</v>
          </cell>
          <cell r="C55">
            <v>0</v>
          </cell>
          <cell r="D55" t="str">
            <v>Per e-mail from PM, no removal costs</v>
          </cell>
        </row>
        <row r="56">
          <cell r="B56" t="str">
            <v xml:space="preserve">    15101306</v>
          </cell>
          <cell r="C56">
            <v>0</v>
          </cell>
          <cell r="D56" t="str">
            <v>No replacement until 2014</v>
          </cell>
        </row>
        <row r="57">
          <cell r="B57" t="str">
            <v xml:space="preserve">    15101307</v>
          </cell>
          <cell r="C57">
            <v>0</v>
          </cell>
          <cell r="D57" t="str">
            <v>Per e-mail from PM, no removal costs</v>
          </cell>
        </row>
        <row r="58">
          <cell r="B58" t="str">
            <v xml:space="preserve">    15101309</v>
          </cell>
        </row>
        <row r="59">
          <cell r="B59" t="str">
            <v xml:space="preserve">    15101310</v>
          </cell>
        </row>
        <row r="60">
          <cell r="B60" t="str">
            <v xml:space="preserve">    15101311</v>
          </cell>
        </row>
        <row r="61">
          <cell r="B61" t="str">
            <v xml:space="preserve">    15101312</v>
          </cell>
        </row>
        <row r="62">
          <cell r="B62" t="str">
            <v xml:space="preserve">    15101308</v>
          </cell>
          <cell r="C62">
            <v>0</v>
          </cell>
          <cell r="D62" t="str">
            <v>Per e-mail from PM, no removal costs</v>
          </cell>
        </row>
        <row r="63">
          <cell r="B63" t="str">
            <v xml:space="preserve">    15101313</v>
          </cell>
          <cell r="C63">
            <v>29867</v>
          </cell>
          <cell r="D63" t="str">
            <v>Heaters only</v>
          </cell>
        </row>
        <row r="64">
          <cell r="B64" t="str">
            <v xml:space="preserve">    15101320</v>
          </cell>
          <cell r="C64">
            <v>0</v>
          </cell>
          <cell r="D64" t="str">
            <v>Per e-mail from PM, no removal costs</v>
          </cell>
        </row>
        <row r="65">
          <cell r="B65" t="str">
            <v xml:space="preserve">    15101314</v>
          </cell>
        </row>
        <row r="66">
          <cell r="B66" t="str">
            <v xml:space="preserve">    15101315</v>
          </cell>
        </row>
        <row r="67">
          <cell r="B67" t="str">
            <v xml:space="preserve">    15101316</v>
          </cell>
        </row>
        <row r="68">
          <cell r="B68" t="str">
            <v xml:space="preserve">    15101317</v>
          </cell>
          <cell r="D68" t="str">
            <v>Per telephone conversation: Removal in 2014</v>
          </cell>
        </row>
        <row r="69">
          <cell r="B69" t="str">
            <v xml:space="preserve">    15101318</v>
          </cell>
          <cell r="D69" t="str">
            <v>Per telephone conversation: Removal in 2014</v>
          </cell>
        </row>
        <row r="70">
          <cell r="B70" t="str">
            <v xml:space="preserve">    15101319</v>
          </cell>
        </row>
        <row r="71">
          <cell r="B71" t="str">
            <v xml:space="preserve">    15161101</v>
          </cell>
        </row>
        <row r="72">
          <cell r="B72" t="str">
            <v xml:space="preserve">    15161201</v>
          </cell>
        </row>
        <row r="73">
          <cell r="B73" t="str">
            <v xml:space="preserve">    15161301</v>
          </cell>
        </row>
        <row r="74">
          <cell r="B74" t="str">
            <v xml:space="preserve">    15181101</v>
          </cell>
        </row>
        <row r="75">
          <cell r="B75" t="str">
            <v xml:space="preserve">    15181199</v>
          </cell>
        </row>
        <row r="76">
          <cell r="B76" t="str">
            <v xml:space="preserve">    15181201</v>
          </cell>
        </row>
        <row r="77">
          <cell r="B77" t="str">
            <v xml:space="preserve">    15181203</v>
          </cell>
        </row>
        <row r="78">
          <cell r="B78" t="str">
            <v xml:space="preserve">    15181301</v>
          </cell>
        </row>
        <row r="79">
          <cell r="B79" t="str">
            <v xml:space="preserve">    15181302</v>
          </cell>
        </row>
        <row r="80">
          <cell r="B80" t="str">
            <v xml:space="preserve">    15181303</v>
          </cell>
        </row>
        <row r="81">
          <cell r="B81" t="str">
            <v xml:space="preserve">    15251102</v>
          </cell>
        </row>
        <row r="82">
          <cell r="B82" t="str">
            <v xml:space="preserve">    15251203</v>
          </cell>
          <cell r="C82">
            <v>0</v>
          </cell>
          <cell r="D82" t="str">
            <v xml:space="preserve">New Construction. No removal costs. </v>
          </cell>
        </row>
        <row r="83">
          <cell r="B83" t="str">
            <v xml:space="preserve">    15251207</v>
          </cell>
        </row>
        <row r="84">
          <cell r="B84" t="str">
            <v xml:space="preserve">    15251208</v>
          </cell>
        </row>
        <row r="85">
          <cell r="B85" t="str">
            <v xml:space="preserve">    15251301</v>
          </cell>
        </row>
        <row r="86">
          <cell r="B86" t="str">
            <v xml:space="preserve">    15251302</v>
          </cell>
        </row>
        <row r="87">
          <cell r="B87" t="str">
            <v xml:space="preserve">    15251303</v>
          </cell>
          <cell r="C87">
            <v>347000</v>
          </cell>
          <cell r="D87" t="str">
            <v>Remove and Dispose</v>
          </cell>
        </row>
        <row r="88">
          <cell r="B88" t="str">
            <v xml:space="preserve">    15251304</v>
          </cell>
          <cell r="C88">
            <v>0</v>
          </cell>
          <cell r="D88" t="str">
            <v xml:space="preserve">Disposal in year 2 (2014) </v>
          </cell>
        </row>
        <row r="89">
          <cell r="B89" t="str">
            <v xml:space="preserve">    15251305</v>
          </cell>
          <cell r="C89">
            <v>29550</v>
          </cell>
          <cell r="D89" t="str">
            <v>$9,850 each to relocate</v>
          </cell>
        </row>
        <row r="90">
          <cell r="B90" t="str">
            <v xml:space="preserve">    15251306</v>
          </cell>
          <cell r="C90">
            <v>245753.83</v>
          </cell>
          <cell r="D90" t="str">
            <v>Remove and Dispose</v>
          </cell>
        </row>
        <row r="91">
          <cell r="B91" t="str">
            <v xml:space="preserve">    15251307</v>
          </cell>
          <cell r="C91">
            <v>48000</v>
          </cell>
          <cell r="D91" t="str">
            <v>Remove and Dispose</v>
          </cell>
        </row>
        <row r="92">
          <cell r="B92" t="str">
            <v xml:space="preserve">    15251308</v>
          </cell>
        </row>
        <row r="93">
          <cell r="B93" t="str">
            <v xml:space="preserve">    15251309</v>
          </cell>
        </row>
        <row r="94">
          <cell r="B94" t="str">
            <v xml:space="preserve">    15251310</v>
          </cell>
          <cell r="C94">
            <v>50000</v>
          </cell>
          <cell r="D94" t="str">
            <v xml:space="preserve">Per telephone conversation: Removing existing air handling unit. </v>
          </cell>
        </row>
        <row r="95">
          <cell r="B95" t="str">
            <v xml:space="preserve">    15251311</v>
          </cell>
          <cell r="C95">
            <v>20000</v>
          </cell>
          <cell r="D95" t="str">
            <v xml:space="preserve">Project is just recently confirmed. This project will be broken out into various activities. Removal costs related to demolition work. Martina will confirm this removal cost next month once things are finalized with this project. </v>
          </cell>
        </row>
        <row r="96">
          <cell r="B96" t="str">
            <v xml:space="preserve">    15251312</v>
          </cell>
          <cell r="C96">
            <v>0</v>
          </cell>
          <cell r="D96" t="str">
            <v xml:space="preserve">Project cancelled. No removal costs. </v>
          </cell>
        </row>
        <row r="97">
          <cell r="B97" t="str">
            <v xml:space="preserve">    15251313</v>
          </cell>
        </row>
        <row r="98">
          <cell r="B98" t="str">
            <v xml:space="preserve">    15251314</v>
          </cell>
        </row>
        <row r="99">
          <cell r="B99" t="str">
            <v xml:space="preserve">    15251315</v>
          </cell>
        </row>
        <row r="100">
          <cell r="B100" t="str">
            <v xml:space="preserve">    15251316</v>
          </cell>
          <cell r="C100">
            <v>8000</v>
          </cell>
          <cell r="D100" t="str">
            <v>Remove and Dispose</v>
          </cell>
        </row>
        <row r="101">
          <cell r="B101" t="str">
            <v xml:space="preserve">    15251317</v>
          </cell>
          <cell r="C101">
            <v>0</v>
          </cell>
          <cell r="D101" t="str">
            <v>Per PM, no removal costs associated.</v>
          </cell>
        </row>
        <row r="102">
          <cell r="B102" t="str">
            <v xml:space="preserve">    15251318</v>
          </cell>
        </row>
        <row r="103">
          <cell r="B103" t="str">
            <v xml:space="preserve">    25041301</v>
          </cell>
        </row>
        <row r="104">
          <cell r="B104" t="str">
            <v xml:space="preserve">    25041302</v>
          </cell>
        </row>
        <row r="105">
          <cell r="B105" t="str">
            <v xml:space="preserve">    25041303</v>
          </cell>
        </row>
        <row r="106">
          <cell r="B106" t="str">
            <v xml:space="preserve">    25041304</v>
          </cell>
        </row>
        <row r="107">
          <cell r="B107" t="str">
            <v xml:space="preserve">    25041305</v>
          </cell>
        </row>
        <row r="108">
          <cell r="B108" t="str">
            <v xml:space="preserve">    25041306</v>
          </cell>
        </row>
        <row r="109">
          <cell r="B109" t="str">
            <v xml:space="preserve">    25071301</v>
          </cell>
        </row>
        <row r="110">
          <cell r="B110" t="str">
            <v xml:space="preserve">    25081301</v>
          </cell>
        </row>
        <row r="111">
          <cell r="B111" t="str">
            <v xml:space="preserve">    25081302</v>
          </cell>
        </row>
        <row r="112">
          <cell r="B112" t="str">
            <v xml:space="preserve">    25081303</v>
          </cell>
        </row>
        <row r="113">
          <cell r="B113" t="str">
            <v xml:space="preserve">    25081304</v>
          </cell>
        </row>
        <row r="114">
          <cell r="B114" t="str">
            <v xml:space="preserve">    25101301</v>
          </cell>
        </row>
        <row r="115">
          <cell r="B115" t="str">
            <v xml:space="preserve">    25101302</v>
          </cell>
        </row>
        <row r="116">
          <cell r="B116" t="str">
            <v xml:space="preserve">    25121301</v>
          </cell>
        </row>
        <row r="117">
          <cell r="B117" t="str">
            <v xml:space="preserve">    25121302</v>
          </cell>
        </row>
        <row r="118">
          <cell r="B118" t="str">
            <v xml:space="preserve">    25151301</v>
          </cell>
        </row>
      </sheetData>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Notes"/>
      <sheetName val="Summary"/>
      <sheetName val="Summary$"/>
      <sheetName val="Finance - Fuel"/>
      <sheetName val="Finance - PP"/>
      <sheetName val="STProdData"/>
      <sheetName val="Summary Labrador"/>
      <sheetName val="Rec"/>
      <sheetName val="Balance"/>
      <sheetName val="Lab - A"/>
      <sheetName val="Island - A"/>
      <sheetName val="Lab - M"/>
      <sheetName val="Island - M"/>
      <sheetName val="NL Losses"/>
      <sheetName val="LIL Deliveries 2021"/>
      <sheetName val="LIL Deliveries 2020"/>
      <sheetName val="Control"/>
      <sheetName val="Annual"/>
      <sheetName val="Monthly"/>
      <sheetName val="LabPP"/>
      <sheetName val="NUGS"/>
      <sheetName val="NUGrates"/>
      <sheetName val="No 6 Fuel"/>
      <sheetName val="HRD Diesels"/>
      <sheetName val="HRDGT"/>
      <sheetName val="HWD"/>
      <sheetName val="SVL"/>
      <sheetName val="StAnthony"/>
      <sheetName val="HawkesBay"/>
      <sheetName val="HV"/>
      <sheetName val="NorthPlant"/>
      <sheetName val="Staging"/>
      <sheetName val="StageSPGD"/>
      <sheetName val="Unit_Generation"/>
      <sheetName val="Market_Sales"/>
      <sheetName val="SalesSplit"/>
      <sheetName val="PurchaseSplit"/>
      <sheetName val="Load"/>
      <sheetName val="Losses"/>
      <sheetName val="SPGD"/>
      <sheetName val="NS Framework Price"/>
      <sheetName val="RA_Island"/>
      <sheetName val="RA_Labrador"/>
      <sheetName val="Isolated"/>
      <sheetName val="MFP"/>
      <sheetName val="SS"/>
      <sheetName val="Copy of Production Costing M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
          <cell r="G5">
            <v>0</v>
          </cell>
        </row>
        <row r="10">
          <cell r="C10">
            <v>2020</v>
          </cell>
          <cell r="E10">
            <v>2023</v>
          </cell>
        </row>
        <row r="13">
          <cell r="C13">
            <v>43831</v>
          </cell>
        </row>
        <row r="14">
          <cell r="C14">
            <v>44012</v>
          </cell>
        </row>
        <row r="15">
          <cell r="C15">
            <v>44367</v>
          </cell>
          <cell r="E15">
            <v>44348</v>
          </cell>
          <cell r="F15">
            <v>0.36666666666666664</v>
          </cell>
        </row>
        <row r="16">
          <cell r="C16">
            <v>44378</v>
          </cell>
        </row>
        <row r="17">
          <cell r="C17">
            <v>44651</v>
          </cell>
        </row>
        <row r="18">
          <cell r="C18">
            <v>44136</v>
          </cell>
        </row>
        <row r="19">
          <cell r="C19">
            <v>44044</v>
          </cell>
        </row>
        <row r="21">
          <cell r="C21">
            <v>1</v>
          </cell>
        </row>
        <row r="22">
          <cell r="C22">
            <v>1</v>
          </cell>
        </row>
        <row r="23">
          <cell r="C23">
            <v>1</v>
          </cell>
        </row>
        <row r="25">
          <cell r="C25">
            <v>0</v>
          </cell>
        </row>
        <row r="26">
          <cell r="C26">
            <v>1</v>
          </cell>
        </row>
        <row r="27">
          <cell r="C27">
            <v>1</v>
          </cell>
        </row>
        <row r="28">
          <cell r="C28">
            <v>1</v>
          </cell>
        </row>
        <row r="29">
          <cell r="C29">
            <v>1</v>
          </cell>
        </row>
        <row r="47">
          <cell r="E47">
            <v>7</v>
          </cell>
        </row>
        <row r="48">
          <cell r="E48">
            <v>22</v>
          </cell>
        </row>
        <row r="51">
          <cell r="E51">
            <v>1000</v>
          </cell>
        </row>
        <row r="52">
          <cell r="E52">
            <v>1000000</v>
          </cell>
        </row>
        <row r="53">
          <cell r="E53">
            <v>1</v>
          </cell>
        </row>
        <row r="54">
          <cell r="E54">
            <v>0.64</v>
          </cell>
        </row>
        <row r="55">
          <cell r="E55">
            <v>0.36</v>
          </cell>
        </row>
        <row r="57">
          <cell r="E57">
            <v>2.3036000000000001E-2</v>
          </cell>
        </row>
        <row r="58">
          <cell r="E58">
            <v>2E-3</v>
          </cell>
        </row>
        <row r="60">
          <cell r="E60">
            <v>0</v>
          </cell>
        </row>
        <row r="61">
          <cell r="E61">
            <v>4.5460000000000003</v>
          </cell>
        </row>
        <row r="63">
          <cell r="E63">
            <v>0</v>
          </cell>
        </row>
        <row r="64">
          <cell r="E64">
            <v>1</v>
          </cell>
        </row>
      </sheetData>
      <sheetData sheetId="18">
        <row r="10">
          <cell r="E10">
            <v>8477.7999999999993</v>
          </cell>
        </row>
        <row r="58">
          <cell r="B58">
            <v>1.119</v>
          </cell>
        </row>
        <row r="64">
          <cell r="B64">
            <v>1.0611205432937183</v>
          </cell>
        </row>
        <row r="73">
          <cell r="B73">
            <v>1.04583</v>
          </cell>
        </row>
      </sheetData>
      <sheetData sheetId="19">
        <row r="11">
          <cell r="K11">
            <v>10800</v>
          </cell>
        </row>
        <row r="12">
          <cell r="K12">
            <v>0.5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venue Summary w Increases"/>
      <sheetName val="Revenue Summary Current Rates"/>
      <sheetName val="Det Rev Production Curr Rates"/>
      <sheetName val="RRA Sum"/>
      <sheetName val="RRA Rev Prod"/>
      <sheetName val="Rev Sum w Increases UB for RRA"/>
      <sheetName val="Other Inputs"/>
      <sheetName val="Trending"/>
      <sheetName val="Rate Tables"/>
      <sheetName val="II Load"/>
      <sheetName val="LI Load"/>
      <sheetName val="ID Load"/>
      <sheetName val="LD Load"/>
      <sheetName val="LL Load"/>
      <sheetName val="RRA Rev Production"/>
      <sheetName val="Load Forecast Balancing"/>
      <sheetName val="Rural Model"/>
    </sheetNames>
    <sheetDataSet>
      <sheetData sheetId="0"/>
      <sheetData sheetId="1"/>
      <sheetData sheetId="2"/>
      <sheetData sheetId="3"/>
      <sheetData sheetId="4"/>
      <sheetData sheetId="5"/>
      <sheetData sheetId="6">
        <row r="6">
          <cell r="E6" t="str">
            <v>ISLINTApp</v>
          </cell>
          <cell r="F6" t="str">
            <v>1001.5205.6045     Application Fee</v>
          </cell>
          <cell r="G6">
            <v>892</v>
          </cell>
          <cell r="H6">
            <v>780</v>
          </cell>
          <cell r="I6">
            <v>612</v>
          </cell>
          <cell r="J6">
            <v>696</v>
          </cell>
          <cell r="K6">
            <v>852</v>
          </cell>
          <cell r="L6">
            <v>896</v>
          </cell>
          <cell r="M6">
            <v>1124</v>
          </cell>
          <cell r="N6">
            <v>1124</v>
          </cell>
          <cell r="O6">
            <v>1256</v>
          </cell>
          <cell r="P6">
            <v>1148</v>
          </cell>
          <cell r="Q6">
            <v>1176</v>
          </cell>
          <cell r="R6">
            <v>920</v>
          </cell>
        </row>
        <row r="7">
          <cell r="E7" t="str">
            <v>LEINTApp</v>
          </cell>
          <cell r="F7" t="str">
            <v>1174. 5205.6045  HVGB App fees</v>
          </cell>
          <cell r="G7">
            <v>628</v>
          </cell>
          <cell r="H7">
            <v>464</v>
          </cell>
          <cell r="I7">
            <v>368</v>
          </cell>
          <cell r="J7">
            <v>272</v>
          </cell>
          <cell r="K7">
            <v>348</v>
          </cell>
          <cell r="L7">
            <v>560</v>
          </cell>
          <cell r="M7">
            <v>560</v>
          </cell>
          <cell r="N7">
            <v>552</v>
          </cell>
          <cell r="O7">
            <v>468</v>
          </cell>
          <cell r="P7">
            <v>592</v>
          </cell>
          <cell r="Q7">
            <v>592</v>
          </cell>
          <cell r="R7">
            <v>544</v>
          </cell>
        </row>
        <row r="8">
          <cell r="E8" t="str">
            <v>LWINTApp</v>
          </cell>
          <cell r="F8" t="str">
            <v>1172. 5205.6045  Lab West App fees</v>
          </cell>
          <cell r="G8">
            <v>468</v>
          </cell>
          <cell r="H8">
            <v>692</v>
          </cell>
          <cell r="I8">
            <v>644</v>
          </cell>
          <cell r="J8">
            <v>600</v>
          </cell>
          <cell r="K8">
            <v>648</v>
          </cell>
          <cell r="L8">
            <v>404</v>
          </cell>
          <cell r="M8">
            <v>500</v>
          </cell>
          <cell r="N8">
            <v>520</v>
          </cell>
          <cell r="O8">
            <v>568</v>
          </cell>
          <cell r="P8">
            <v>640</v>
          </cell>
          <cell r="Q8">
            <v>556</v>
          </cell>
          <cell r="R8">
            <v>828</v>
          </cell>
        </row>
        <row r="9">
          <cell r="E9" t="str">
            <v>ISLISOApp</v>
          </cell>
          <cell r="F9" t="str">
            <v>1003. 5205.6045  Isl Iso App Fee</v>
          </cell>
          <cell r="G9">
            <v>4</v>
          </cell>
          <cell r="H9">
            <v>24</v>
          </cell>
          <cell r="I9">
            <v>16</v>
          </cell>
          <cell r="J9">
            <v>4</v>
          </cell>
          <cell r="K9">
            <v>16</v>
          </cell>
          <cell r="L9">
            <v>24</v>
          </cell>
          <cell r="M9">
            <v>16</v>
          </cell>
          <cell r="N9">
            <v>8</v>
          </cell>
          <cell r="O9">
            <v>20</v>
          </cell>
          <cell r="P9">
            <v>16</v>
          </cell>
          <cell r="Q9">
            <v>16</v>
          </cell>
          <cell r="R9">
            <v>4</v>
          </cell>
        </row>
        <row r="10">
          <cell r="E10" t="str">
            <v>LABISOApp</v>
          </cell>
          <cell r="F10" t="str">
            <v>1004. 5205.6045  Lab Iso App Fee</v>
          </cell>
          <cell r="G10">
            <v>136</v>
          </cell>
          <cell r="H10">
            <v>132</v>
          </cell>
          <cell r="I10">
            <v>104</v>
          </cell>
          <cell r="J10">
            <v>92</v>
          </cell>
          <cell r="K10">
            <v>92</v>
          </cell>
          <cell r="L10">
            <v>60</v>
          </cell>
          <cell r="M10">
            <v>80</v>
          </cell>
          <cell r="N10">
            <v>116</v>
          </cell>
          <cell r="O10">
            <v>92</v>
          </cell>
          <cell r="P10">
            <v>168</v>
          </cell>
          <cell r="Q10">
            <v>232</v>
          </cell>
          <cell r="R10">
            <v>168</v>
          </cell>
        </row>
        <row r="11">
          <cell r="E11" t="str">
            <v>LALApp</v>
          </cell>
          <cell r="F11" t="str">
            <v>1707.5205.6045  L'Anse au Loup App Fee</v>
          </cell>
          <cell r="G11">
            <v>52</v>
          </cell>
          <cell r="H11">
            <v>8</v>
          </cell>
          <cell r="I11">
            <v>44</v>
          </cell>
          <cell r="J11">
            <v>28</v>
          </cell>
          <cell r="K11">
            <v>24</v>
          </cell>
          <cell r="L11">
            <v>56</v>
          </cell>
          <cell r="M11">
            <v>12</v>
          </cell>
          <cell r="N11">
            <v>32</v>
          </cell>
          <cell r="O11">
            <v>24</v>
          </cell>
          <cell r="P11">
            <v>36</v>
          </cell>
          <cell r="Q11">
            <v>40</v>
          </cell>
          <cell r="R11">
            <v>56</v>
          </cell>
        </row>
      </sheetData>
      <sheetData sheetId="7">
        <row r="8">
          <cell r="A8" t="str">
            <v>LI220</v>
          </cell>
          <cell r="B8">
            <v>1.0812987511625649E-2</v>
          </cell>
          <cell r="C8">
            <v>9.9127183915545883E-3</v>
          </cell>
          <cell r="D8">
            <v>1.3037998452685726E-2</v>
          </cell>
          <cell r="E8">
            <v>9.4738427479591283E-3</v>
          </cell>
          <cell r="F8">
            <v>1.932930063177259E-2</v>
          </cell>
          <cell r="G8">
            <v>2.8973594728382884E-2</v>
          </cell>
          <cell r="H8">
            <v>8.5674016178424905E-2</v>
          </cell>
          <cell r="I8">
            <v>0.13369159642778006</v>
          </cell>
          <cell r="J8">
            <v>9.4689985867264334E-2</v>
          </cell>
          <cell r="K8">
            <v>3.7559520063564916E-2</v>
          </cell>
          <cell r="L8">
            <v>1.9876974378774611E-2</v>
          </cell>
          <cell r="M8">
            <v>1.1251859983325452E-2</v>
          </cell>
          <cell r="N8">
            <v>3.1979450197810629E-2</v>
          </cell>
        </row>
        <row r="9">
          <cell r="A9" t="str">
            <v>LI230</v>
          </cell>
          <cell r="B9">
            <v>2.1370761127467903E-2</v>
          </cell>
          <cell r="C9">
            <v>1.0321521643240824E-2</v>
          </cell>
          <cell r="D9">
            <v>2.6995235465597567E-2</v>
          </cell>
          <cell r="E9">
            <v>1.368054056499126E-2</v>
          </cell>
          <cell r="F9">
            <v>3.116056794060645E-2</v>
          </cell>
          <cell r="G9">
            <v>5.5376937910981174E-2</v>
          </cell>
          <cell r="H9">
            <v>0.12855680833412123</v>
          </cell>
          <cell r="I9">
            <v>0.35741041711644783</v>
          </cell>
          <cell r="J9">
            <v>0.18036525033685571</v>
          </cell>
          <cell r="K9">
            <v>3.4515089138215688E-2</v>
          </cell>
          <cell r="L9">
            <v>2.277925650519157E-2</v>
          </cell>
          <cell r="M9">
            <v>2.1846162087693854E-2</v>
          </cell>
          <cell r="N9">
            <v>5.6813040334673583E-2</v>
          </cell>
        </row>
        <row r="10">
          <cell r="A10" t="str">
            <v>LI240</v>
          </cell>
          <cell r="B10">
            <v>0</v>
          </cell>
          <cell r="C10">
            <v>0</v>
          </cell>
          <cell r="D10">
            <v>0</v>
          </cell>
          <cell r="E10">
            <v>0</v>
          </cell>
          <cell r="F10">
            <v>0</v>
          </cell>
          <cell r="G10">
            <v>0</v>
          </cell>
          <cell r="H10">
            <v>0.10058974509688672</v>
          </cell>
          <cell r="I10">
            <v>0</v>
          </cell>
          <cell r="J10">
            <v>0</v>
          </cell>
          <cell r="K10">
            <v>0</v>
          </cell>
          <cell r="L10">
            <v>0</v>
          </cell>
          <cell r="M10">
            <v>0</v>
          </cell>
          <cell r="N10">
            <v>5.1831570615719479E-3</v>
          </cell>
        </row>
        <row r="39">
          <cell r="A39" t="str">
            <v>II220</v>
          </cell>
          <cell r="B39">
            <v>2.1213185393914552E-3</v>
          </cell>
        </row>
        <row r="40">
          <cell r="A40" t="str">
            <v>II230</v>
          </cell>
          <cell r="B40">
            <v>1.140987610442043E-4</v>
          </cell>
        </row>
        <row r="41">
          <cell r="A41" t="str">
            <v>II240</v>
          </cell>
          <cell r="B41">
            <v>0.34718163798485308</v>
          </cell>
        </row>
        <row r="42">
          <cell r="A42" t="str">
            <v>LI220</v>
          </cell>
          <cell r="B42">
            <v>4.7561911881501218E-2</v>
          </cell>
        </row>
        <row r="43">
          <cell r="A43" t="str">
            <v>LI230</v>
          </cell>
          <cell r="B43">
            <v>0.14247009998919988</v>
          </cell>
        </row>
        <row r="44">
          <cell r="A44" t="str">
            <v>LI240</v>
          </cell>
          <cell r="B44">
            <v>0.81800361802555221</v>
          </cell>
        </row>
        <row r="53">
          <cell r="A53" t="str">
            <v>II220</v>
          </cell>
          <cell r="B53">
            <v>5</v>
          </cell>
          <cell r="C53">
            <v>6</v>
          </cell>
          <cell r="D53">
            <v>6</v>
          </cell>
          <cell r="E53">
            <v>5</v>
          </cell>
          <cell r="F53">
            <v>3</v>
          </cell>
          <cell r="G53">
            <v>4</v>
          </cell>
          <cell r="H53">
            <v>5</v>
          </cell>
          <cell r="I53">
            <v>5</v>
          </cell>
          <cell r="J53">
            <v>6</v>
          </cell>
          <cell r="K53">
            <v>6</v>
          </cell>
          <cell r="L53">
            <v>6</v>
          </cell>
          <cell r="M53">
            <v>6</v>
          </cell>
          <cell r="N53">
            <v>63</v>
          </cell>
        </row>
        <row r="54">
          <cell r="A54" t="str">
            <v>LD220</v>
          </cell>
          <cell r="B54">
            <v>2</v>
          </cell>
          <cell r="C54">
            <v>2</v>
          </cell>
          <cell r="D54">
            <v>2</v>
          </cell>
          <cell r="E54">
            <v>0</v>
          </cell>
          <cell r="F54">
            <v>0</v>
          </cell>
          <cell r="G54">
            <v>0</v>
          </cell>
          <cell r="H54">
            <v>0</v>
          </cell>
          <cell r="I54">
            <v>0</v>
          </cell>
          <cell r="J54">
            <v>0</v>
          </cell>
          <cell r="K54">
            <v>1</v>
          </cell>
          <cell r="L54">
            <v>1</v>
          </cell>
          <cell r="M54">
            <v>2</v>
          </cell>
          <cell r="N54">
            <v>10</v>
          </cell>
        </row>
        <row r="55">
          <cell r="A55" t="str">
            <v>LDD220</v>
          </cell>
          <cell r="B55">
            <v>0</v>
          </cell>
          <cell r="C55">
            <v>0</v>
          </cell>
          <cell r="D55">
            <v>1</v>
          </cell>
          <cell r="E55">
            <v>0</v>
          </cell>
          <cell r="F55">
            <v>1</v>
          </cell>
          <cell r="G55">
            <v>1</v>
          </cell>
          <cell r="H55">
            <v>0</v>
          </cell>
          <cell r="I55">
            <v>0</v>
          </cell>
          <cell r="J55">
            <v>0</v>
          </cell>
          <cell r="K55">
            <v>0</v>
          </cell>
          <cell r="L55">
            <v>0</v>
          </cell>
          <cell r="M55">
            <v>0</v>
          </cell>
          <cell r="N55">
            <v>3</v>
          </cell>
        </row>
        <row r="56">
          <cell r="A56" t="str">
            <v>LI220</v>
          </cell>
          <cell r="B56">
            <v>2</v>
          </cell>
          <cell r="C56">
            <v>2</v>
          </cell>
          <cell r="D56">
            <v>3</v>
          </cell>
          <cell r="E56">
            <v>3</v>
          </cell>
          <cell r="F56">
            <v>4</v>
          </cell>
          <cell r="G56">
            <v>5</v>
          </cell>
          <cell r="H56">
            <v>9</v>
          </cell>
          <cell r="I56">
            <v>15</v>
          </cell>
          <cell r="J56">
            <v>10</v>
          </cell>
          <cell r="K56">
            <v>5</v>
          </cell>
          <cell r="L56">
            <v>3</v>
          </cell>
          <cell r="M56">
            <v>3</v>
          </cell>
          <cell r="N56">
            <v>64</v>
          </cell>
        </row>
        <row r="57">
          <cell r="A57" t="str">
            <v>LL220</v>
          </cell>
          <cell r="B57">
            <v>3</v>
          </cell>
          <cell r="C57">
            <v>4</v>
          </cell>
          <cell r="D57">
            <v>4</v>
          </cell>
          <cell r="E57">
            <v>3</v>
          </cell>
          <cell r="F57">
            <v>3</v>
          </cell>
          <cell r="G57">
            <v>2</v>
          </cell>
          <cell r="H57">
            <v>5</v>
          </cell>
          <cell r="I57">
            <v>7</v>
          </cell>
          <cell r="J57">
            <v>5</v>
          </cell>
          <cell r="K57">
            <v>4</v>
          </cell>
          <cell r="L57">
            <v>3</v>
          </cell>
          <cell r="M57">
            <v>4</v>
          </cell>
          <cell r="N57">
            <v>47</v>
          </cell>
        </row>
        <row r="96">
          <cell r="A96" t="str">
            <v>IDD120</v>
          </cell>
          <cell r="B96">
            <v>-0.40204459053853464</v>
          </cell>
        </row>
        <row r="97">
          <cell r="A97" t="str">
            <v>IDD123</v>
          </cell>
          <cell r="B97">
            <v>-0.10761507831768473</v>
          </cell>
        </row>
        <row r="98">
          <cell r="A98" t="str">
            <v>IDD210</v>
          </cell>
          <cell r="B98">
            <v>-0.29775642491633958</v>
          </cell>
        </row>
        <row r="99">
          <cell r="A99" t="str">
            <v>IDD220</v>
          </cell>
          <cell r="B99">
            <v>-0.52787715009841485</v>
          </cell>
        </row>
        <row r="100">
          <cell r="A100" t="str">
            <v>IDG210</v>
          </cell>
          <cell r="B100">
            <v>-0.60031563947660738</v>
          </cell>
        </row>
        <row r="101">
          <cell r="A101" t="str">
            <v>IDG220</v>
          </cell>
          <cell r="B101">
            <v>-0.62867705316860378</v>
          </cell>
        </row>
        <row r="102">
          <cell r="A102" t="str">
            <v>II110</v>
          </cell>
          <cell r="B102">
            <v>-0.43933212191398452</v>
          </cell>
        </row>
        <row r="103">
          <cell r="A103" t="str">
            <v>II112</v>
          </cell>
          <cell r="B103">
            <v>-0.44688729085455431</v>
          </cell>
        </row>
        <row r="104">
          <cell r="A104" t="str">
            <v>II130</v>
          </cell>
          <cell r="B104">
            <v>0</v>
          </cell>
        </row>
        <row r="105">
          <cell r="A105" t="str">
            <v>II210</v>
          </cell>
          <cell r="B105">
            <v>-0.40094749530080892</v>
          </cell>
        </row>
        <row r="106">
          <cell r="A106" t="str">
            <v>II220</v>
          </cell>
          <cell r="B106">
            <v>-0.37633033787901593</v>
          </cell>
        </row>
        <row r="107">
          <cell r="A107" t="str">
            <v>II230</v>
          </cell>
          <cell r="B107">
            <v>-0.34588925669120157</v>
          </cell>
        </row>
        <row r="108">
          <cell r="A108" t="str">
            <v>II240</v>
          </cell>
          <cell r="B108">
            <v>-0.25697320926131434</v>
          </cell>
        </row>
        <row r="109">
          <cell r="A109" t="str">
            <v>II410</v>
          </cell>
          <cell r="B109">
            <v>0</v>
          </cell>
        </row>
        <row r="110">
          <cell r="A110" t="str">
            <v>LD210</v>
          </cell>
          <cell r="B110">
            <v>-0.88865979381443305</v>
          </cell>
        </row>
        <row r="111">
          <cell r="A111" t="str">
            <v>LD220</v>
          </cell>
          <cell r="B111">
            <v>-0.50568041140849596</v>
          </cell>
        </row>
        <row r="112">
          <cell r="A112" t="str">
            <v>LD230</v>
          </cell>
          <cell r="B112">
            <v>-0.41133113522625392</v>
          </cell>
        </row>
        <row r="113">
          <cell r="A113" t="str">
            <v>LD240</v>
          </cell>
          <cell r="B113">
            <v>-0.72805183179014499</v>
          </cell>
        </row>
        <row r="114">
          <cell r="A114" t="str">
            <v>LDD120</v>
          </cell>
          <cell r="B114">
            <v>-0.54755869188670347</v>
          </cell>
        </row>
        <row r="115">
          <cell r="A115" t="str">
            <v>LDD123</v>
          </cell>
          <cell r="B115">
            <v>-0.16225900221749165</v>
          </cell>
        </row>
        <row r="116">
          <cell r="A116" t="str">
            <v>LDD210</v>
          </cell>
          <cell r="B116">
            <v>-0.58141967530175431</v>
          </cell>
        </row>
        <row r="117">
          <cell r="A117" t="str">
            <v>LDD220</v>
          </cell>
          <cell r="B117">
            <v>-0.59937608274480914</v>
          </cell>
        </row>
        <row r="118">
          <cell r="A118" t="str">
            <v>LDG120</v>
          </cell>
          <cell r="B118">
            <v>-0.93967860864154173</v>
          </cell>
        </row>
        <row r="119">
          <cell r="A119" t="str">
            <v>LDG210</v>
          </cell>
          <cell r="B119">
            <v>-0.71338652605210451</v>
          </cell>
        </row>
        <row r="120">
          <cell r="A120" t="str">
            <v>LDG220</v>
          </cell>
          <cell r="B120">
            <v>-0.62835572688656238</v>
          </cell>
        </row>
        <row r="121">
          <cell r="A121" t="str">
            <v>LI110</v>
          </cell>
          <cell r="B121">
            <v>-0.34511148151462723</v>
          </cell>
        </row>
        <row r="122">
          <cell r="A122" t="str">
            <v>LI112</v>
          </cell>
          <cell r="B122">
            <v>-0.44399846656866426</v>
          </cell>
        </row>
        <row r="123">
          <cell r="A123" t="str">
            <v>LI210</v>
          </cell>
          <cell r="B123">
            <v>-0.43673266170243119</v>
          </cell>
        </row>
        <row r="124">
          <cell r="A124" t="str">
            <v>LI220</v>
          </cell>
          <cell r="B124">
            <v>-0.44751853129663877</v>
          </cell>
        </row>
        <row r="125">
          <cell r="A125" t="str">
            <v>LI230</v>
          </cell>
          <cell r="B125">
            <v>-0.46846474351454609</v>
          </cell>
        </row>
        <row r="126">
          <cell r="A126" t="str">
            <v>LI240</v>
          </cell>
          <cell r="B126">
            <v>-0.68155705841889802</v>
          </cell>
        </row>
        <row r="127">
          <cell r="A127" t="str">
            <v>LL110</v>
          </cell>
          <cell r="B127">
            <v>-0.34904498769915221</v>
          </cell>
        </row>
        <row r="128">
          <cell r="A128" t="str">
            <v>LL112</v>
          </cell>
          <cell r="B128">
            <v>-0.43872216582341567</v>
          </cell>
        </row>
        <row r="129">
          <cell r="A129" t="str">
            <v>LL210</v>
          </cell>
          <cell r="B129">
            <v>-0.42271274166560868</v>
          </cell>
        </row>
        <row r="130">
          <cell r="A130" t="str">
            <v>LL220</v>
          </cell>
          <cell r="B130">
            <v>-0.45823646868955703</v>
          </cell>
        </row>
        <row r="131">
          <cell r="A131" t="str">
            <v>LL230</v>
          </cell>
          <cell r="B131">
            <v>-0.56607972647414229</v>
          </cell>
        </row>
        <row r="139">
          <cell r="A139" t="str">
            <v>IDD123Block 1</v>
          </cell>
          <cell r="B139">
            <v>0.29374380354373747</v>
          </cell>
          <cell r="C139">
            <v>0.324351372313543</v>
          </cell>
          <cell r="D139">
            <v>0.57242509363295879</v>
          </cell>
          <cell r="E139">
            <v>0.20986033413251132</v>
          </cell>
          <cell r="F139">
            <v>0.31991413371496125</v>
          </cell>
          <cell r="G139">
            <v>0.30802675585284278</v>
          </cell>
          <cell r="H139">
            <v>0.27635493946826167</v>
          </cell>
          <cell r="I139">
            <v>0.61189713931632761</v>
          </cell>
          <cell r="J139">
            <v>0.2340546082451975</v>
          </cell>
          <cell r="K139">
            <v>0.2941574647020615</v>
          </cell>
          <cell r="L139">
            <v>0.28528778085564788</v>
          </cell>
          <cell r="M139">
            <v>0.36589838278364956</v>
          </cell>
        </row>
        <row r="140">
          <cell r="A140" t="str">
            <v>IDD123Block 2</v>
          </cell>
          <cell r="B140">
            <v>0</v>
          </cell>
          <cell r="C140">
            <v>0</v>
          </cell>
          <cell r="D140">
            <v>3.0477528089887639E-2</v>
          </cell>
          <cell r="E140">
            <v>1.5222437873425429E-2</v>
          </cell>
          <cell r="F140">
            <v>3.503095541797592E-2</v>
          </cell>
          <cell r="G140">
            <v>4.4630248978075063E-2</v>
          </cell>
          <cell r="H140">
            <v>0.11946904582463874</v>
          </cell>
          <cell r="I140">
            <v>0.12403180832386657</v>
          </cell>
          <cell r="J140">
            <v>6.4617958126483924E-2</v>
          </cell>
          <cell r="K140">
            <v>6.4117466069536097E-2</v>
          </cell>
          <cell r="L140">
            <v>3.0778701138811943E-2</v>
          </cell>
          <cell r="M140">
            <v>7.6403922067999489E-3</v>
          </cell>
        </row>
        <row r="141">
          <cell r="A141" t="str">
            <v>IDD123Block 3</v>
          </cell>
          <cell r="B141">
            <v>0.70625619645626259</v>
          </cell>
          <cell r="C141">
            <v>0.67564862768645706</v>
          </cell>
          <cell r="D141">
            <v>0.39709737827715358</v>
          </cell>
          <cell r="E141">
            <v>0.77491722799406326</v>
          </cell>
          <cell r="F141">
            <v>0.64505491086706279</v>
          </cell>
          <cell r="G141">
            <v>0.64734299516908211</v>
          </cell>
          <cell r="H141">
            <v>0.60417601470709947</v>
          </cell>
          <cell r="I141">
            <v>0.26407105235980582</v>
          </cell>
          <cell r="J141">
            <v>0.70132743362831862</v>
          </cell>
          <cell r="K141">
            <v>0.64172506922840244</v>
          </cell>
          <cell r="L141">
            <v>0.68393351800554014</v>
          </cell>
          <cell r="M141">
            <v>0.62646122500955048</v>
          </cell>
        </row>
        <row r="142">
          <cell r="A142">
            <v>0</v>
          </cell>
          <cell r="B142">
            <v>0</v>
          </cell>
          <cell r="C142">
            <v>0</v>
          </cell>
          <cell r="D142">
            <v>0</v>
          </cell>
          <cell r="E142">
            <v>0</v>
          </cell>
          <cell r="F142">
            <v>0</v>
          </cell>
          <cell r="G142">
            <v>0</v>
          </cell>
          <cell r="H142">
            <v>0</v>
          </cell>
          <cell r="I142">
            <v>0</v>
          </cell>
          <cell r="J142">
            <v>0</v>
          </cell>
          <cell r="K142">
            <v>0</v>
          </cell>
          <cell r="L142">
            <v>0</v>
          </cell>
          <cell r="M142">
            <v>0</v>
          </cell>
        </row>
        <row r="143">
          <cell r="A143" t="str">
            <v>LDD123Block 1</v>
          </cell>
          <cell r="B143">
            <v>0.25230847789393057</v>
          </cell>
          <cell r="C143">
            <v>0.21925029285435377</v>
          </cell>
          <cell r="D143">
            <v>0.19856336582863007</v>
          </cell>
          <cell r="E143">
            <v>0.2168195372895968</v>
          </cell>
          <cell r="F143">
            <v>0.15737923766028455</v>
          </cell>
          <cell r="G143">
            <v>0.19704530301435239</v>
          </cell>
          <cell r="H143">
            <v>0.23176813090036066</v>
          </cell>
          <cell r="I143">
            <v>0.2201810003793421</v>
          </cell>
          <cell r="J143">
            <v>0.18744615723005298</v>
          </cell>
          <cell r="K143">
            <v>0.16718811962128388</v>
          </cell>
          <cell r="L143">
            <v>0.20212135925402513</v>
          </cell>
          <cell r="M143">
            <v>0.21424717030797577</v>
          </cell>
        </row>
        <row r="144">
          <cell r="A144" t="str">
            <v>LDD123Block 2</v>
          </cell>
          <cell r="B144">
            <v>0</v>
          </cell>
          <cell r="C144">
            <v>0</v>
          </cell>
          <cell r="D144">
            <v>1.4527998200693015E-2</v>
          </cell>
          <cell r="E144">
            <v>1.6712127422021848E-2</v>
          </cell>
          <cell r="F144">
            <v>2.3846829439662744E-2</v>
          </cell>
          <cell r="G144">
            <v>3.2066533319296771E-2</v>
          </cell>
          <cell r="H144">
            <v>6.4339524212864554E-2</v>
          </cell>
          <cell r="I144">
            <v>5.9242399609819543E-2</v>
          </cell>
          <cell r="J144">
            <v>5.3256227431860259E-2</v>
          </cell>
          <cell r="K144">
            <v>3.1586208973675887E-2</v>
          </cell>
          <cell r="L144">
            <v>1.782567457723359E-2</v>
          </cell>
          <cell r="M144">
            <v>4.1063437746775471E-3</v>
          </cell>
        </row>
        <row r="145">
          <cell r="A145" t="str">
            <v>LDD123Block 3</v>
          </cell>
          <cell r="B145">
            <v>0.74769152210606937</v>
          </cell>
          <cell r="C145">
            <v>0.78074970714564618</v>
          </cell>
          <cell r="D145">
            <v>0.78690863597067695</v>
          </cell>
          <cell r="E145">
            <v>0.76646833528838132</v>
          </cell>
          <cell r="F145">
            <v>0.81877393290005274</v>
          </cell>
          <cell r="G145">
            <v>0.77088816366635082</v>
          </cell>
          <cell r="H145">
            <v>0.70389234488677477</v>
          </cell>
          <cell r="I145">
            <v>0.72057660001083834</v>
          </cell>
          <cell r="J145">
            <v>0.75929761533808682</v>
          </cell>
          <cell r="K145">
            <v>0.8012256714050402</v>
          </cell>
          <cell r="L145">
            <v>0.78005296616874131</v>
          </cell>
          <cell r="M145">
            <v>0.78164648591734665</v>
          </cell>
        </row>
        <row r="171">
          <cell r="A171" t="str">
            <v>II110</v>
          </cell>
          <cell r="B171">
            <v>20799</v>
          </cell>
          <cell r="C171">
            <v>21464</v>
          </cell>
          <cell r="D171">
            <v>21292</v>
          </cell>
          <cell r="E171">
            <v>17413</v>
          </cell>
          <cell r="F171">
            <v>22705</v>
          </cell>
          <cell r="G171">
            <v>22319</v>
          </cell>
          <cell r="H171">
            <v>22001</v>
          </cell>
          <cell r="I171">
            <v>20654</v>
          </cell>
          <cell r="J171">
            <v>21880</v>
          </cell>
          <cell r="K171">
            <v>23378</v>
          </cell>
          <cell r="L171">
            <v>23681</v>
          </cell>
          <cell r="M171">
            <v>20351</v>
          </cell>
        </row>
        <row r="172">
          <cell r="A172" t="str">
            <v>II112</v>
          </cell>
          <cell r="B172">
            <v>31166</v>
          </cell>
          <cell r="C172">
            <v>33332</v>
          </cell>
          <cell r="D172">
            <v>31068</v>
          </cell>
          <cell r="E172">
            <v>24230</v>
          </cell>
          <cell r="F172">
            <v>27500</v>
          </cell>
          <cell r="G172">
            <v>29035</v>
          </cell>
          <cell r="H172">
            <v>21198</v>
          </cell>
          <cell r="I172">
            <v>19340</v>
          </cell>
          <cell r="J172">
            <v>21241</v>
          </cell>
          <cell r="K172">
            <v>22849</v>
          </cell>
          <cell r="L172">
            <v>28465</v>
          </cell>
          <cell r="M172">
            <v>27831</v>
          </cell>
        </row>
        <row r="173">
          <cell r="A173" t="str">
            <v>LL112</v>
          </cell>
          <cell r="B173">
            <v>1306</v>
          </cell>
          <cell r="C173">
            <v>685</v>
          </cell>
          <cell r="D173">
            <v>490</v>
          </cell>
          <cell r="E173">
            <v>773</v>
          </cell>
          <cell r="F173">
            <v>700</v>
          </cell>
          <cell r="G173">
            <v>626</v>
          </cell>
          <cell r="H173">
            <v>769</v>
          </cell>
          <cell r="I173">
            <v>516</v>
          </cell>
          <cell r="J173">
            <v>852</v>
          </cell>
          <cell r="K173">
            <v>885</v>
          </cell>
          <cell r="L173">
            <v>1115</v>
          </cell>
          <cell r="M173">
            <v>1030</v>
          </cell>
        </row>
        <row r="180">
          <cell r="A180" t="str">
            <v>IDD220</v>
          </cell>
          <cell r="B180">
            <v>41.8</v>
          </cell>
          <cell r="C180">
            <v>51.6</v>
          </cell>
          <cell r="D180">
            <v>49.300000000000004</v>
          </cell>
          <cell r="E180">
            <v>48.099999999999994</v>
          </cell>
          <cell r="F180">
            <v>46.6</v>
          </cell>
          <cell r="G180">
            <v>43.1</v>
          </cell>
          <cell r="H180">
            <v>45.3</v>
          </cell>
          <cell r="I180">
            <v>45.7</v>
          </cell>
          <cell r="J180">
            <v>45.4</v>
          </cell>
          <cell r="K180">
            <v>55.099999999999994</v>
          </cell>
          <cell r="L180">
            <v>46.9</v>
          </cell>
          <cell r="M180">
            <v>31.3</v>
          </cell>
        </row>
        <row r="181">
          <cell r="A181" t="str">
            <v>II220</v>
          </cell>
          <cell r="B181">
            <v>7845.2000000000007</v>
          </cell>
          <cell r="C181">
            <v>7659.9999999999982</v>
          </cell>
          <cell r="D181">
            <v>7616.9999999999982</v>
          </cell>
          <cell r="E181">
            <v>7753.9000000000015</v>
          </cell>
          <cell r="F181">
            <v>7384.6999999999989</v>
          </cell>
          <cell r="G181">
            <v>7038.8999999999978</v>
          </cell>
          <cell r="H181">
            <v>6533.7000000000016</v>
          </cell>
          <cell r="I181">
            <v>6822.5999999999976</v>
          </cell>
          <cell r="J181">
            <v>6136.2000000000016</v>
          </cell>
          <cell r="K181">
            <v>6587.8000000000029</v>
          </cell>
          <cell r="L181">
            <v>7693.7999999999993</v>
          </cell>
          <cell r="M181">
            <v>7602.0000000000009</v>
          </cell>
        </row>
        <row r="182">
          <cell r="A182" t="str">
            <v>LD220</v>
          </cell>
          <cell r="B182">
            <v>10</v>
          </cell>
          <cell r="C182">
            <v>10</v>
          </cell>
          <cell r="D182">
            <v>30</v>
          </cell>
          <cell r="E182">
            <v>17.2</v>
          </cell>
          <cell r="F182">
            <v>20</v>
          </cell>
          <cell r="G182">
            <v>20</v>
          </cell>
          <cell r="H182">
            <v>21.3</v>
          </cell>
          <cell r="I182">
            <v>31.3</v>
          </cell>
          <cell r="J182">
            <v>31.3</v>
          </cell>
          <cell r="K182">
            <v>31.3</v>
          </cell>
          <cell r="L182">
            <v>30</v>
          </cell>
          <cell r="M182">
            <v>21.3</v>
          </cell>
        </row>
        <row r="183">
          <cell r="A183" t="str">
            <v>LDD220</v>
          </cell>
          <cell r="B183">
            <v>771.80000000000007</v>
          </cell>
          <cell r="C183">
            <v>665.59999999999991</v>
          </cell>
          <cell r="D183">
            <v>729.7</v>
          </cell>
          <cell r="E183">
            <v>710.6</v>
          </cell>
          <cell r="F183">
            <v>709.89999999999986</v>
          </cell>
          <cell r="G183">
            <v>868.09999999999991</v>
          </cell>
          <cell r="H183">
            <v>632.59999999999991</v>
          </cell>
          <cell r="I183">
            <v>762.9</v>
          </cell>
          <cell r="J183">
            <v>716.10000000000014</v>
          </cell>
          <cell r="K183">
            <v>700.29999999999984</v>
          </cell>
          <cell r="L183">
            <v>718.5</v>
          </cell>
          <cell r="M183">
            <v>799.90000000000009</v>
          </cell>
        </row>
        <row r="184">
          <cell r="A184" t="str">
            <v>LL220</v>
          </cell>
          <cell r="B184">
            <v>638.5</v>
          </cell>
          <cell r="C184">
            <v>619.19999999999993</v>
          </cell>
          <cell r="D184">
            <v>600.29999999999995</v>
          </cell>
          <cell r="E184">
            <v>610.9</v>
          </cell>
          <cell r="F184">
            <v>584.9</v>
          </cell>
          <cell r="G184">
            <v>588.69999999999993</v>
          </cell>
          <cell r="H184">
            <v>570.20000000000005</v>
          </cell>
          <cell r="I184">
            <v>565.20000000000005</v>
          </cell>
          <cell r="J184">
            <v>581.1</v>
          </cell>
          <cell r="K184">
            <v>614.9</v>
          </cell>
          <cell r="L184">
            <v>643.4</v>
          </cell>
          <cell r="M184">
            <v>629.10000000000014</v>
          </cell>
        </row>
      </sheetData>
      <sheetData sheetId="8">
        <row r="4">
          <cell r="A4" t="str">
            <v>1.2basic</v>
          </cell>
          <cell r="B4">
            <v>1.2</v>
          </cell>
          <cell r="C4" t="str">
            <v>basic</v>
          </cell>
          <cell r="D4">
            <v>15.68</v>
          </cell>
          <cell r="F4" t="str">
            <v>1.2basic</v>
          </cell>
          <cell r="G4">
            <v>1.2</v>
          </cell>
          <cell r="H4" t="str">
            <v>basic</v>
          </cell>
          <cell r="I4">
            <v>7.29</v>
          </cell>
          <cell r="K4" t="str">
            <v>1.2Dbasic</v>
          </cell>
          <cell r="L4" t="str">
            <v>1.2D</v>
          </cell>
          <cell r="M4" t="str">
            <v>basic</v>
          </cell>
          <cell r="N4">
            <v>15.68</v>
          </cell>
          <cell r="P4" t="str">
            <v>1.2Gbasic</v>
          </cell>
          <cell r="Q4" t="str">
            <v>1.2G</v>
          </cell>
          <cell r="R4" t="str">
            <v>basic</v>
          </cell>
          <cell r="S4">
            <v>58.03</v>
          </cell>
        </row>
        <row r="5">
          <cell r="A5" t="str">
            <v>1.2basic200</v>
          </cell>
          <cell r="B5">
            <v>1.2</v>
          </cell>
          <cell r="C5" t="str">
            <v>basic200</v>
          </cell>
          <cell r="D5">
            <v>20.68</v>
          </cell>
          <cell r="F5" t="str">
            <v>1.2energy</v>
          </cell>
          <cell r="G5">
            <v>1.2</v>
          </cell>
          <cell r="H5" t="str">
            <v>energy</v>
          </cell>
          <cell r="I5">
            <v>3.3410000000000002E-2</v>
          </cell>
          <cell r="K5" t="str">
            <v>1.2Denergyblock1</v>
          </cell>
          <cell r="L5" t="str">
            <v>1.2D</v>
          </cell>
          <cell r="M5" t="str">
            <v>energyblock1</v>
          </cell>
          <cell r="N5">
            <v>0.11178</v>
          </cell>
          <cell r="P5" t="str">
            <v>1.2Genergy</v>
          </cell>
          <cell r="Q5" t="str">
            <v>1.2G</v>
          </cell>
          <cell r="R5" t="str">
            <v>energy</v>
          </cell>
          <cell r="S5">
            <v>0.94410000000000005</v>
          </cell>
        </row>
        <row r="6">
          <cell r="A6" t="str">
            <v>1.2energy</v>
          </cell>
          <cell r="B6">
            <v>1.2</v>
          </cell>
          <cell r="C6" t="str">
            <v>energy</v>
          </cell>
          <cell r="D6">
            <v>0.11178</v>
          </cell>
          <cell r="F6" t="str">
            <v>1.2minimum</v>
          </cell>
          <cell r="G6">
            <v>1.2</v>
          </cell>
          <cell r="H6" t="str">
            <v>minimum</v>
          </cell>
          <cell r="I6">
            <v>7.29</v>
          </cell>
          <cell r="K6" t="str">
            <v>1.2Denergyblock2</v>
          </cell>
          <cell r="L6" t="str">
            <v>1.2D</v>
          </cell>
          <cell r="M6" t="str">
            <v>energyblock2</v>
          </cell>
          <cell r="N6">
            <v>0.12608</v>
          </cell>
          <cell r="P6" t="str">
            <v>1.2Gminimum</v>
          </cell>
          <cell r="Q6" t="str">
            <v>1.2G</v>
          </cell>
          <cell r="R6" t="str">
            <v>minimum</v>
          </cell>
          <cell r="S6">
            <v>58.03</v>
          </cell>
        </row>
        <row r="7">
          <cell r="A7" t="str">
            <v>1.2seasonalwinter</v>
          </cell>
          <cell r="B7">
            <v>1.2</v>
          </cell>
          <cell r="C7" t="str">
            <v>seasonalwinter</v>
          </cell>
          <cell r="D7">
            <v>9.5300000000000003E-3</v>
          </cell>
          <cell r="F7" t="str">
            <v>2.1basic</v>
          </cell>
          <cell r="G7">
            <v>2.1</v>
          </cell>
          <cell r="H7" t="str">
            <v>basic</v>
          </cell>
          <cell r="I7">
            <v>10.65</v>
          </cell>
          <cell r="K7" t="str">
            <v>1.2Denergyblock3</v>
          </cell>
          <cell r="L7" t="str">
            <v>1.2D</v>
          </cell>
          <cell r="M7" t="str">
            <v>energyblock3</v>
          </cell>
          <cell r="N7">
            <v>0.17094999999999999</v>
          </cell>
          <cell r="P7" t="str">
            <v>2.1Gbasic</v>
          </cell>
          <cell r="Q7" t="str">
            <v>2.1G</v>
          </cell>
          <cell r="R7" t="str">
            <v>basic</v>
          </cell>
          <cell r="S7">
            <v>62.22</v>
          </cell>
        </row>
        <row r="8">
          <cell r="A8" t="str">
            <v>1.2seasonalsummer</v>
          </cell>
          <cell r="B8">
            <v>1.2</v>
          </cell>
          <cell r="C8" t="str">
            <v>seasonalsummer</v>
          </cell>
          <cell r="D8">
            <v>-1.2970000000000001E-2</v>
          </cell>
          <cell r="F8" t="str">
            <v>2.1energy</v>
          </cell>
          <cell r="G8">
            <v>2.1</v>
          </cell>
          <cell r="H8" t="str">
            <v>energy</v>
          </cell>
          <cell r="I8">
            <v>5.339E-2</v>
          </cell>
          <cell r="K8" t="str">
            <v>1.2Dseasonalwinter</v>
          </cell>
          <cell r="L8" t="str">
            <v>1.2D</v>
          </cell>
          <cell r="M8" t="str">
            <v>seasonalwinter</v>
          </cell>
          <cell r="N8">
            <v>9.5300000000000003E-3</v>
          </cell>
          <cell r="P8" t="str">
            <v>2.1Genergy</v>
          </cell>
          <cell r="Q8" t="str">
            <v>2.1G</v>
          </cell>
          <cell r="R8" t="str">
            <v>energy</v>
          </cell>
          <cell r="S8">
            <v>0.86287999999999998</v>
          </cell>
        </row>
        <row r="9">
          <cell r="A9" t="str">
            <v>2.1basic</v>
          </cell>
          <cell r="B9">
            <v>2.1</v>
          </cell>
          <cell r="C9" t="str">
            <v>basic</v>
          </cell>
          <cell r="D9">
            <v>21.91</v>
          </cell>
          <cell r="F9" t="str">
            <v>2.1minimumsingle</v>
          </cell>
          <cell r="G9">
            <v>2.1</v>
          </cell>
          <cell r="H9" t="str">
            <v>minimumsingle</v>
          </cell>
          <cell r="I9">
            <v>10.65</v>
          </cell>
          <cell r="K9" t="str">
            <v>1.2Dseasonalsummer</v>
          </cell>
          <cell r="L9" t="str">
            <v>1.2D</v>
          </cell>
          <cell r="M9" t="str">
            <v>seasonalsummer</v>
          </cell>
          <cell r="N9">
            <v>-1.2970000000000001E-2</v>
          </cell>
          <cell r="P9" t="str">
            <v>2.1Gminimum</v>
          </cell>
          <cell r="Q9" t="str">
            <v>2.1G</v>
          </cell>
          <cell r="R9" t="str">
            <v>minimum</v>
          </cell>
          <cell r="S9">
            <v>62.22</v>
          </cell>
        </row>
        <row r="10">
          <cell r="A10" t="str">
            <v>2.1energyblock1</v>
          </cell>
          <cell r="B10">
            <v>2.1</v>
          </cell>
          <cell r="C10" t="str">
            <v>energyblock1</v>
          </cell>
          <cell r="D10">
            <v>0.11161</v>
          </cell>
          <cell r="F10" t="str">
            <v>2.1minimumthree</v>
          </cell>
          <cell r="G10">
            <v>2.1</v>
          </cell>
          <cell r="H10" t="str">
            <v>minimumthree</v>
          </cell>
          <cell r="I10">
            <v>20</v>
          </cell>
          <cell r="K10" t="str">
            <v>2.1Dbasic</v>
          </cell>
          <cell r="L10" t="str">
            <v>2.1D</v>
          </cell>
          <cell r="M10" t="str">
            <v>basic</v>
          </cell>
          <cell r="N10">
            <v>20.03</v>
          </cell>
          <cell r="P10" t="str">
            <v>2.2Gbasic</v>
          </cell>
          <cell r="Q10" t="str">
            <v>2.2G</v>
          </cell>
          <cell r="R10" t="str">
            <v>basic</v>
          </cell>
          <cell r="S10">
            <v>76.64</v>
          </cell>
        </row>
        <row r="11">
          <cell r="A11" t="str">
            <v>2.1energyblock2</v>
          </cell>
          <cell r="B11">
            <v>2.1</v>
          </cell>
          <cell r="C11" t="str">
            <v>energyblock2</v>
          </cell>
          <cell r="D11">
            <v>8.5699999999999998E-2</v>
          </cell>
          <cell r="F11" t="str">
            <v>2.2energy</v>
          </cell>
          <cell r="G11">
            <v>2.2000000000000002</v>
          </cell>
          <cell r="H11" t="str">
            <v>energy</v>
          </cell>
          <cell r="I11">
            <v>2.4799999999999999E-2</v>
          </cell>
          <cell r="K11" t="str">
            <v>2.1Denergy</v>
          </cell>
          <cell r="L11" t="str">
            <v>2.1D</v>
          </cell>
          <cell r="M11" t="str">
            <v>energy</v>
          </cell>
          <cell r="N11">
            <v>0.17072999999999999</v>
          </cell>
          <cell r="P11" t="str">
            <v>2.2Genergy</v>
          </cell>
          <cell r="Q11" t="str">
            <v>2.2G</v>
          </cell>
          <cell r="R11" t="str">
            <v>energy</v>
          </cell>
          <cell r="S11">
            <v>0.64093999999999995</v>
          </cell>
        </row>
        <row r="12">
          <cell r="A12" t="str">
            <v>2.1energymaximum</v>
          </cell>
          <cell r="B12">
            <v>2.1</v>
          </cell>
          <cell r="C12" t="str">
            <v>energymaximum</v>
          </cell>
          <cell r="D12">
            <v>0.17738000000000001</v>
          </cell>
          <cell r="F12" t="str">
            <v>2.2demand</v>
          </cell>
          <cell r="G12">
            <v>2.2000000000000002</v>
          </cell>
          <cell r="H12" t="str">
            <v>demand</v>
          </cell>
          <cell r="I12">
            <v>2.2400000000000002</v>
          </cell>
          <cell r="K12" t="str">
            <v>2.1Dminimumsingle</v>
          </cell>
          <cell r="L12" t="str">
            <v>2.1D</v>
          </cell>
          <cell r="M12" t="str">
            <v>minimumsingle</v>
          </cell>
          <cell r="N12">
            <v>20.03</v>
          </cell>
          <cell r="P12" t="str">
            <v>2.2Gdemand</v>
          </cell>
          <cell r="Q12" t="str">
            <v>2.2G</v>
          </cell>
          <cell r="R12" t="str">
            <v>demand</v>
          </cell>
          <cell r="S12">
            <v>62.25</v>
          </cell>
        </row>
        <row r="13">
          <cell r="A13" t="str">
            <v>2.1minimumsingle</v>
          </cell>
          <cell r="B13">
            <v>2.1</v>
          </cell>
          <cell r="C13" t="str">
            <v>minimumsingle</v>
          </cell>
          <cell r="D13">
            <v>21.91</v>
          </cell>
          <cell r="F13" t="str">
            <v>2.2maximum</v>
          </cell>
          <cell r="G13">
            <v>2.2000000000000002</v>
          </cell>
          <cell r="H13" t="str">
            <v>maximum</v>
          </cell>
          <cell r="I13">
            <v>6.8000000000000005E-2</v>
          </cell>
          <cell r="K13" t="str">
            <v>2.1Dminimumthree</v>
          </cell>
          <cell r="L13" t="str">
            <v>2.1D</v>
          </cell>
          <cell r="M13" t="str">
            <v>minimumthree</v>
          </cell>
          <cell r="N13">
            <v>36.729999999999997</v>
          </cell>
        </row>
        <row r="14">
          <cell r="A14" t="str">
            <v>2.1minimumthree</v>
          </cell>
          <cell r="B14">
            <v>2.1</v>
          </cell>
          <cell r="C14" t="str">
            <v>minimumthree</v>
          </cell>
          <cell r="D14">
            <v>35.99</v>
          </cell>
          <cell r="F14" t="str">
            <v>2.2minimum</v>
          </cell>
          <cell r="G14">
            <v>2.2000000000000002</v>
          </cell>
          <cell r="H14" t="str">
            <v>minimum</v>
          </cell>
          <cell r="I14">
            <v>1.05</v>
          </cell>
          <cell r="K14" t="str">
            <v>2.2Dbasic</v>
          </cell>
          <cell r="L14" t="str">
            <v>2.2D</v>
          </cell>
          <cell r="M14" t="str">
            <v>basic</v>
          </cell>
          <cell r="N14">
            <v>29.45</v>
          </cell>
        </row>
        <row r="15">
          <cell r="A15" t="str">
            <v>2.1demandsummer</v>
          </cell>
          <cell r="B15">
            <v>2.1</v>
          </cell>
          <cell r="C15" t="str">
            <v>demandsummer</v>
          </cell>
          <cell r="D15">
            <v>6.18</v>
          </cell>
          <cell r="F15" t="str">
            <v>2.2minimumthree</v>
          </cell>
          <cell r="G15">
            <v>2.2000000000000002</v>
          </cell>
          <cell r="H15" t="str">
            <v>minimumthree</v>
          </cell>
          <cell r="I15">
            <v>20</v>
          </cell>
          <cell r="K15" t="str">
            <v>2.2Denergy</v>
          </cell>
          <cell r="L15" t="str">
            <v>2.2D</v>
          </cell>
          <cell r="M15" t="str">
            <v>energy</v>
          </cell>
          <cell r="N15">
            <v>0.16616</v>
          </cell>
        </row>
        <row r="16">
          <cell r="A16" t="str">
            <v>2.1demandwinter</v>
          </cell>
          <cell r="B16">
            <v>2.1</v>
          </cell>
          <cell r="C16" t="str">
            <v>demandwinter</v>
          </cell>
          <cell r="D16">
            <v>8.68</v>
          </cell>
          <cell r="F16" t="str">
            <v>2.3energy</v>
          </cell>
          <cell r="G16">
            <v>2.2999999999999998</v>
          </cell>
          <cell r="H16" t="str">
            <v>energy</v>
          </cell>
          <cell r="I16">
            <v>2.1420000000000002E-2</v>
          </cell>
          <cell r="K16" t="str">
            <v>2.2Ddemand</v>
          </cell>
          <cell r="L16" t="str">
            <v>2.2D</v>
          </cell>
          <cell r="M16" t="str">
            <v>demand</v>
          </cell>
          <cell r="N16">
            <v>13.08</v>
          </cell>
        </row>
        <row r="17">
          <cell r="A17" t="str">
            <v>2.3basic</v>
          </cell>
          <cell r="B17">
            <v>2.2999999999999998</v>
          </cell>
          <cell r="C17" t="str">
            <v>basic</v>
          </cell>
          <cell r="D17">
            <v>50.02</v>
          </cell>
          <cell r="F17" t="str">
            <v>2.3demand</v>
          </cell>
          <cell r="G17">
            <v>2.2999999999999998</v>
          </cell>
          <cell r="H17" t="str">
            <v>demand</v>
          </cell>
          <cell r="I17">
            <v>2.04</v>
          </cell>
          <cell r="K17" t="str">
            <v>2.2Dminimumsingle</v>
          </cell>
          <cell r="L17" t="str">
            <v>2.2D</v>
          </cell>
          <cell r="M17" t="str">
            <v>minimumsingle</v>
          </cell>
          <cell r="N17">
            <v>29.45</v>
          </cell>
        </row>
        <row r="18">
          <cell r="A18" t="str">
            <v>2.3energyblock1</v>
          </cell>
          <cell r="B18">
            <v>2.2999999999999998</v>
          </cell>
          <cell r="C18" t="str">
            <v>energyblock1</v>
          </cell>
          <cell r="D18">
            <v>9.8820000000000005E-2</v>
          </cell>
          <cell r="F18" t="str">
            <v>2.3maximum</v>
          </cell>
          <cell r="G18">
            <v>2.2999999999999998</v>
          </cell>
          <cell r="H18" t="str">
            <v>maximum</v>
          </cell>
          <cell r="I18">
            <v>6.8000000000000005E-2</v>
          </cell>
          <cell r="K18" t="str">
            <v>2.2Dminimumthree</v>
          </cell>
          <cell r="L18" t="str">
            <v>2.2D</v>
          </cell>
          <cell r="M18" t="str">
            <v>minimumthree</v>
          </cell>
          <cell r="N18">
            <v>64.22</v>
          </cell>
        </row>
        <row r="19">
          <cell r="A19" t="str">
            <v>2.3energyblock2</v>
          </cell>
          <cell r="B19">
            <v>2.2999999999999998</v>
          </cell>
          <cell r="C19" t="str">
            <v>energyblock2</v>
          </cell>
          <cell r="D19">
            <v>8.1110000000000002E-2</v>
          </cell>
          <cell r="F19" t="str">
            <v>2.3minimum</v>
          </cell>
          <cell r="G19">
            <v>2.2999999999999998</v>
          </cell>
          <cell r="H19" t="str">
            <v>minimum</v>
          </cell>
          <cell r="I19">
            <v>1.05</v>
          </cell>
          <cell r="K19" t="str">
            <v>TransformerCreditSm</v>
          </cell>
          <cell r="L19">
            <v>0</v>
          </cell>
          <cell r="M19" t="str">
            <v>TransformerCreditSm</v>
          </cell>
          <cell r="N19">
            <v>-0.4</v>
          </cell>
        </row>
        <row r="20">
          <cell r="A20" t="str">
            <v>2.3energymaximum</v>
          </cell>
          <cell r="B20">
            <v>2.2999999999999998</v>
          </cell>
          <cell r="C20" t="str">
            <v>energymaximum</v>
          </cell>
          <cell r="D20">
            <v>0.17738000000000001</v>
          </cell>
          <cell r="F20" t="str">
            <v>2.3minimumthree</v>
          </cell>
          <cell r="G20">
            <v>2.2999999999999998</v>
          </cell>
          <cell r="H20" t="str">
            <v>minimumthree</v>
          </cell>
          <cell r="I20">
            <v>20</v>
          </cell>
          <cell r="K20" t="str">
            <v>TransformerCreditLg</v>
          </cell>
          <cell r="L20">
            <v>0</v>
          </cell>
          <cell r="M20" t="str">
            <v>TransformerCreditLg</v>
          </cell>
          <cell r="N20">
            <v>-0.9</v>
          </cell>
        </row>
        <row r="21">
          <cell r="A21" t="str">
            <v>2.3demandsummer</v>
          </cell>
          <cell r="B21">
            <v>2.2999999999999998</v>
          </cell>
          <cell r="C21" t="str">
            <v>demandsummer</v>
          </cell>
          <cell r="D21">
            <v>5.04</v>
          </cell>
          <cell r="F21" t="str">
            <v>2.4energy</v>
          </cell>
          <cell r="G21">
            <v>2.4</v>
          </cell>
          <cell r="H21" t="str">
            <v>energy</v>
          </cell>
          <cell r="I21">
            <v>1.763E-2</v>
          </cell>
        </row>
        <row r="22">
          <cell r="A22" t="str">
            <v>2.3demandwinter</v>
          </cell>
          <cell r="B22">
            <v>2.2999999999999998</v>
          </cell>
          <cell r="C22" t="str">
            <v>demandwinter</v>
          </cell>
          <cell r="D22">
            <v>7.54</v>
          </cell>
          <cell r="F22" t="str">
            <v>2.4demand</v>
          </cell>
          <cell r="G22">
            <v>2.4</v>
          </cell>
          <cell r="H22" t="str">
            <v>demand</v>
          </cell>
          <cell r="I22">
            <v>1.79</v>
          </cell>
        </row>
        <row r="23">
          <cell r="A23" t="str">
            <v>2.4basic</v>
          </cell>
          <cell r="B23">
            <v>2.4</v>
          </cell>
          <cell r="C23" t="str">
            <v>basic</v>
          </cell>
          <cell r="D23">
            <v>85.03</v>
          </cell>
          <cell r="F23" t="str">
            <v>2.4maximum</v>
          </cell>
          <cell r="G23">
            <v>2.4</v>
          </cell>
          <cell r="H23" t="str">
            <v>maximum</v>
          </cell>
          <cell r="I23">
            <v>6.8000000000000005E-2</v>
          </cell>
        </row>
        <row r="24">
          <cell r="A24" t="str">
            <v>2.4energyblock1</v>
          </cell>
          <cell r="B24">
            <v>2.4</v>
          </cell>
          <cell r="C24" t="str">
            <v>energyblock1</v>
          </cell>
          <cell r="D24">
            <v>9.3590000000000007E-2</v>
          </cell>
          <cell r="F24" t="str">
            <v>2.4minimum</v>
          </cell>
          <cell r="G24">
            <v>2.4</v>
          </cell>
          <cell r="H24" t="str">
            <v>minimum</v>
          </cell>
          <cell r="I24">
            <v>1.05</v>
          </cell>
        </row>
        <row r="25">
          <cell r="A25" t="str">
            <v>2.4energyblock2</v>
          </cell>
          <cell r="B25">
            <v>2.4</v>
          </cell>
          <cell r="C25" t="str">
            <v>energyblock2</v>
          </cell>
          <cell r="D25">
            <v>7.8780000000000003E-2</v>
          </cell>
          <cell r="F25" t="str">
            <v>TransformerCreditSm</v>
          </cell>
          <cell r="G25">
            <v>0</v>
          </cell>
          <cell r="H25" t="str">
            <v>TransformerCreditSm</v>
          </cell>
          <cell r="I25">
            <v>-0.25</v>
          </cell>
        </row>
        <row r="26">
          <cell r="A26" t="str">
            <v>2.4energymaximum</v>
          </cell>
          <cell r="B26">
            <v>2.4</v>
          </cell>
          <cell r="C26" t="str">
            <v>energymaximum</v>
          </cell>
          <cell r="D26">
            <v>0.17738000000000001</v>
          </cell>
          <cell r="F26" t="str">
            <v>TransformerCreditLg</v>
          </cell>
          <cell r="G26">
            <v>0</v>
          </cell>
          <cell r="H26" t="str">
            <v>TransformerCreditLg</v>
          </cell>
          <cell r="I26">
            <v>-0.6</v>
          </cell>
        </row>
        <row r="27">
          <cell r="A27" t="str">
            <v>2.4demandsummer</v>
          </cell>
          <cell r="B27">
            <v>2.4</v>
          </cell>
          <cell r="C27" t="str">
            <v>demandsummer</v>
          </cell>
          <cell r="D27">
            <v>4.62</v>
          </cell>
        </row>
        <row r="28">
          <cell r="A28" t="str">
            <v>2.4demandwinter</v>
          </cell>
          <cell r="B28">
            <v>2.4</v>
          </cell>
          <cell r="C28" t="str">
            <v>demandwinter</v>
          </cell>
          <cell r="D28">
            <v>7.12</v>
          </cell>
        </row>
        <row r="29">
          <cell r="A29" t="str">
            <v>1.3energy</v>
          </cell>
          <cell r="B29">
            <v>1.3</v>
          </cell>
          <cell r="C29" t="str">
            <v>energy</v>
          </cell>
          <cell r="D29">
            <v>5.5719999999999999E-2</v>
          </cell>
        </row>
        <row r="30">
          <cell r="A30" t="str">
            <v>TransformerCreditSm</v>
          </cell>
          <cell r="B30">
            <v>0</v>
          </cell>
          <cell r="C30" t="str">
            <v>TransformerCreditSm</v>
          </cell>
          <cell r="D30">
            <v>-0.4</v>
          </cell>
        </row>
        <row r="31">
          <cell r="A31" t="str">
            <v>TransformerCreditLg</v>
          </cell>
          <cell r="B31">
            <v>0</v>
          </cell>
          <cell r="C31" t="str">
            <v>TransformerCreditLg</v>
          </cell>
          <cell r="D31">
            <v>-0.9</v>
          </cell>
        </row>
      </sheetData>
      <sheetData sheetId="9"/>
      <sheetData sheetId="10"/>
      <sheetData sheetId="11"/>
      <sheetData sheetId="12"/>
      <sheetData sheetId="13"/>
      <sheetData sheetId="14"/>
      <sheetData sheetId="15"/>
      <sheetData sheetId="1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SE Sale Inputs"/>
      <sheetName val="HSE Accrual Inputs"/>
      <sheetName val="HSE Revenue 2015"/>
      <sheetName val="HSE Accruals 2015"/>
      <sheetName val="Sales Calc"/>
      <sheetName val="Rev Rec"/>
      <sheetName val="HSE Inventory"/>
      <sheetName val="BY AREA"/>
      <sheetName val="Facility Pack"/>
      <sheetName val="Account Codes"/>
      <sheetName val="Year end calc"/>
      <sheetName val="Qty Inputs"/>
      <sheetName val="HSE Revenue Accounting 2015"/>
    </sheetNames>
    <sheetDataSet>
      <sheetData sheetId="0"/>
      <sheetData sheetId="1"/>
      <sheetData sheetId="2"/>
      <sheetData sheetId="3"/>
      <sheetData sheetId="4">
        <row r="16">
          <cell r="D16">
            <v>467589.47899999999</v>
          </cell>
        </row>
        <row r="26">
          <cell r="C26">
            <v>0</v>
          </cell>
        </row>
        <row r="31">
          <cell r="C31">
            <v>2945.47</v>
          </cell>
        </row>
      </sheetData>
      <sheetData sheetId="5"/>
      <sheetData sheetId="6"/>
      <sheetData sheetId="7"/>
      <sheetData sheetId="8"/>
      <sheetData sheetId="9"/>
      <sheetData sheetId="10"/>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R Sales Inputs"/>
      <sheetName val="WR Revenue 2015"/>
      <sheetName val="WR Accrual Inputs"/>
      <sheetName val="WR Accruals 2015"/>
      <sheetName val="WR Inventory"/>
      <sheetName val="YE Underlift"/>
      <sheetName val="WR Facility Pack"/>
      <sheetName val="Sales Calc"/>
      <sheetName val="Rev Calc "/>
      <sheetName val="Account Codes"/>
      <sheetName val="Ent-Piror|Revisions"/>
      <sheetName val="Receipt coding July 2010"/>
      <sheetName val="Prod Rec"/>
      <sheetName val="Underlift  Overlift"/>
      <sheetName val="WR Qty Inputs"/>
      <sheetName val="Facility Pack"/>
      <sheetName val="WR Revenue Accounting 2015"/>
    </sheetNames>
    <sheetDataSet>
      <sheetData sheetId="0"/>
      <sheetData sheetId="1"/>
      <sheetData sheetId="2"/>
      <sheetData sheetId="3"/>
      <sheetData sheetId="4"/>
      <sheetData sheetId="5"/>
      <sheetData sheetId="6"/>
      <sheetData sheetId="7">
        <row r="7">
          <cell r="D7">
            <v>1338318.4539999999</v>
          </cell>
          <cell r="E7">
            <v>1552583.2384853999</v>
          </cell>
        </row>
        <row r="15">
          <cell r="G15">
            <v>7465207.957516999</v>
          </cell>
        </row>
        <row r="23">
          <cell r="C23">
            <v>42170</v>
          </cell>
        </row>
        <row r="28">
          <cell r="C28">
            <v>49578</v>
          </cell>
        </row>
        <row r="38">
          <cell r="C38">
            <v>26775</v>
          </cell>
        </row>
        <row r="43">
          <cell r="C43">
            <v>0</v>
          </cell>
        </row>
      </sheetData>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ssilCharts"/>
      <sheetName val="FailRates"/>
      <sheetName val="ICbF"/>
      <sheetName val="DAFOR"/>
      <sheetName val="UFOP"/>
      <sheetName val="HydraulicCharts"/>
      <sheetName val="CTUCharts"/>
    </sheetNames>
    <sheetDataSet>
      <sheetData sheetId="0"/>
      <sheetData sheetId="1"/>
      <sheetData sheetId="2"/>
      <sheetData sheetId="3"/>
      <sheetData sheetId="4"/>
      <sheetData sheetId="5"/>
      <sheetData sheetId="6">
        <row r="5">
          <cell r="D5">
            <v>171.9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IOCOUT"/>
      <sheetName val="All_Ioc"/>
      <sheetName val="WMOUT"/>
      <sheetName val="ALL_Wm"/>
      <sheetName val="Sales Summary"/>
      <sheetName val="Readings"/>
      <sheetName val="IOCGRAPH"/>
    </sheetNames>
    <sheetDataSet>
      <sheetData sheetId="0">
        <row r="5">
          <cell r="C5">
            <v>243050</v>
          </cell>
        </row>
        <row r="6">
          <cell r="C6">
            <v>0</v>
          </cell>
        </row>
        <row r="8">
          <cell r="C8">
            <v>0</v>
          </cell>
        </row>
        <row r="9">
          <cell r="C9">
            <v>0</v>
          </cell>
        </row>
        <row r="11">
          <cell r="C11" t="str">
            <v>no</v>
          </cell>
        </row>
      </sheetData>
      <sheetData sheetId="1">
        <row r="10">
          <cell r="B10">
            <v>222653</v>
          </cell>
          <cell r="C10">
            <v>42253</v>
          </cell>
          <cell r="D10">
            <v>700</v>
          </cell>
        </row>
      </sheetData>
      <sheetData sheetId="2">
        <row r="3">
          <cell r="D3">
            <v>148598</v>
          </cell>
          <cell r="E3">
            <v>148598</v>
          </cell>
          <cell r="F3">
            <v>0</v>
          </cell>
          <cell r="G3">
            <v>0</v>
          </cell>
          <cell r="H3">
            <v>42247</v>
          </cell>
          <cell r="I3">
            <v>42247</v>
          </cell>
          <cell r="J3">
            <v>1230</v>
          </cell>
        </row>
        <row r="4">
          <cell r="D4">
            <v>152569</v>
          </cell>
          <cell r="E4">
            <v>152569</v>
          </cell>
          <cell r="F4">
            <v>0</v>
          </cell>
          <cell r="G4">
            <v>0</v>
          </cell>
          <cell r="H4">
            <v>42248</v>
          </cell>
          <cell r="I4">
            <v>42247</v>
          </cell>
          <cell r="J4">
            <v>1300</v>
          </cell>
        </row>
        <row r="5">
          <cell r="D5">
            <v>154212</v>
          </cell>
          <cell r="E5">
            <v>154212</v>
          </cell>
          <cell r="F5">
            <v>0</v>
          </cell>
          <cell r="G5">
            <v>0</v>
          </cell>
          <cell r="H5">
            <v>42249</v>
          </cell>
          <cell r="I5">
            <v>42247</v>
          </cell>
          <cell r="J5">
            <v>1330</v>
          </cell>
        </row>
        <row r="6">
          <cell r="D6">
            <v>155974</v>
          </cell>
          <cell r="E6">
            <v>155974</v>
          </cell>
          <cell r="F6">
            <v>0</v>
          </cell>
          <cell r="G6">
            <v>0</v>
          </cell>
          <cell r="H6">
            <v>42250</v>
          </cell>
          <cell r="I6">
            <v>42247</v>
          </cell>
          <cell r="J6">
            <v>1400</v>
          </cell>
        </row>
        <row r="7">
          <cell r="D7">
            <v>155933</v>
          </cell>
          <cell r="E7">
            <v>155933</v>
          </cell>
          <cell r="F7">
            <v>0</v>
          </cell>
          <cell r="G7">
            <v>0</v>
          </cell>
          <cell r="H7">
            <v>42251</v>
          </cell>
          <cell r="I7">
            <v>42247</v>
          </cell>
          <cell r="J7">
            <v>1430</v>
          </cell>
        </row>
        <row r="8">
          <cell r="D8">
            <v>166844</v>
          </cell>
          <cell r="E8">
            <v>166844</v>
          </cell>
          <cell r="F8">
            <v>0</v>
          </cell>
          <cell r="G8">
            <v>0</v>
          </cell>
          <cell r="H8">
            <v>42252</v>
          </cell>
          <cell r="I8">
            <v>42247</v>
          </cell>
          <cell r="J8">
            <v>1500</v>
          </cell>
        </row>
        <row r="9">
          <cell r="D9">
            <v>168897</v>
          </cell>
          <cell r="E9">
            <v>168897</v>
          </cell>
          <cell r="F9">
            <v>0</v>
          </cell>
          <cell r="G9">
            <v>0</v>
          </cell>
          <cell r="H9">
            <v>42253</v>
          </cell>
          <cell r="I9">
            <v>42247</v>
          </cell>
          <cell r="J9">
            <v>1530</v>
          </cell>
        </row>
        <row r="10">
          <cell r="D10">
            <v>172911</v>
          </cell>
          <cell r="E10">
            <v>172911</v>
          </cell>
          <cell r="F10">
            <v>0</v>
          </cell>
          <cell r="G10">
            <v>0</v>
          </cell>
          <cell r="H10">
            <v>42254</v>
          </cell>
          <cell r="I10">
            <v>42247</v>
          </cell>
          <cell r="J10">
            <v>1600</v>
          </cell>
        </row>
        <row r="11">
          <cell r="D11">
            <v>172075</v>
          </cell>
          <cell r="E11">
            <v>172075</v>
          </cell>
          <cell r="F11">
            <v>0</v>
          </cell>
          <cell r="G11">
            <v>0</v>
          </cell>
          <cell r="H11">
            <v>42255</v>
          </cell>
          <cell r="I11">
            <v>42247</v>
          </cell>
          <cell r="J11">
            <v>1630</v>
          </cell>
        </row>
        <row r="12">
          <cell r="D12">
            <v>180991</v>
          </cell>
          <cell r="E12">
            <v>180991</v>
          </cell>
          <cell r="F12">
            <v>0</v>
          </cell>
          <cell r="G12">
            <v>0</v>
          </cell>
          <cell r="H12">
            <v>42256</v>
          </cell>
          <cell r="I12">
            <v>42247</v>
          </cell>
          <cell r="J12">
            <v>1700</v>
          </cell>
        </row>
        <row r="13">
          <cell r="D13">
            <v>183622</v>
          </cell>
          <cell r="E13">
            <v>183622</v>
          </cell>
          <cell r="F13">
            <v>0</v>
          </cell>
          <cell r="G13">
            <v>0</v>
          </cell>
          <cell r="H13">
            <v>42257</v>
          </cell>
          <cell r="I13">
            <v>42247</v>
          </cell>
          <cell r="J13">
            <v>1730</v>
          </cell>
        </row>
        <row r="14">
          <cell r="D14">
            <v>187414</v>
          </cell>
          <cell r="E14">
            <v>187414</v>
          </cell>
          <cell r="F14">
            <v>0</v>
          </cell>
          <cell r="G14">
            <v>0</v>
          </cell>
          <cell r="H14">
            <v>42258</v>
          </cell>
          <cell r="I14">
            <v>42247</v>
          </cell>
          <cell r="J14">
            <v>1800</v>
          </cell>
        </row>
        <row r="15">
          <cell r="D15">
            <v>190321</v>
          </cell>
          <cell r="E15">
            <v>190321</v>
          </cell>
          <cell r="F15">
            <v>0</v>
          </cell>
          <cell r="G15">
            <v>0</v>
          </cell>
          <cell r="H15">
            <v>42259</v>
          </cell>
          <cell r="I15">
            <v>42247</v>
          </cell>
          <cell r="J15">
            <v>1830</v>
          </cell>
        </row>
        <row r="16">
          <cell r="D16">
            <v>187898</v>
          </cell>
          <cell r="E16">
            <v>187898</v>
          </cell>
          <cell r="F16">
            <v>0</v>
          </cell>
          <cell r="G16">
            <v>0</v>
          </cell>
          <cell r="H16">
            <v>42260</v>
          </cell>
          <cell r="I16">
            <v>42247</v>
          </cell>
          <cell r="J16">
            <v>1900</v>
          </cell>
        </row>
        <row r="17">
          <cell r="D17">
            <v>182104</v>
          </cell>
          <cell r="E17">
            <v>182104</v>
          </cell>
          <cell r="F17">
            <v>0</v>
          </cell>
          <cell r="G17">
            <v>0</v>
          </cell>
          <cell r="H17">
            <v>42261</v>
          </cell>
          <cell r="I17">
            <v>42247</v>
          </cell>
          <cell r="J17">
            <v>1930</v>
          </cell>
        </row>
        <row r="18">
          <cell r="D18">
            <v>181258</v>
          </cell>
          <cell r="E18">
            <v>181258</v>
          </cell>
          <cell r="F18">
            <v>0</v>
          </cell>
          <cell r="G18">
            <v>0</v>
          </cell>
          <cell r="H18">
            <v>42262</v>
          </cell>
          <cell r="I18">
            <v>42247</v>
          </cell>
          <cell r="J18">
            <v>2000</v>
          </cell>
        </row>
        <row r="19">
          <cell r="D19">
            <v>183964</v>
          </cell>
          <cell r="E19">
            <v>183964</v>
          </cell>
          <cell r="F19">
            <v>0</v>
          </cell>
          <cell r="G19">
            <v>0</v>
          </cell>
          <cell r="H19">
            <v>42263</v>
          </cell>
          <cell r="I19">
            <v>42247</v>
          </cell>
          <cell r="J19">
            <v>2030</v>
          </cell>
        </row>
        <row r="20">
          <cell r="D20">
            <v>193359</v>
          </cell>
          <cell r="E20">
            <v>193359</v>
          </cell>
          <cell r="F20">
            <v>0</v>
          </cell>
          <cell r="G20">
            <v>0</v>
          </cell>
          <cell r="H20">
            <v>42264</v>
          </cell>
          <cell r="I20">
            <v>42247</v>
          </cell>
          <cell r="J20">
            <v>2100</v>
          </cell>
        </row>
        <row r="21">
          <cell r="D21">
            <v>194302</v>
          </cell>
          <cell r="E21">
            <v>194302</v>
          </cell>
          <cell r="F21">
            <v>0</v>
          </cell>
          <cell r="G21">
            <v>0</v>
          </cell>
          <cell r="H21">
            <v>42265</v>
          </cell>
          <cell r="I21">
            <v>42247</v>
          </cell>
          <cell r="J21">
            <v>2130</v>
          </cell>
        </row>
        <row r="22">
          <cell r="D22">
            <v>197325</v>
          </cell>
          <cell r="E22">
            <v>197325</v>
          </cell>
          <cell r="F22">
            <v>0</v>
          </cell>
          <cell r="G22">
            <v>0</v>
          </cell>
          <cell r="H22">
            <v>42266</v>
          </cell>
          <cell r="I22">
            <v>42247</v>
          </cell>
          <cell r="J22">
            <v>2200</v>
          </cell>
        </row>
        <row r="23">
          <cell r="D23">
            <v>200543</v>
          </cell>
          <cell r="E23">
            <v>200543</v>
          </cell>
          <cell r="F23">
            <v>0</v>
          </cell>
          <cell r="G23">
            <v>0</v>
          </cell>
          <cell r="H23">
            <v>42267</v>
          </cell>
          <cell r="I23">
            <v>42247</v>
          </cell>
          <cell r="J23">
            <v>2230</v>
          </cell>
        </row>
        <row r="24">
          <cell r="D24">
            <v>202362</v>
          </cell>
          <cell r="E24">
            <v>202362</v>
          </cell>
          <cell r="F24">
            <v>0</v>
          </cell>
          <cell r="G24">
            <v>0</v>
          </cell>
          <cell r="H24">
            <v>42268</v>
          </cell>
          <cell r="I24">
            <v>42247</v>
          </cell>
          <cell r="J24">
            <v>2300</v>
          </cell>
        </row>
        <row r="25">
          <cell r="D25">
            <v>201190</v>
          </cell>
          <cell r="E25">
            <v>201190</v>
          </cell>
          <cell r="F25">
            <v>0</v>
          </cell>
          <cell r="G25">
            <v>0</v>
          </cell>
          <cell r="H25">
            <v>42269</v>
          </cell>
          <cell r="I25">
            <v>42247</v>
          </cell>
          <cell r="J25">
            <v>2330</v>
          </cell>
        </row>
        <row r="26">
          <cell r="D26">
            <v>202069</v>
          </cell>
          <cell r="E26">
            <v>202069</v>
          </cell>
          <cell r="F26">
            <v>0</v>
          </cell>
          <cell r="G26">
            <v>0</v>
          </cell>
          <cell r="H26">
            <v>42270</v>
          </cell>
          <cell r="I26">
            <v>42247</v>
          </cell>
          <cell r="J26">
            <v>2400</v>
          </cell>
        </row>
        <row r="27">
          <cell r="D27">
            <v>197194</v>
          </cell>
          <cell r="E27">
            <v>197194</v>
          </cell>
          <cell r="F27">
            <v>0</v>
          </cell>
          <cell r="G27">
            <v>0</v>
          </cell>
          <cell r="H27">
            <v>42271</v>
          </cell>
          <cell r="I27">
            <v>42248</v>
          </cell>
          <cell r="J27">
            <v>30</v>
          </cell>
        </row>
        <row r="28">
          <cell r="D28">
            <v>193101</v>
          </cell>
          <cell r="E28">
            <v>193101</v>
          </cell>
          <cell r="F28">
            <v>0</v>
          </cell>
          <cell r="G28">
            <v>0</v>
          </cell>
          <cell r="H28">
            <v>42272</v>
          </cell>
          <cell r="I28">
            <v>42248</v>
          </cell>
          <cell r="J28">
            <v>100</v>
          </cell>
        </row>
        <row r="29">
          <cell r="D29">
            <v>195802</v>
          </cell>
          <cell r="E29">
            <v>195802</v>
          </cell>
          <cell r="F29">
            <v>0</v>
          </cell>
          <cell r="G29">
            <v>0</v>
          </cell>
          <cell r="H29">
            <v>42273</v>
          </cell>
          <cell r="I29">
            <v>42248</v>
          </cell>
          <cell r="J29">
            <v>130</v>
          </cell>
        </row>
        <row r="30">
          <cell r="D30">
            <v>194931</v>
          </cell>
          <cell r="E30">
            <v>194931</v>
          </cell>
          <cell r="F30">
            <v>0</v>
          </cell>
          <cell r="G30">
            <v>0</v>
          </cell>
          <cell r="H30">
            <v>42274</v>
          </cell>
          <cell r="I30">
            <v>42248</v>
          </cell>
          <cell r="J30">
            <v>200</v>
          </cell>
        </row>
        <row r="31">
          <cell r="D31">
            <v>194739</v>
          </cell>
          <cell r="E31">
            <v>194739</v>
          </cell>
          <cell r="F31">
            <v>0</v>
          </cell>
          <cell r="G31">
            <v>0</v>
          </cell>
          <cell r="H31">
            <v>42275</v>
          </cell>
          <cell r="I31">
            <v>42248</v>
          </cell>
          <cell r="J31">
            <v>230</v>
          </cell>
        </row>
        <row r="32">
          <cell r="D32">
            <v>192964</v>
          </cell>
          <cell r="E32">
            <v>192964</v>
          </cell>
          <cell r="F32">
            <v>0</v>
          </cell>
          <cell r="G32">
            <v>0</v>
          </cell>
          <cell r="H32">
            <v>42276</v>
          </cell>
          <cell r="I32">
            <v>42248</v>
          </cell>
          <cell r="J32">
            <v>300</v>
          </cell>
        </row>
        <row r="33">
          <cell r="D33">
            <v>193584</v>
          </cell>
          <cell r="E33">
            <v>193584</v>
          </cell>
          <cell r="F33">
            <v>0</v>
          </cell>
          <cell r="G33">
            <v>0</v>
          </cell>
          <cell r="H33">
            <v>42277</v>
          </cell>
          <cell r="I33">
            <v>42248</v>
          </cell>
          <cell r="J33">
            <v>330</v>
          </cell>
        </row>
        <row r="34">
          <cell r="D34">
            <v>191518</v>
          </cell>
          <cell r="E34">
            <v>191518</v>
          </cell>
          <cell r="F34">
            <v>0</v>
          </cell>
          <cell r="G34">
            <v>0</v>
          </cell>
          <cell r="H34">
            <v>42278</v>
          </cell>
          <cell r="I34">
            <v>42248</v>
          </cell>
          <cell r="J34">
            <v>400</v>
          </cell>
        </row>
        <row r="35">
          <cell r="D35">
            <v>191492</v>
          </cell>
          <cell r="E35">
            <v>191492</v>
          </cell>
          <cell r="F35">
            <v>0</v>
          </cell>
          <cell r="G35">
            <v>0</v>
          </cell>
          <cell r="H35">
            <v>42279</v>
          </cell>
          <cell r="I35">
            <v>42248</v>
          </cell>
          <cell r="J35">
            <v>430</v>
          </cell>
        </row>
        <row r="36">
          <cell r="D36">
            <v>186075</v>
          </cell>
          <cell r="E36">
            <v>186075</v>
          </cell>
          <cell r="F36">
            <v>0</v>
          </cell>
          <cell r="G36">
            <v>0</v>
          </cell>
          <cell r="H36">
            <v>42280</v>
          </cell>
          <cell r="I36">
            <v>42248</v>
          </cell>
          <cell r="J36">
            <v>500</v>
          </cell>
        </row>
        <row r="37">
          <cell r="D37">
            <v>189745</v>
          </cell>
          <cell r="E37">
            <v>189745</v>
          </cell>
          <cell r="F37">
            <v>0</v>
          </cell>
          <cell r="G37">
            <v>0</v>
          </cell>
          <cell r="H37">
            <v>42281</v>
          </cell>
          <cell r="I37">
            <v>42248</v>
          </cell>
          <cell r="J37">
            <v>530</v>
          </cell>
        </row>
        <row r="38">
          <cell r="D38">
            <v>190421</v>
          </cell>
          <cell r="E38">
            <v>190421</v>
          </cell>
          <cell r="F38">
            <v>0</v>
          </cell>
          <cell r="G38">
            <v>0</v>
          </cell>
          <cell r="H38">
            <v>42282</v>
          </cell>
          <cell r="I38">
            <v>42248</v>
          </cell>
          <cell r="J38">
            <v>600</v>
          </cell>
        </row>
        <row r="39">
          <cell r="D39">
            <v>192086</v>
          </cell>
          <cell r="E39">
            <v>192086</v>
          </cell>
          <cell r="F39">
            <v>0</v>
          </cell>
          <cell r="G39">
            <v>0</v>
          </cell>
          <cell r="H39">
            <v>42283</v>
          </cell>
          <cell r="I39">
            <v>42248</v>
          </cell>
          <cell r="J39">
            <v>630</v>
          </cell>
        </row>
        <row r="40">
          <cell r="D40">
            <v>194456</v>
          </cell>
          <cell r="E40">
            <v>194456</v>
          </cell>
          <cell r="F40">
            <v>0</v>
          </cell>
          <cell r="G40">
            <v>0</v>
          </cell>
          <cell r="H40">
            <v>42284</v>
          </cell>
          <cell r="I40">
            <v>42248</v>
          </cell>
          <cell r="J40">
            <v>700</v>
          </cell>
        </row>
        <row r="41">
          <cell r="D41">
            <v>193379</v>
          </cell>
          <cell r="E41">
            <v>193379</v>
          </cell>
          <cell r="F41">
            <v>0</v>
          </cell>
          <cell r="G41">
            <v>0</v>
          </cell>
          <cell r="H41">
            <v>42285</v>
          </cell>
          <cell r="I41">
            <v>42248</v>
          </cell>
          <cell r="J41">
            <v>730</v>
          </cell>
        </row>
        <row r="42">
          <cell r="D42">
            <v>189103</v>
          </cell>
          <cell r="E42">
            <v>189103</v>
          </cell>
          <cell r="F42">
            <v>0</v>
          </cell>
          <cell r="G42">
            <v>0</v>
          </cell>
          <cell r="H42">
            <v>42286</v>
          </cell>
          <cell r="I42">
            <v>42248</v>
          </cell>
          <cell r="J42">
            <v>800</v>
          </cell>
        </row>
        <row r="43">
          <cell r="D43">
            <v>183942</v>
          </cell>
          <cell r="E43">
            <v>183942</v>
          </cell>
          <cell r="F43">
            <v>0</v>
          </cell>
          <cell r="G43">
            <v>0</v>
          </cell>
          <cell r="H43">
            <v>42287</v>
          </cell>
          <cell r="I43">
            <v>42248</v>
          </cell>
          <cell r="J43">
            <v>830</v>
          </cell>
        </row>
        <row r="44">
          <cell r="D44">
            <v>181334</v>
          </cell>
          <cell r="E44">
            <v>181334</v>
          </cell>
          <cell r="F44">
            <v>0</v>
          </cell>
          <cell r="G44">
            <v>0</v>
          </cell>
          <cell r="H44">
            <v>42288</v>
          </cell>
          <cell r="I44">
            <v>42248</v>
          </cell>
          <cell r="J44">
            <v>900</v>
          </cell>
        </row>
        <row r="45">
          <cell r="D45">
            <v>186801</v>
          </cell>
          <cell r="E45">
            <v>186801</v>
          </cell>
          <cell r="F45">
            <v>0</v>
          </cell>
          <cell r="G45">
            <v>0</v>
          </cell>
          <cell r="H45">
            <v>42289</v>
          </cell>
          <cell r="I45">
            <v>42248</v>
          </cell>
          <cell r="J45">
            <v>930</v>
          </cell>
        </row>
        <row r="46">
          <cell r="D46">
            <v>190678</v>
          </cell>
          <cell r="E46">
            <v>190678</v>
          </cell>
          <cell r="F46">
            <v>0</v>
          </cell>
          <cell r="G46">
            <v>0</v>
          </cell>
          <cell r="H46">
            <v>42290</v>
          </cell>
          <cell r="I46">
            <v>42248</v>
          </cell>
          <cell r="J46">
            <v>1000</v>
          </cell>
        </row>
        <row r="47">
          <cell r="D47">
            <v>190780</v>
          </cell>
          <cell r="E47">
            <v>190780</v>
          </cell>
          <cell r="F47">
            <v>0</v>
          </cell>
          <cell r="G47">
            <v>0</v>
          </cell>
          <cell r="H47">
            <v>42291</v>
          </cell>
          <cell r="I47">
            <v>42248</v>
          </cell>
          <cell r="J47">
            <v>1030</v>
          </cell>
        </row>
        <row r="48">
          <cell r="D48">
            <v>191629</v>
          </cell>
          <cell r="E48">
            <v>191629</v>
          </cell>
          <cell r="F48">
            <v>0</v>
          </cell>
          <cell r="G48">
            <v>0</v>
          </cell>
          <cell r="H48">
            <v>42292</v>
          </cell>
          <cell r="I48">
            <v>42248</v>
          </cell>
          <cell r="J48">
            <v>1100</v>
          </cell>
        </row>
        <row r="49">
          <cell r="D49">
            <v>192788</v>
          </cell>
          <cell r="E49">
            <v>192788</v>
          </cell>
          <cell r="F49">
            <v>0</v>
          </cell>
          <cell r="G49">
            <v>0</v>
          </cell>
          <cell r="H49">
            <v>42293</v>
          </cell>
          <cell r="I49">
            <v>42248</v>
          </cell>
          <cell r="J49">
            <v>1130</v>
          </cell>
        </row>
        <row r="50">
          <cell r="D50">
            <v>196959</v>
          </cell>
          <cell r="E50">
            <v>196959</v>
          </cell>
          <cell r="F50">
            <v>0</v>
          </cell>
          <cell r="G50">
            <v>0</v>
          </cell>
          <cell r="H50">
            <v>42294</v>
          </cell>
          <cell r="I50">
            <v>42248</v>
          </cell>
          <cell r="J50">
            <v>1200</v>
          </cell>
        </row>
        <row r="51">
          <cell r="D51">
            <v>198115</v>
          </cell>
          <cell r="E51">
            <v>198115</v>
          </cell>
          <cell r="F51">
            <v>0</v>
          </cell>
          <cell r="G51">
            <v>0</v>
          </cell>
          <cell r="H51">
            <v>42295</v>
          </cell>
          <cell r="I51">
            <v>42248</v>
          </cell>
          <cell r="J51">
            <v>1230</v>
          </cell>
        </row>
        <row r="52">
          <cell r="D52">
            <v>194837</v>
          </cell>
          <cell r="E52">
            <v>194837</v>
          </cell>
          <cell r="F52">
            <v>0</v>
          </cell>
          <cell r="G52">
            <v>0</v>
          </cell>
          <cell r="H52">
            <v>42296</v>
          </cell>
          <cell r="I52">
            <v>42248</v>
          </cell>
          <cell r="J52">
            <v>1300</v>
          </cell>
        </row>
        <row r="53">
          <cell r="D53">
            <v>193054</v>
          </cell>
          <cell r="E53">
            <v>193054</v>
          </cell>
          <cell r="F53">
            <v>0</v>
          </cell>
          <cell r="G53">
            <v>0</v>
          </cell>
          <cell r="H53">
            <v>42297</v>
          </cell>
          <cell r="I53">
            <v>42248</v>
          </cell>
          <cell r="J53">
            <v>1330</v>
          </cell>
        </row>
        <row r="54">
          <cell r="D54">
            <v>190066</v>
          </cell>
          <cell r="E54">
            <v>190066</v>
          </cell>
          <cell r="F54">
            <v>0</v>
          </cell>
          <cell r="G54">
            <v>0</v>
          </cell>
          <cell r="H54">
            <v>42298</v>
          </cell>
          <cell r="I54">
            <v>42248</v>
          </cell>
          <cell r="J54">
            <v>1400</v>
          </cell>
        </row>
        <row r="55">
          <cell r="D55">
            <v>188071</v>
          </cell>
          <cell r="E55">
            <v>188071</v>
          </cell>
          <cell r="F55">
            <v>0</v>
          </cell>
          <cell r="G55">
            <v>0</v>
          </cell>
          <cell r="H55">
            <v>42299</v>
          </cell>
          <cell r="I55">
            <v>42248</v>
          </cell>
          <cell r="J55">
            <v>1430</v>
          </cell>
        </row>
        <row r="56">
          <cell r="D56">
            <v>196488</v>
          </cell>
          <cell r="E56">
            <v>196488</v>
          </cell>
          <cell r="F56">
            <v>0</v>
          </cell>
          <cell r="G56">
            <v>0</v>
          </cell>
          <cell r="H56">
            <v>42300</v>
          </cell>
          <cell r="I56">
            <v>42248</v>
          </cell>
          <cell r="J56">
            <v>1500</v>
          </cell>
        </row>
        <row r="57">
          <cell r="D57">
            <v>201875</v>
          </cell>
          <cell r="E57">
            <v>201875</v>
          </cell>
          <cell r="F57">
            <v>0</v>
          </cell>
          <cell r="G57">
            <v>0</v>
          </cell>
          <cell r="H57">
            <v>42301</v>
          </cell>
          <cell r="I57">
            <v>42248</v>
          </cell>
          <cell r="J57">
            <v>1530</v>
          </cell>
        </row>
        <row r="58">
          <cell r="D58">
            <v>203889</v>
          </cell>
          <cell r="E58">
            <v>203889</v>
          </cell>
          <cell r="F58">
            <v>0</v>
          </cell>
          <cell r="G58">
            <v>0</v>
          </cell>
          <cell r="H58">
            <v>42302</v>
          </cell>
          <cell r="I58">
            <v>42248</v>
          </cell>
          <cell r="J58">
            <v>1600</v>
          </cell>
        </row>
        <row r="59">
          <cell r="D59">
            <v>204562</v>
          </cell>
          <cell r="E59">
            <v>204562</v>
          </cell>
          <cell r="F59">
            <v>0</v>
          </cell>
          <cell r="G59">
            <v>0</v>
          </cell>
          <cell r="H59">
            <v>42303</v>
          </cell>
          <cell r="I59">
            <v>42248</v>
          </cell>
          <cell r="J59">
            <v>1630</v>
          </cell>
        </row>
        <row r="60">
          <cell r="D60">
            <v>201801</v>
          </cell>
          <cell r="E60">
            <v>201801</v>
          </cell>
          <cell r="F60">
            <v>0</v>
          </cell>
          <cell r="G60">
            <v>0</v>
          </cell>
          <cell r="H60">
            <v>42304</v>
          </cell>
          <cell r="I60">
            <v>42248</v>
          </cell>
          <cell r="J60">
            <v>1700</v>
          </cell>
        </row>
        <row r="61">
          <cell r="D61">
            <v>201160</v>
          </cell>
          <cell r="E61">
            <v>201160</v>
          </cell>
          <cell r="F61">
            <v>0</v>
          </cell>
          <cell r="G61">
            <v>0</v>
          </cell>
          <cell r="H61">
            <v>42305</v>
          </cell>
          <cell r="I61">
            <v>42248</v>
          </cell>
          <cell r="J61">
            <v>1730</v>
          </cell>
        </row>
        <row r="62">
          <cell r="D62">
            <v>202703</v>
          </cell>
          <cell r="E62">
            <v>202703</v>
          </cell>
          <cell r="F62">
            <v>0</v>
          </cell>
          <cell r="G62">
            <v>0</v>
          </cell>
          <cell r="H62">
            <v>42306</v>
          </cell>
          <cell r="I62">
            <v>42248</v>
          </cell>
          <cell r="J62">
            <v>1800</v>
          </cell>
        </row>
        <row r="63">
          <cell r="D63">
            <v>201350</v>
          </cell>
          <cell r="E63">
            <v>201350</v>
          </cell>
          <cell r="F63">
            <v>0</v>
          </cell>
          <cell r="G63">
            <v>0</v>
          </cell>
          <cell r="H63">
            <v>42307</v>
          </cell>
          <cell r="I63">
            <v>42248</v>
          </cell>
          <cell r="J63">
            <v>1830</v>
          </cell>
        </row>
        <row r="64">
          <cell r="D64">
            <v>201038</v>
          </cell>
          <cell r="E64">
            <v>201038</v>
          </cell>
          <cell r="F64">
            <v>0</v>
          </cell>
          <cell r="G64">
            <v>0</v>
          </cell>
          <cell r="H64">
            <v>42308</v>
          </cell>
          <cell r="I64">
            <v>42248</v>
          </cell>
          <cell r="J64">
            <v>1900</v>
          </cell>
        </row>
        <row r="65">
          <cell r="D65">
            <v>198296</v>
          </cell>
          <cell r="E65">
            <v>198296</v>
          </cell>
          <cell r="F65">
            <v>0</v>
          </cell>
          <cell r="G65">
            <v>0</v>
          </cell>
          <cell r="H65">
            <v>42309</v>
          </cell>
          <cell r="I65">
            <v>42248</v>
          </cell>
          <cell r="J65">
            <v>1930</v>
          </cell>
        </row>
        <row r="66">
          <cell r="D66">
            <v>192801</v>
          </cell>
          <cell r="E66">
            <v>192801</v>
          </cell>
          <cell r="F66">
            <v>0</v>
          </cell>
          <cell r="G66">
            <v>0</v>
          </cell>
          <cell r="H66">
            <v>42310</v>
          </cell>
          <cell r="I66">
            <v>42248</v>
          </cell>
          <cell r="J66">
            <v>2000</v>
          </cell>
        </row>
        <row r="67">
          <cell r="D67">
            <v>192201</v>
          </cell>
          <cell r="E67">
            <v>192201</v>
          </cell>
          <cell r="F67">
            <v>0</v>
          </cell>
          <cell r="G67">
            <v>0</v>
          </cell>
          <cell r="H67">
            <v>42311</v>
          </cell>
          <cell r="I67">
            <v>42248</v>
          </cell>
          <cell r="J67">
            <v>2030</v>
          </cell>
        </row>
        <row r="68">
          <cell r="D68">
            <v>197498</v>
          </cell>
          <cell r="E68">
            <v>197498</v>
          </cell>
          <cell r="F68">
            <v>0</v>
          </cell>
          <cell r="G68">
            <v>0</v>
          </cell>
          <cell r="H68">
            <v>42312</v>
          </cell>
          <cell r="I68">
            <v>42248</v>
          </cell>
          <cell r="J68">
            <v>2100</v>
          </cell>
        </row>
        <row r="69">
          <cell r="D69">
            <v>194559</v>
          </cell>
          <cell r="E69">
            <v>194559</v>
          </cell>
          <cell r="F69">
            <v>0</v>
          </cell>
          <cell r="G69">
            <v>0</v>
          </cell>
          <cell r="H69">
            <v>42313</v>
          </cell>
          <cell r="I69">
            <v>42248</v>
          </cell>
          <cell r="J69">
            <v>2130</v>
          </cell>
        </row>
        <row r="70">
          <cell r="D70">
            <v>201472</v>
          </cell>
          <cell r="E70">
            <v>201472</v>
          </cell>
          <cell r="F70">
            <v>0</v>
          </cell>
          <cell r="G70">
            <v>0</v>
          </cell>
          <cell r="H70">
            <v>42314</v>
          </cell>
          <cell r="I70">
            <v>42248</v>
          </cell>
          <cell r="J70">
            <v>2200</v>
          </cell>
        </row>
        <row r="71">
          <cell r="D71">
            <v>200871</v>
          </cell>
          <cell r="E71">
            <v>200871</v>
          </cell>
          <cell r="F71">
            <v>0</v>
          </cell>
          <cell r="G71">
            <v>0</v>
          </cell>
          <cell r="H71">
            <v>42315</v>
          </cell>
          <cell r="I71">
            <v>42248</v>
          </cell>
          <cell r="J71">
            <v>2230</v>
          </cell>
        </row>
        <row r="72">
          <cell r="D72">
            <v>201194</v>
          </cell>
          <cell r="E72">
            <v>201194</v>
          </cell>
          <cell r="F72">
            <v>0</v>
          </cell>
          <cell r="G72">
            <v>0</v>
          </cell>
          <cell r="H72">
            <v>42316</v>
          </cell>
          <cell r="I72">
            <v>42248</v>
          </cell>
          <cell r="J72">
            <v>2300</v>
          </cell>
        </row>
        <row r="73">
          <cell r="D73">
            <v>196580</v>
          </cell>
          <cell r="E73">
            <v>196580</v>
          </cell>
          <cell r="F73">
            <v>0</v>
          </cell>
          <cell r="G73">
            <v>0</v>
          </cell>
          <cell r="H73">
            <v>42317</v>
          </cell>
          <cell r="I73">
            <v>42248</v>
          </cell>
          <cell r="J73">
            <v>2330</v>
          </cell>
        </row>
        <row r="74">
          <cell r="D74">
            <v>193800</v>
          </cell>
          <cell r="E74">
            <v>193800</v>
          </cell>
          <cell r="F74">
            <v>0</v>
          </cell>
          <cell r="G74">
            <v>0</v>
          </cell>
          <cell r="H74">
            <v>42318</v>
          </cell>
          <cell r="I74">
            <v>42248</v>
          </cell>
          <cell r="J74">
            <v>2400</v>
          </cell>
        </row>
        <row r="75">
          <cell r="D75">
            <v>194591</v>
          </cell>
          <cell r="E75">
            <v>194591</v>
          </cell>
          <cell r="F75">
            <v>0</v>
          </cell>
          <cell r="G75">
            <v>0</v>
          </cell>
          <cell r="H75">
            <v>42319</v>
          </cell>
          <cell r="I75">
            <v>42249</v>
          </cell>
          <cell r="J75">
            <v>30</v>
          </cell>
        </row>
        <row r="76">
          <cell r="D76">
            <v>190141</v>
          </cell>
          <cell r="E76">
            <v>190141</v>
          </cell>
          <cell r="F76">
            <v>0</v>
          </cell>
          <cell r="G76">
            <v>0</v>
          </cell>
          <cell r="H76">
            <v>42320</v>
          </cell>
          <cell r="I76">
            <v>42249</v>
          </cell>
          <cell r="J76">
            <v>100</v>
          </cell>
        </row>
        <row r="77">
          <cell r="D77">
            <v>188286</v>
          </cell>
          <cell r="E77">
            <v>188286</v>
          </cell>
          <cell r="F77">
            <v>0</v>
          </cell>
          <cell r="G77">
            <v>0</v>
          </cell>
          <cell r="H77">
            <v>42321</v>
          </cell>
          <cell r="I77">
            <v>42249</v>
          </cell>
          <cell r="J77">
            <v>130</v>
          </cell>
        </row>
        <row r="78">
          <cell r="D78">
            <v>183683</v>
          </cell>
          <cell r="E78">
            <v>183683</v>
          </cell>
          <cell r="F78">
            <v>0</v>
          </cell>
          <cell r="G78">
            <v>0</v>
          </cell>
          <cell r="H78">
            <v>42322</v>
          </cell>
          <cell r="I78">
            <v>42249</v>
          </cell>
          <cell r="J78">
            <v>200</v>
          </cell>
        </row>
        <row r="79">
          <cell r="D79">
            <v>189673</v>
          </cell>
          <cell r="E79">
            <v>189673</v>
          </cell>
          <cell r="F79">
            <v>0</v>
          </cell>
          <cell r="G79">
            <v>0</v>
          </cell>
          <cell r="H79">
            <v>42323</v>
          </cell>
          <cell r="I79">
            <v>42249</v>
          </cell>
          <cell r="J79">
            <v>230</v>
          </cell>
        </row>
        <row r="80">
          <cell r="D80">
            <v>189304</v>
          </cell>
          <cell r="E80">
            <v>189304</v>
          </cell>
          <cell r="F80">
            <v>0</v>
          </cell>
          <cell r="G80">
            <v>0</v>
          </cell>
          <cell r="H80">
            <v>42324</v>
          </cell>
          <cell r="I80">
            <v>42249</v>
          </cell>
          <cell r="J80">
            <v>300</v>
          </cell>
        </row>
        <row r="81">
          <cell r="D81">
            <v>188979</v>
          </cell>
          <cell r="E81">
            <v>188979</v>
          </cell>
          <cell r="F81">
            <v>0</v>
          </cell>
          <cell r="G81">
            <v>0</v>
          </cell>
          <cell r="H81">
            <v>42325</v>
          </cell>
          <cell r="I81">
            <v>42249</v>
          </cell>
          <cell r="J81">
            <v>330</v>
          </cell>
        </row>
        <row r="82">
          <cell r="D82">
            <v>186684</v>
          </cell>
          <cell r="E82">
            <v>186684</v>
          </cell>
          <cell r="F82">
            <v>0</v>
          </cell>
          <cell r="G82">
            <v>0</v>
          </cell>
          <cell r="H82">
            <v>42326</v>
          </cell>
          <cell r="I82">
            <v>42249</v>
          </cell>
          <cell r="J82">
            <v>400</v>
          </cell>
        </row>
        <row r="83">
          <cell r="D83">
            <v>185217</v>
          </cell>
          <cell r="E83">
            <v>185217</v>
          </cell>
          <cell r="F83">
            <v>0</v>
          </cell>
          <cell r="G83">
            <v>0</v>
          </cell>
          <cell r="H83">
            <v>42327</v>
          </cell>
          <cell r="I83">
            <v>42249</v>
          </cell>
          <cell r="J83">
            <v>430</v>
          </cell>
        </row>
        <row r="84">
          <cell r="D84">
            <v>184243</v>
          </cell>
          <cell r="E84">
            <v>184243</v>
          </cell>
          <cell r="F84">
            <v>0</v>
          </cell>
          <cell r="G84">
            <v>0</v>
          </cell>
          <cell r="H84">
            <v>42328</v>
          </cell>
          <cell r="I84">
            <v>42249</v>
          </cell>
          <cell r="J84">
            <v>500</v>
          </cell>
        </row>
        <row r="85">
          <cell r="D85">
            <v>190651</v>
          </cell>
          <cell r="E85">
            <v>190651</v>
          </cell>
          <cell r="F85">
            <v>0</v>
          </cell>
          <cell r="G85">
            <v>0</v>
          </cell>
          <cell r="H85">
            <v>42329</v>
          </cell>
          <cell r="I85">
            <v>42249</v>
          </cell>
          <cell r="J85">
            <v>530</v>
          </cell>
        </row>
        <row r="86">
          <cell r="D86">
            <v>189905</v>
          </cell>
          <cell r="E86">
            <v>189905</v>
          </cell>
          <cell r="F86">
            <v>0</v>
          </cell>
          <cell r="G86">
            <v>0</v>
          </cell>
          <cell r="H86">
            <v>42330</v>
          </cell>
          <cell r="I86">
            <v>42249</v>
          </cell>
          <cell r="J86">
            <v>600</v>
          </cell>
        </row>
        <row r="87">
          <cell r="D87">
            <v>190061</v>
          </cell>
          <cell r="E87">
            <v>190061</v>
          </cell>
          <cell r="F87">
            <v>0</v>
          </cell>
          <cell r="G87">
            <v>0</v>
          </cell>
          <cell r="H87">
            <v>42331</v>
          </cell>
          <cell r="I87">
            <v>42249</v>
          </cell>
          <cell r="J87">
            <v>630</v>
          </cell>
        </row>
        <row r="88">
          <cell r="D88">
            <v>192004</v>
          </cell>
          <cell r="E88">
            <v>192004</v>
          </cell>
          <cell r="F88">
            <v>0</v>
          </cell>
          <cell r="G88">
            <v>0</v>
          </cell>
          <cell r="H88">
            <v>42332</v>
          </cell>
          <cell r="I88">
            <v>42249</v>
          </cell>
          <cell r="J88">
            <v>700</v>
          </cell>
        </row>
        <row r="89">
          <cell r="D89">
            <v>190764</v>
          </cell>
          <cell r="E89">
            <v>190764</v>
          </cell>
          <cell r="F89">
            <v>0</v>
          </cell>
          <cell r="G89">
            <v>0</v>
          </cell>
          <cell r="H89">
            <v>42333</v>
          </cell>
          <cell r="I89">
            <v>42249</v>
          </cell>
          <cell r="J89">
            <v>730</v>
          </cell>
        </row>
        <row r="90">
          <cell r="D90">
            <v>188262</v>
          </cell>
          <cell r="E90">
            <v>188262</v>
          </cell>
          <cell r="F90">
            <v>0</v>
          </cell>
          <cell r="G90">
            <v>0</v>
          </cell>
          <cell r="H90">
            <v>42334</v>
          </cell>
          <cell r="I90">
            <v>42249</v>
          </cell>
          <cell r="J90">
            <v>800</v>
          </cell>
        </row>
        <row r="91">
          <cell r="D91">
            <v>187501</v>
          </cell>
          <cell r="E91">
            <v>187501</v>
          </cell>
          <cell r="F91">
            <v>0</v>
          </cell>
          <cell r="G91">
            <v>0</v>
          </cell>
          <cell r="H91">
            <v>42335</v>
          </cell>
          <cell r="I91">
            <v>42249</v>
          </cell>
          <cell r="J91">
            <v>830</v>
          </cell>
        </row>
        <row r="92">
          <cell r="D92">
            <v>191230</v>
          </cell>
          <cell r="E92">
            <v>191230</v>
          </cell>
          <cell r="F92">
            <v>0</v>
          </cell>
          <cell r="G92">
            <v>0</v>
          </cell>
          <cell r="H92">
            <v>42336</v>
          </cell>
          <cell r="I92">
            <v>42249</v>
          </cell>
          <cell r="J92">
            <v>900</v>
          </cell>
        </row>
        <row r="93">
          <cell r="D93">
            <v>193313</v>
          </cell>
          <cell r="E93">
            <v>193313</v>
          </cell>
          <cell r="F93">
            <v>0</v>
          </cell>
          <cell r="G93">
            <v>0</v>
          </cell>
          <cell r="H93">
            <v>42337</v>
          </cell>
          <cell r="I93">
            <v>42249</v>
          </cell>
          <cell r="J93">
            <v>930</v>
          </cell>
        </row>
        <row r="94">
          <cell r="D94">
            <v>190046</v>
          </cell>
          <cell r="E94">
            <v>190046</v>
          </cell>
          <cell r="F94">
            <v>0</v>
          </cell>
          <cell r="G94">
            <v>0</v>
          </cell>
          <cell r="H94">
            <v>42338</v>
          </cell>
          <cell r="I94">
            <v>42249</v>
          </cell>
          <cell r="J94">
            <v>1000</v>
          </cell>
        </row>
        <row r="95">
          <cell r="D95">
            <v>192898</v>
          </cell>
          <cell r="E95">
            <v>192898</v>
          </cell>
          <cell r="F95">
            <v>0</v>
          </cell>
          <cell r="G95">
            <v>0</v>
          </cell>
          <cell r="H95">
            <v>42339</v>
          </cell>
          <cell r="I95">
            <v>42249</v>
          </cell>
          <cell r="J95">
            <v>1030</v>
          </cell>
        </row>
        <row r="96">
          <cell r="D96">
            <v>190853</v>
          </cell>
          <cell r="E96">
            <v>190853</v>
          </cell>
          <cell r="F96">
            <v>0</v>
          </cell>
          <cell r="G96">
            <v>0</v>
          </cell>
          <cell r="H96">
            <v>42340</v>
          </cell>
          <cell r="I96">
            <v>42249</v>
          </cell>
          <cell r="J96">
            <v>1100</v>
          </cell>
        </row>
        <row r="97">
          <cell r="D97">
            <v>191049</v>
          </cell>
          <cell r="E97">
            <v>191049</v>
          </cell>
          <cell r="F97">
            <v>0</v>
          </cell>
          <cell r="G97">
            <v>0</v>
          </cell>
          <cell r="H97">
            <v>42341</v>
          </cell>
          <cell r="I97">
            <v>42249</v>
          </cell>
          <cell r="J97">
            <v>1130</v>
          </cell>
        </row>
        <row r="98">
          <cell r="D98">
            <v>192007</v>
          </cell>
          <cell r="E98">
            <v>192007</v>
          </cell>
          <cell r="F98">
            <v>0</v>
          </cell>
          <cell r="G98">
            <v>0</v>
          </cell>
          <cell r="H98">
            <v>42342</v>
          </cell>
          <cell r="I98">
            <v>42249</v>
          </cell>
          <cell r="J98">
            <v>1200</v>
          </cell>
        </row>
        <row r="99">
          <cell r="D99">
            <v>192516</v>
          </cell>
          <cell r="E99">
            <v>192516</v>
          </cell>
          <cell r="F99">
            <v>0</v>
          </cell>
          <cell r="G99">
            <v>0</v>
          </cell>
          <cell r="H99">
            <v>42343</v>
          </cell>
          <cell r="I99">
            <v>42249</v>
          </cell>
          <cell r="J99">
            <v>1230</v>
          </cell>
        </row>
        <row r="100">
          <cell r="D100">
            <v>196765</v>
          </cell>
          <cell r="E100">
            <v>196765</v>
          </cell>
          <cell r="F100">
            <v>0</v>
          </cell>
          <cell r="G100">
            <v>0</v>
          </cell>
          <cell r="H100">
            <v>42344</v>
          </cell>
          <cell r="I100">
            <v>42249</v>
          </cell>
          <cell r="J100">
            <v>1300</v>
          </cell>
        </row>
        <row r="101">
          <cell r="D101">
            <v>197964</v>
          </cell>
          <cell r="E101">
            <v>197964</v>
          </cell>
          <cell r="F101">
            <v>0</v>
          </cell>
          <cell r="G101">
            <v>0</v>
          </cell>
          <cell r="H101">
            <v>42345</v>
          </cell>
          <cell r="I101">
            <v>42249</v>
          </cell>
          <cell r="J101">
            <v>1330</v>
          </cell>
        </row>
        <row r="102">
          <cell r="D102">
            <v>193352</v>
          </cell>
          <cell r="E102">
            <v>193352</v>
          </cell>
          <cell r="F102">
            <v>0</v>
          </cell>
          <cell r="G102">
            <v>0</v>
          </cell>
          <cell r="H102">
            <v>42346</v>
          </cell>
          <cell r="I102">
            <v>42249</v>
          </cell>
          <cell r="J102">
            <v>1400</v>
          </cell>
        </row>
        <row r="103">
          <cell r="D103">
            <v>187174</v>
          </cell>
          <cell r="E103">
            <v>187174</v>
          </cell>
          <cell r="F103">
            <v>0</v>
          </cell>
          <cell r="G103">
            <v>0</v>
          </cell>
          <cell r="H103">
            <v>42347</v>
          </cell>
          <cell r="I103">
            <v>42249</v>
          </cell>
          <cell r="J103">
            <v>1430</v>
          </cell>
        </row>
        <row r="104">
          <cell r="D104">
            <v>189780</v>
          </cell>
          <cell r="E104">
            <v>189780</v>
          </cell>
          <cell r="F104">
            <v>0</v>
          </cell>
          <cell r="G104">
            <v>0</v>
          </cell>
          <cell r="H104">
            <v>42348</v>
          </cell>
          <cell r="I104">
            <v>42249</v>
          </cell>
          <cell r="J104">
            <v>1500</v>
          </cell>
        </row>
        <row r="105">
          <cell r="D105">
            <v>189291</v>
          </cell>
          <cell r="E105">
            <v>189291</v>
          </cell>
          <cell r="F105">
            <v>0</v>
          </cell>
          <cell r="G105">
            <v>0</v>
          </cell>
          <cell r="H105">
            <v>42349</v>
          </cell>
          <cell r="I105">
            <v>42249</v>
          </cell>
          <cell r="J105">
            <v>1530</v>
          </cell>
        </row>
        <row r="106">
          <cell r="D106">
            <v>186792</v>
          </cell>
          <cell r="E106">
            <v>186792</v>
          </cell>
          <cell r="F106">
            <v>0</v>
          </cell>
          <cell r="G106">
            <v>0</v>
          </cell>
          <cell r="H106">
            <v>42350</v>
          </cell>
          <cell r="I106">
            <v>42249</v>
          </cell>
          <cell r="J106">
            <v>1600</v>
          </cell>
        </row>
        <row r="107">
          <cell r="D107">
            <v>187700</v>
          </cell>
          <cell r="E107">
            <v>187700</v>
          </cell>
          <cell r="F107">
            <v>0</v>
          </cell>
          <cell r="G107">
            <v>0</v>
          </cell>
          <cell r="H107">
            <v>42351</v>
          </cell>
          <cell r="I107">
            <v>42249</v>
          </cell>
          <cell r="J107">
            <v>1630</v>
          </cell>
        </row>
        <row r="108">
          <cell r="D108">
            <v>200000</v>
          </cell>
          <cell r="E108">
            <v>200000</v>
          </cell>
          <cell r="F108">
            <v>0</v>
          </cell>
          <cell r="G108">
            <v>0</v>
          </cell>
          <cell r="H108">
            <v>42352</v>
          </cell>
          <cell r="I108">
            <v>42249</v>
          </cell>
          <cell r="J108">
            <v>1700</v>
          </cell>
        </row>
        <row r="109">
          <cell r="D109">
            <v>201827</v>
          </cell>
          <cell r="E109">
            <v>201827</v>
          </cell>
          <cell r="F109">
            <v>0</v>
          </cell>
          <cell r="G109">
            <v>0</v>
          </cell>
          <cell r="H109">
            <v>42353</v>
          </cell>
          <cell r="I109">
            <v>42249</v>
          </cell>
          <cell r="J109">
            <v>1730</v>
          </cell>
        </row>
        <row r="110">
          <cell r="D110">
            <v>200631</v>
          </cell>
          <cell r="E110">
            <v>200631</v>
          </cell>
          <cell r="F110">
            <v>0</v>
          </cell>
          <cell r="G110">
            <v>0</v>
          </cell>
          <cell r="H110">
            <v>42354</v>
          </cell>
          <cell r="I110">
            <v>42249</v>
          </cell>
          <cell r="J110">
            <v>1800</v>
          </cell>
        </row>
        <row r="111">
          <cell r="D111">
            <v>200618</v>
          </cell>
          <cell r="E111">
            <v>200618</v>
          </cell>
          <cell r="F111">
            <v>0</v>
          </cell>
          <cell r="G111">
            <v>0</v>
          </cell>
          <cell r="H111">
            <v>42355</v>
          </cell>
          <cell r="I111">
            <v>42249</v>
          </cell>
          <cell r="J111">
            <v>1830</v>
          </cell>
        </row>
        <row r="112">
          <cell r="D112">
            <v>201327</v>
          </cell>
          <cell r="E112">
            <v>201327</v>
          </cell>
          <cell r="F112">
            <v>0</v>
          </cell>
          <cell r="G112">
            <v>0</v>
          </cell>
          <cell r="H112">
            <v>42356</v>
          </cell>
          <cell r="I112">
            <v>42249</v>
          </cell>
          <cell r="J112">
            <v>1900</v>
          </cell>
        </row>
        <row r="113">
          <cell r="D113">
            <v>197906</v>
          </cell>
          <cell r="E113">
            <v>197906</v>
          </cell>
          <cell r="F113">
            <v>0</v>
          </cell>
          <cell r="G113">
            <v>0</v>
          </cell>
          <cell r="H113">
            <v>42357</v>
          </cell>
          <cell r="I113">
            <v>42249</v>
          </cell>
          <cell r="J113">
            <v>1930</v>
          </cell>
        </row>
        <row r="114">
          <cell r="D114">
            <v>194570</v>
          </cell>
          <cell r="E114">
            <v>194570</v>
          </cell>
          <cell r="F114">
            <v>0</v>
          </cell>
          <cell r="G114">
            <v>0</v>
          </cell>
          <cell r="H114">
            <v>42358</v>
          </cell>
          <cell r="I114">
            <v>42249</v>
          </cell>
          <cell r="J114">
            <v>2000</v>
          </cell>
        </row>
        <row r="115">
          <cell r="D115">
            <v>190356</v>
          </cell>
          <cell r="E115">
            <v>190356</v>
          </cell>
          <cell r="F115">
            <v>0</v>
          </cell>
          <cell r="G115">
            <v>0</v>
          </cell>
          <cell r="H115">
            <v>42359</v>
          </cell>
          <cell r="I115">
            <v>42249</v>
          </cell>
          <cell r="J115">
            <v>2030</v>
          </cell>
        </row>
        <row r="116">
          <cell r="D116">
            <v>197015</v>
          </cell>
          <cell r="E116">
            <v>197015</v>
          </cell>
          <cell r="F116">
            <v>0</v>
          </cell>
          <cell r="G116">
            <v>0</v>
          </cell>
          <cell r="H116">
            <v>42360</v>
          </cell>
          <cell r="I116">
            <v>42249</v>
          </cell>
          <cell r="J116">
            <v>2100</v>
          </cell>
        </row>
        <row r="117">
          <cell r="D117">
            <v>199375</v>
          </cell>
          <cell r="E117">
            <v>199375</v>
          </cell>
          <cell r="F117">
            <v>0</v>
          </cell>
          <cell r="G117">
            <v>0</v>
          </cell>
          <cell r="H117">
            <v>42361</v>
          </cell>
          <cell r="I117">
            <v>42249</v>
          </cell>
          <cell r="J117">
            <v>2130</v>
          </cell>
        </row>
        <row r="118">
          <cell r="D118">
            <v>200969</v>
          </cell>
          <cell r="E118">
            <v>200969</v>
          </cell>
          <cell r="F118">
            <v>0</v>
          </cell>
          <cell r="G118">
            <v>0</v>
          </cell>
          <cell r="H118">
            <v>42362</v>
          </cell>
          <cell r="I118">
            <v>42249</v>
          </cell>
          <cell r="J118">
            <v>2200</v>
          </cell>
        </row>
        <row r="119">
          <cell r="D119">
            <v>203060</v>
          </cell>
          <cell r="E119">
            <v>203060</v>
          </cell>
          <cell r="F119">
            <v>0</v>
          </cell>
          <cell r="G119">
            <v>0</v>
          </cell>
          <cell r="H119">
            <v>42363</v>
          </cell>
          <cell r="I119">
            <v>42249</v>
          </cell>
          <cell r="J119">
            <v>2230</v>
          </cell>
        </row>
        <row r="120">
          <cell r="D120">
            <v>201496</v>
          </cell>
          <cell r="E120">
            <v>201496</v>
          </cell>
          <cell r="F120">
            <v>0</v>
          </cell>
          <cell r="G120">
            <v>0</v>
          </cell>
          <cell r="H120">
            <v>42364</v>
          </cell>
          <cell r="I120">
            <v>42249</v>
          </cell>
          <cell r="J120">
            <v>2300</v>
          </cell>
        </row>
        <row r="121">
          <cell r="D121">
            <v>201763</v>
          </cell>
          <cell r="E121">
            <v>201763</v>
          </cell>
          <cell r="F121">
            <v>0</v>
          </cell>
          <cell r="G121">
            <v>0</v>
          </cell>
          <cell r="H121">
            <v>42365</v>
          </cell>
          <cell r="I121">
            <v>42249</v>
          </cell>
          <cell r="J121">
            <v>2330</v>
          </cell>
        </row>
        <row r="122">
          <cell r="D122">
            <v>202493</v>
          </cell>
          <cell r="E122">
            <v>202493</v>
          </cell>
          <cell r="F122">
            <v>0</v>
          </cell>
          <cell r="G122">
            <v>0</v>
          </cell>
          <cell r="H122">
            <v>42366</v>
          </cell>
          <cell r="I122">
            <v>42249</v>
          </cell>
          <cell r="J122">
            <v>2400</v>
          </cell>
        </row>
        <row r="123">
          <cell r="D123">
            <v>200382</v>
          </cell>
          <cell r="E123">
            <v>200382</v>
          </cell>
          <cell r="F123">
            <v>0</v>
          </cell>
          <cell r="G123">
            <v>0</v>
          </cell>
          <cell r="H123">
            <v>42367</v>
          </cell>
          <cell r="I123">
            <v>42250</v>
          </cell>
          <cell r="J123">
            <v>30</v>
          </cell>
        </row>
        <row r="124">
          <cell r="D124">
            <v>198941</v>
          </cell>
          <cell r="E124">
            <v>198941</v>
          </cell>
          <cell r="F124">
            <v>0</v>
          </cell>
          <cell r="G124">
            <v>0</v>
          </cell>
          <cell r="H124">
            <v>42368</v>
          </cell>
          <cell r="I124">
            <v>42250</v>
          </cell>
          <cell r="J124">
            <v>100</v>
          </cell>
        </row>
        <row r="125">
          <cell r="D125">
            <v>198325</v>
          </cell>
          <cell r="E125">
            <v>198325</v>
          </cell>
          <cell r="F125">
            <v>0</v>
          </cell>
          <cell r="G125">
            <v>0</v>
          </cell>
          <cell r="H125">
            <v>42369</v>
          </cell>
          <cell r="I125">
            <v>42250</v>
          </cell>
          <cell r="J125">
            <v>130</v>
          </cell>
        </row>
        <row r="126">
          <cell r="D126">
            <v>200635</v>
          </cell>
          <cell r="E126">
            <v>200635</v>
          </cell>
          <cell r="F126">
            <v>0</v>
          </cell>
          <cell r="G126">
            <v>0</v>
          </cell>
          <cell r="H126">
            <v>42370</v>
          </cell>
          <cell r="I126">
            <v>42250</v>
          </cell>
          <cell r="J126">
            <v>200</v>
          </cell>
        </row>
        <row r="127">
          <cell r="D127">
            <v>201564</v>
          </cell>
          <cell r="E127">
            <v>201564</v>
          </cell>
          <cell r="F127">
            <v>0</v>
          </cell>
          <cell r="G127">
            <v>0</v>
          </cell>
          <cell r="H127">
            <v>42371</v>
          </cell>
          <cell r="I127">
            <v>42250</v>
          </cell>
          <cell r="J127">
            <v>230</v>
          </cell>
        </row>
        <row r="128">
          <cell r="D128">
            <v>202610</v>
          </cell>
          <cell r="E128">
            <v>202610</v>
          </cell>
          <cell r="F128">
            <v>0</v>
          </cell>
          <cell r="G128">
            <v>0</v>
          </cell>
          <cell r="H128">
            <v>42372</v>
          </cell>
          <cell r="I128">
            <v>42250</v>
          </cell>
          <cell r="J128">
            <v>300</v>
          </cell>
        </row>
        <row r="129">
          <cell r="D129">
            <v>204511</v>
          </cell>
          <cell r="E129">
            <v>204511</v>
          </cell>
          <cell r="F129">
            <v>0</v>
          </cell>
          <cell r="G129">
            <v>0</v>
          </cell>
          <cell r="H129">
            <v>42373</v>
          </cell>
          <cell r="I129">
            <v>42250</v>
          </cell>
          <cell r="J129">
            <v>330</v>
          </cell>
        </row>
        <row r="130">
          <cell r="D130">
            <v>202753</v>
          </cell>
          <cell r="E130">
            <v>202753</v>
          </cell>
          <cell r="F130">
            <v>0</v>
          </cell>
          <cell r="G130">
            <v>0</v>
          </cell>
          <cell r="H130">
            <v>42374</v>
          </cell>
          <cell r="I130">
            <v>42250</v>
          </cell>
          <cell r="J130">
            <v>400</v>
          </cell>
        </row>
        <row r="131">
          <cell r="D131">
            <v>201597</v>
          </cell>
          <cell r="E131">
            <v>201597</v>
          </cell>
          <cell r="F131">
            <v>0</v>
          </cell>
          <cell r="G131">
            <v>0</v>
          </cell>
          <cell r="H131">
            <v>42375</v>
          </cell>
          <cell r="I131">
            <v>42250</v>
          </cell>
          <cell r="J131">
            <v>430</v>
          </cell>
        </row>
        <row r="132">
          <cell r="D132">
            <v>200518</v>
          </cell>
          <cell r="E132">
            <v>200518</v>
          </cell>
          <cell r="F132">
            <v>0</v>
          </cell>
          <cell r="G132">
            <v>0</v>
          </cell>
          <cell r="H132">
            <v>42376</v>
          </cell>
          <cell r="I132">
            <v>42250</v>
          </cell>
          <cell r="J132">
            <v>500</v>
          </cell>
        </row>
        <row r="133">
          <cell r="D133">
            <v>198664</v>
          </cell>
          <cell r="E133">
            <v>198664</v>
          </cell>
          <cell r="F133">
            <v>0</v>
          </cell>
          <cell r="G133">
            <v>0</v>
          </cell>
          <cell r="H133">
            <v>42377</v>
          </cell>
          <cell r="I133">
            <v>42250</v>
          </cell>
          <cell r="J133">
            <v>530</v>
          </cell>
        </row>
        <row r="134">
          <cell r="D134">
            <v>200744</v>
          </cell>
          <cell r="E134">
            <v>200744</v>
          </cell>
          <cell r="F134">
            <v>0</v>
          </cell>
          <cell r="G134">
            <v>0</v>
          </cell>
          <cell r="H134">
            <v>42378</v>
          </cell>
          <cell r="I134">
            <v>42250</v>
          </cell>
          <cell r="J134">
            <v>600</v>
          </cell>
        </row>
        <row r="135">
          <cell r="D135">
            <v>202520</v>
          </cell>
          <cell r="E135">
            <v>202520</v>
          </cell>
          <cell r="F135">
            <v>0</v>
          </cell>
          <cell r="G135">
            <v>0</v>
          </cell>
          <cell r="H135">
            <v>42379</v>
          </cell>
          <cell r="I135">
            <v>42250</v>
          </cell>
          <cell r="J135">
            <v>630</v>
          </cell>
        </row>
        <row r="136">
          <cell r="D136">
            <v>202220</v>
          </cell>
          <cell r="E136">
            <v>202220</v>
          </cell>
          <cell r="F136">
            <v>0</v>
          </cell>
          <cell r="G136">
            <v>0</v>
          </cell>
          <cell r="H136">
            <v>42380</v>
          </cell>
          <cell r="I136">
            <v>42250</v>
          </cell>
          <cell r="J136">
            <v>700</v>
          </cell>
        </row>
        <row r="137">
          <cell r="D137">
            <v>200671</v>
          </cell>
          <cell r="E137">
            <v>200671</v>
          </cell>
          <cell r="F137">
            <v>0</v>
          </cell>
          <cell r="G137">
            <v>0</v>
          </cell>
          <cell r="H137">
            <v>42381</v>
          </cell>
          <cell r="I137">
            <v>42250</v>
          </cell>
          <cell r="J137">
            <v>730</v>
          </cell>
        </row>
        <row r="138">
          <cell r="D138">
            <v>197009</v>
          </cell>
          <cell r="E138">
            <v>197009</v>
          </cell>
          <cell r="F138">
            <v>0</v>
          </cell>
          <cell r="G138">
            <v>0</v>
          </cell>
          <cell r="H138">
            <v>42382</v>
          </cell>
          <cell r="I138">
            <v>42250</v>
          </cell>
          <cell r="J138">
            <v>800</v>
          </cell>
        </row>
        <row r="139">
          <cell r="D139">
            <v>195925</v>
          </cell>
          <cell r="E139">
            <v>195925</v>
          </cell>
          <cell r="F139">
            <v>0</v>
          </cell>
          <cell r="G139">
            <v>0</v>
          </cell>
          <cell r="H139">
            <v>42383</v>
          </cell>
          <cell r="I139">
            <v>42250</v>
          </cell>
          <cell r="J139">
            <v>830</v>
          </cell>
        </row>
        <row r="140">
          <cell r="D140">
            <v>199465</v>
          </cell>
          <cell r="E140">
            <v>199465</v>
          </cell>
          <cell r="F140">
            <v>0</v>
          </cell>
          <cell r="G140">
            <v>0</v>
          </cell>
          <cell r="H140">
            <v>42384</v>
          </cell>
          <cell r="I140">
            <v>42250</v>
          </cell>
          <cell r="J140">
            <v>900</v>
          </cell>
        </row>
        <row r="141">
          <cell r="D141">
            <v>201005</v>
          </cell>
          <cell r="E141">
            <v>201005</v>
          </cell>
          <cell r="F141">
            <v>0</v>
          </cell>
          <cell r="G141">
            <v>0</v>
          </cell>
          <cell r="H141">
            <v>42385</v>
          </cell>
          <cell r="I141">
            <v>42250</v>
          </cell>
          <cell r="J141">
            <v>930</v>
          </cell>
        </row>
        <row r="142">
          <cell r="D142">
            <v>200488</v>
          </cell>
          <cell r="E142">
            <v>200488</v>
          </cell>
          <cell r="F142">
            <v>0</v>
          </cell>
          <cell r="G142">
            <v>0</v>
          </cell>
          <cell r="H142">
            <v>42386</v>
          </cell>
          <cell r="I142">
            <v>42250</v>
          </cell>
          <cell r="J142">
            <v>1000</v>
          </cell>
        </row>
        <row r="143">
          <cell r="D143">
            <v>201806</v>
          </cell>
          <cell r="E143">
            <v>201806</v>
          </cell>
          <cell r="F143">
            <v>0</v>
          </cell>
          <cell r="G143">
            <v>0</v>
          </cell>
          <cell r="H143">
            <v>42387</v>
          </cell>
          <cell r="I143">
            <v>42250</v>
          </cell>
          <cell r="J143">
            <v>1030</v>
          </cell>
        </row>
        <row r="144">
          <cell r="D144">
            <v>204056</v>
          </cell>
          <cell r="E144">
            <v>204056</v>
          </cell>
          <cell r="F144">
            <v>0</v>
          </cell>
          <cell r="G144">
            <v>0</v>
          </cell>
          <cell r="H144">
            <v>42388</v>
          </cell>
          <cell r="I144">
            <v>42250</v>
          </cell>
          <cell r="J144">
            <v>1100</v>
          </cell>
        </row>
        <row r="145">
          <cell r="D145">
            <v>205030</v>
          </cell>
          <cell r="E145">
            <v>205030</v>
          </cell>
          <cell r="F145">
            <v>0</v>
          </cell>
          <cell r="G145">
            <v>0</v>
          </cell>
          <cell r="H145">
            <v>42389</v>
          </cell>
          <cell r="I145">
            <v>42250</v>
          </cell>
          <cell r="J145">
            <v>1130</v>
          </cell>
        </row>
        <row r="146">
          <cell r="D146">
            <v>198074</v>
          </cell>
          <cell r="E146">
            <v>198074</v>
          </cell>
          <cell r="F146">
            <v>0</v>
          </cell>
          <cell r="G146">
            <v>0</v>
          </cell>
          <cell r="H146">
            <v>42390</v>
          </cell>
          <cell r="I146">
            <v>42250</v>
          </cell>
          <cell r="J146">
            <v>1200</v>
          </cell>
        </row>
        <row r="147">
          <cell r="D147">
            <v>191505</v>
          </cell>
          <cell r="E147">
            <v>191505</v>
          </cell>
          <cell r="F147">
            <v>0</v>
          </cell>
          <cell r="G147">
            <v>0</v>
          </cell>
          <cell r="H147">
            <v>42391</v>
          </cell>
          <cell r="I147">
            <v>42250</v>
          </cell>
          <cell r="J147">
            <v>1230</v>
          </cell>
        </row>
        <row r="148">
          <cell r="D148">
            <v>194461</v>
          </cell>
          <cell r="E148">
            <v>194461</v>
          </cell>
          <cell r="F148">
            <v>0</v>
          </cell>
          <cell r="G148">
            <v>0</v>
          </cell>
          <cell r="H148">
            <v>42392</v>
          </cell>
          <cell r="I148">
            <v>42250</v>
          </cell>
          <cell r="J148">
            <v>1300</v>
          </cell>
        </row>
        <row r="149">
          <cell r="D149">
            <v>191312</v>
          </cell>
          <cell r="E149">
            <v>191312</v>
          </cell>
          <cell r="F149">
            <v>0</v>
          </cell>
          <cell r="G149">
            <v>0</v>
          </cell>
          <cell r="H149">
            <v>42393</v>
          </cell>
          <cell r="I149">
            <v>42250</v>
          </cell>
          <cell r="J149">
            <v>1330</v>
          </cell>
        </row>
        <row r="150">
          <cell r="D150">
            <v>190722</v>
          </cell>
          <cell r="E150">
            <v>190722</v>
          </cell>
          <cell r="F150">
            <v>0</v>
          </cell>
          <cell r="G150">
            <v>0</v>
          </cell>
          <cell r="H150">
            <v>42394</v>
          </cell>
          <cell r="I150">
            <v>42250</v>
          </cell>
          <cell r="J150">
            <v>1400</v>
          </cell>
        </row>
        <row r="151">
          <cell r="D151">
            <v>196545</v>
          </cell>
          <cell r="E151">
            <v>196545</v>
          </cell>
          <cell r="F151">
            <v>0</v>
          </cell>
          <cell r="G151">
            <v>0</v>
          </cell>
          <cell r="H151">
            <v>42395</v>
          </cell>
          <cell r="I151">
            <v>42250</v>
          </cell>
          <cell r="J151">
            <v>1430</v>
          </cell>
        </row>
        <row r="152">
          <cell r="D152">
            <v>197083</v>
          </cell>
          <cell r="E152">
            <v>197083</v>
          </cell>
          <cell r="F152">
            <v>0</v>
          </cell>
          <cell r="G152">
            <v>0</v>
          </cell>
          <cell r="H152">
            <v>42396</v>
          </cell>
          <cell r="I152">
            <v>42250</v>
          </cell>
          <cell r="J152">
            <v>1500</v>
          </cell>
        </row>
        <row r="153">
          <cell r="D153">
            <v>198100</v>
          </cell>
          <cell r="E153">
            <v>198100</v>
          </cell>
          <cell r="F153">
            <v>0</v>
          </cell>
          <cell r="G153">
            <v>0</v>
          </cell>
          <cell r="H153">
            <v>42397</v>
          </cell>
          <cell r="I153">
            <v>42250</v>
          </cell>
          <cell r="J153">
            <v>1530</v>
          </cell>
        </row>
        <row r="154">
          <cell r="D154">
            <v>194715</v>
          </cell>
          <cell r="E154">
            <v>194715</v>
          </cell>
          <cell r="F154">
            <v>0</v>
          </cell>
          <cell r="G154">
            <v>0</v>
          </cell>
          <cell r="H154">
            <v>42398</v>
          </cell>
          <cell r="I154">
            <v>42250</v>
          </cell>
          <cell r="J154">
            <v>1600</v>
          </cell>
        </row>
        <row r="155">
          <cell r="D155">
            <v>193974</v>
          </cell>
          <cell r="E155">
            <v>193974</v>
          </cell>
          <cell r="F155">
            <v>0</v>
          </cell>
          <cell r="G155">
            <v>0</v>
          </cell>
          <cell r="H155">
            <v>42399</v>
          </cell>
          <cell r="I155">
            <v>42250</v>
          </cell>
          <cell r="J155">
            <v>1630</v>
          </cell>
        </row>
        <row r="156">
          <cell r="D156">
            <v>193839</v>
          </cell>
          <cell r="E156">
            <v>193839</v>
          </cell>
          <cell r="F156">
            <v>0</v>
          </cell>
          <cell r="G156">
            <v>0</v>
          </cell>
          <cell r="H156">
            <v>42400</v>
          </cell>
          <cell r="I156">
            <v>42250</v>
          </cell>
          <cell r="J156">
            <v>1700</v>
          </cell>
        </row>
        <row r="157">
          <cell r="D157">
            <v>192084</v>
          </cell>
          <cell r="E157">
            <v>192084</v>
          </cell>
          <cell r="F157">
            <v>0</v>
          </cell>
          <cell r="G157">
            <v>0</v>
          </cell>
          <cell r="H157">
            <v>42401</v>
          </cell>
          <cell r="I157">
            <v>42250</v>
          </cell>
          <cell r="J157">
            <v>1730</v>
          </cell>
        </row>
        <row r="158">
          <cell r="D158">
            <v>192082</v>
          </cell>
          <cell r="E158">
            <v>192082</v>
          </cell>
          <cell r="F158">
            <v>0</v>
          </cell>
          <cell r="G158">
            <v>0</v>
          </cell>
          <cell r="H158">
            <v>42402</v>
          </cell>
          <cell r="I158">
            <v>42250</v>
          </cell>
          <cell r="J158">
            <v>1800</v>
          </cell>
        </row>
        <row r="159">
          <cell r="D159">
            <v>194092</v>
          </cell>
          <cell r="E159">
            <v>194092</v>
          </cell>
          <cell r="F159">
            <v>0</v>
          </cell>
          <cell r="G159">
            <v>0</v>
          </cell>
          <cell r="H159">
            <v>42403</v>
          </cell>
          <cell r="I159">
            <v>42250</v>
          </cell>
          <cell r="J159">
            <v>1830</v>
          </cell>
        </row>
        <row r="160">
          <cell r="D160">
            <v>195059</v>
          </cell>
          <cell r="E160">
            <v>195059</v>
          </cell>
          <cell r="F160">
            <v>0</v>
          </cell>
          <cell r="G160">
            <v>0</v>
          </cell>
          <cell r="H160">
            <v>42404</v>
          </cell>
          <cell r="I160">
            <v>42250</v>
          </cell>
          <cell r="J160">
            <v>1900</v>
          </cell>
        </row>
        <row r="161">
          <cell r="D161">
            <v>192858</v>
          </cell>
          <cell r="E161">
            <v>192858</v>
          </cell>
          <cell r="F161">
            <v>0</v>
          </cell>
          <cell r="G161">
            <v>0</v>
          </cell>
          <cell r="H161">
            <v>42405</v>
          </cell>
          <cell r="I161">
            <v>42250</v>
          </cell>
          <cell r="J161">
            <v>1930</v>
          </cell>
        </row>
        <row r="162">
          <cell r="D162">
            <v>188758</v>
          </cell>
          <cell r="E162">
            <v>188758</v>
          </cell>
          <cell r="F162">
            <v>0</v>
          </cell>
          <cell r="G162">
            <v>0</v>
          </cell>
          <cell r="H162">
            <v>42406</v>
          </cell>
          <cell r="I162">
            <v>42250</v>
          </cell>
          <cell r="J162">
            <v>2000</v>
          </cell>
        </row>
        <row r="163">
          <cell r="D163">
            <v>189044</v>
          </cell>
          <cell r="E163">
            <v>189044</v>
          </cell>
          <cell r="F163">
            <v>0</v>
          </cell>
          <cell r="G163">
            <v>0</v>
          </cell>
          <cell r="H163">
            <v>42407</v>
          </cell>
          <cell r="I163">
            <v>42250</v>
          </cell>
          <cell r="J163">
            <v>2030</v>
          </cell>
        </row>
        <row r="164">
          <cell r="D164">
            <v>194901</v>
          </cell>
          <cell r="E164">
            <v>194901</v>
          </cell>
          <cell r="F164">
            <v>0</v>
          </cell>
          <cell r="G164">
            <v>0</v>
          </cell>
          <cell r="H164">
            <v>42408</v>
          </cell>
          <cell r="I164">
            <v>42250</v>
          </cell>
          <cell r="J164">
            <v>2100</v>
          </cell>
        </row>
        <row r="165">
          <cell r="D165">
            <v>199346</v>
          </cell>
          <cell r="E165">
            <v>199346</v>
          </cell>
          <cell r="F165">
            <v>0</v>
          </cell>
          <cell r="G165">
            <v>0</v>
          </cell>
          <cell r="H165">
            <v>42409</v>
          </cell>
          <cell r="I165">
            <v>42250</v>
          </cell>
          <cell r="J165">
            <v>2130</v>
          </cell>
        </row>
        <row r="166">
          <cell r="D166">
            <v>197783</v>
          </cell>
          <cell r="E166">
            <v>197783</v>
          </cell>
          <cell r="F166">
            <v>0</v>
          </cell>
          <cell r="G166">
            <v>0</v>
          </cell>
          <cell r="H166">
            <v>42410</v>
          </cell>
          <cell r="I166">
            <v>42250</v>
          </cell>
          <cell r="J166">
            <v>2200</v>
          </cell>
        </row>
        <row r="167">
          <cell r="D167">
            <v>194534</v>
          </cell>
          <cell r="E167">
            <v>194534</v>
          </cell>
          <cell r="F167">
            <v>0</v>
          </cell>
          <cell r="G167">
            <v>0</v>
          </cell>
          <cell r="H167">
            <v>42411</v>
          </cell>
          <cell r="I167">
            <v>42250</v>
          </cell>
          <cell r="J167">
            <v>2230</v>
          </cell>
        </row>
        <row r="168">
          <cell r="D168">
            <v>195213</v>
          </cell>
          <cell r="E168">
            <v>195213</v>
          </cell>
          <cell r="F168">
            <v>0</v>
          </cell>
          <cell r="G168">
            <v>0</v>
          </cell>
          <cell r="H168">
            <v>42412</v>
          </cell>
          <cell r="I168">
            <v>42250</v>
          </cell>
          <cell r="J168">
            <v>2300</v>
          </cell>
        </row>
        <row r="169">
          <cell r="D169">
            <v>194081</v>
          </cell>
          <cell r="E169">
            <v>194081</v>
          </cell>
          <cell r="F169">
            <v>0</v>
          </cell>
          <cell r="G169">
            <v>0</v>
          </cell>
          <cell r="H169">
            <v>42413</v>
          </cell>
          <cell r="I169">
            <v>42250</v>
          </cell>
          <cell r="J169">
            <v>2330</v>
          </cell>
        </row>
        <row r="170">
          <cell r="D170">
            <v>194821</v>
          </cell>
          <cell r="E170">
            <v>194821</v>
          </cell>
          <cell r="F170">
            <v>0</v>
          </cell>
          <cell r="G170">
            <v>0</v>
          </cell>
          <cell r="H170">
            <v>42414</v>
          </cell>
          <cell r="I170">
            <v>42250</v>
          </cell>
          <cell r="J170">
            <v>2400</v>
          </cell>
        </row>
        <row r="171">
          <cell r="D171">
            <v>196008</v>
          </cell>
          <cell r="E171">
            <v>196008</v>
          </cell>
          <cell r="F171">
            <v>0</v>
          </cell>
          <cell r="G171">
            <v>0</v>
          </cell>
          <cell r="H171">
            <v>42415</v>
          </cell>
          <cell r="I171">
            <v>42251</v>
          </cell>
          <cell r="J171">
            <v>30</v>
          </cell>
        </row>
        <row r="172">
          <cell r="D172">
            <v>198964</v>
          </cell>
          <cell r="E172">
            <v>198964</v>
          </cell>
          <cell r="F172">
            <v>0</v>
          </cell>
          <cell r="G172">
            <v>0</v>
          </cell>
          <cell r="H172">
            <v>42416</v>
          </cell>
          <cell r="I172">
            <v>42251</v>
          </cell>
          <cell r="J172">
            <v>100</v>
          </cell>
        </row>
        <row r="173">
          <cell r="D173">
            <v>203924</v>
          </cell>
          <cell r="E173">
            <v>203924</v>
          </cell>
          <cell r="F173">
            <v>0</v>
          </cell>
          <cell r="G173">
            <v>0</v>
          </cell>
          <cell r="H173">
            <v>42417</v>
          </cell>
          <cell r="I173">
            <v>42251</v>
          </cell>
          <cell r="J173">
            <v>130</v>
          </cell>
        </row>
        <row r="174">
          <cell r="D174">
            <v>204585</v>
          </cell>
          <cell r="E174">
            <v>204585</v>
          </cell>
          <cell r="F174">
            <v>0</v>
          </cell>
          <cell r="G174">
            <v>0</v>
          </cell>
          <cell r="H174">
            <v>42418</v>
          </cell>
          <cell r="I174">
            <v>42251</v>
          </cell>
          <cell r="J174">
            <v>200</v>
          </cell>
        </row>
        <row r="175">
          <cell r="D175">
            <v>205343</v>
          </cell>
          <cell r="E175">
            <v>205343</v>
          </cell>
          <cell r="F175">
            <v>0</v>
          </cell>
          <cell r="G175">
            <v>0</v>
          </cell>
          <cell r="H175">
            <v>42419</v>
          </cell>
          <cell r="I175">
            <v>42251</v>
          </cell>
          <cell r="J175">
            <v>230</v>
          </cell>
        </row>
        <row r="176">
          <cell r="D176">
            <v>205123</v>
          </cell>
          <cell r="E176">
            <v>205123</v>
          </cell>
          <cell r="F176">
            <v>0</v>
          </cell>
          <cell r="G176">
            <v>0</v>
          </cell>
          <cell r="H176">
            <v>42420</v>
          </cell>
          <cell r="I176">
            <v>42251</v>
          </cell>
          <cell r="J176">
            <v>300</v>
          </cell>
        </row>
        <row r="177">
          <cell r="D177">
            <v>202754</v>
          </cell>
          <cell r="E177">
            <v>202754</v>
          </cell>
          <cell r="F177">
            <v>0</v>
          </cell>
          <cell r="G177">
            <v>0</v>
          </cell>
          <cell r="H177">
            <v>42421</v>
          </cell>
          <cell r="I177">
            <v>42251</v>
          </cell>
          <cell r="J177">
            <v>330</v>
          </cell>
        </row>
        <row r="178">
          <cell r="D178">
            <v>203039</v>
          </cell>
          <cell r="E178">
            <v>203039</v>
          </cell>
          <cell r="F178">
            <v>0</v>
          </cell>
          <cell r="G178">
            <v>0</v>
          </cell>
          <cell r="H178">
            <v>42422</v>
          </cell>
          <cell r="I178">
            <v>42251</v>
          </cell>
          <cell r="J178">
            <v>400</v>
          </cell>
        </row>
        <row r="179">
          <cell r="D179">
            <v>202580</v>
          </cell>
          <cell r="E179">
            <v>202580</v>
          </cell>
          <cell r="F179">
            <v>0</v>
          </cell>
          <cell r="G179">
            <v>0</v>
          </cell>
          <cell r="H179">
            <v>42423</v>
          </cell>
          <cell r="I179">
            <v>42251</v>
          </cell>
          <cell r="J179">
            <v>430</v>
          </cell>
        </row>
        <row r="180">
          <cell r="D180">
            <v>204424</v>
          </cell>
          <cell r="E180">
            <v>204424</v>
          </cell>
          <cell r="F180">
            <v>0</v>
          </cell>
          <cell r="G180">
            <v>0</v>
          </cell>
          <cell r="H180">
            <v>42424</v>
          </cell>
          <cell r="I180">
            <v>42251</v>
          </cell>
          <cell r="J180">
            <v>500</v>
          </cell>
        </row>
        <row r="181">
          <cell r="D181">
            <v>207300</v>
          </cell>
          <cell r="E181">
            <v>207300</v>
          </cell>
          <cell r="F181">
            <v>0</v>
          </cell>
          <cell r="G181">
            <v>0</v>
          </cell>
          <cell r="H181">
            <v>42425</v>
          </cell>
          <cell r="I181">
            <v>42251</v>
          </cell>
          <cell r="J181">
            <v>530</v>
          </cell>
        </row>
        <row r="182">
          <cell r="D182">
            <v>209636</v>
          </cell>
          <cell r="E182">
            <v>209636</v>
          </cell>
          <cell r="F182">
            <v>0</v>
          </cell>
          <cell r="G182">
            <v>0</v>
          </cell>
          <cell r="H182">
            <v>42426</v>
          </cell>
          <cell r="I182">
            <v>42251</v>
          </cell>
          <cell r="J182">
            <v>600</v>
          </cell>
        </row>
        <row r="183">
          <cell r="D183">
            <v>210985</v>
          </cell>
          <cell r="E183">
            <v>210985</v>
          </cell>
          <cell r="F183">
            <v>0</v>
          </cell>
          <cell r="G183">
            <v>0</v>
          </cell>
          <cell r="H183">
            <v>42427</v>
          </cell>
          <cell r="I183">
            <v>42251</v>
          </cell>
          <cell r="J183">
            <v>630</v>
          </cell>
        </row>
        <row r="184">
          <cell r="D184">
            <v>210918</v>
          </cell>
          <cell r="E184">
            <v>210918</v>
          </cell>
          <cell r="F184">
            <v>0</v>
          </cell>
          <cell r="G184">
            <v>0</v>
          </cell>
          <cell r="H184">
            <v>42428</v>
          </cell>
          <cell r="I184">
            <v>42251</v>
          </cell>
          <cell r="J184">
            <v>700</v>
          </cell>
        </row>
        <row r="185">
          <cell r="D185">
            <v>210193</v>
          </cell>
          <cell r="E185">
            <v>210193</v>
          </cell>
          <cell r="F185">
            <v>0</v>
          </cell>
          <cell r="G185">
            <v>0</v>
          </cell>
          <cell r="H185">
            <v>42429</v>
          </cell>
          <cell r="I185">
            <v>42251</v>
          </cell>
          <cell r="J185">
            <v>730</v>
          </cell>
        </row>
        <row r="186">
          <cell r="D186">
            <v>204412</v>
          </cell>
          <cell r="E186">
            <v>204412</v>
          </cell>
          <cell r="F186">
            <v>0</v>
          </cell>
          <cell r="G186">
            <v>0</v>
          </cell>
          <cell r="H186">
            <v>42430</v>
          </cell>
          <cell r="I186">
            <v>42251</v>
          </cell>
          <cell r="J186">
            <v>800</v>
          </cell>
        </row>
        <row r="187">
          <cell r="D187">
            <v>202784</v>
          </cell>
          <cell r="E187">
            <v>202784</v>
          </cell>
          <cell r="F187">
            <v>0</v>
          </cell>
          <cell r="G187">
            <v>0</v>
          </cell>
          <cell r="H187">
            <v>42431</v>
          </cell>
          <cell r="I187">
            <v>42251</v>
          </cell>
          <cell r="J187">
            <v>830</v>
          </cell>
        </row>
        <row r="188">
          <cell r="D188">
            <v>208676</v>
          </cell>
          <cell r="E188">
            <v>208676</v>
          </cell>
          <cell r="F188">
            <v>0</v>
          </cell>
          <cell r="G188">
            <v>0</v>
          </cell>
          <cell r="H188">
            <v>42432</v>
          </cell>
          <cell r="I188">
            <v>42251</v>
          </cell>
          <cell r="J188">
            <v>900</v>
          </cell>
        </row>
        <row r="189">
          <cell r="D189">
            <v>207334</v>
          </cell>
          <cell r="E189">
            <v>207334</v>
          </cell>
          <cell r="F189">
            <v>0</v>
          </cell>
          <cell r="G189">
            <v>0</v>
          </cell>
          <cell r="H189">
            <v>42433</v>
          </cell>
          <cell r="I189">
            <v>42251</v>
          </cell>
          <cell r="J189">
            <v>930</v>
          </cell>
        </row>
        <row r="190">
          <cell r="D190">
            <v>204892</v>
          </cell>
          <cell r="E190">
            <v>204892</v>
          </cell>
          <cell r="F190">
            <v>0</v>
          </cell>
          <cell r="G190">
            <v>0</v>
          </cell>
          <cell r="H190">
            <v>42434</v>
          </cell>
          <cell r="I190">
            <v>42251</v>
          </cell>
          <cell r="J190">
            <v>1000</v>
          </cell>
        </row>
        <row r="191">
          <cell r="D191">
            <v>209132</v>
          </cell>
          <cell r="E191">
            <v>209132</v>
          </cell>
          <cell r="F191">
            <v>0</v>
          </cell>
          <cell r="G191">
            <v>0</v>
          </cell>
          <cell r="H191">
            <v>42435</v>
          </cell>
          <cell r="I191">
            <v>42251</v>
          </cell>
          <cell r="J191">
            <v>1030</v>
          </cell>
        </row>
        <row r="192">
          <cell r="D192">
            <v>208168</v>
          </cell>
          <cell r="E192">
            <v>208168</v>
          </cell>
          <cell r="F192">
            <v>0</v>
          </cell>
          <cell r="G192">
            <v>0</v>
          </cell>
          <cell r="H192">
            <v>42436</v>
          </cell>
          <cell r="I192">
            <v>42251</v>
          </cell>
          <cell r="J192">
            <v>1100</v>
          </cell>
        </row>
        <row r="193">
          <cell r="D193">
            <v>205950</v>
          </cell>
          <cell r="E193">
            <v>205950</v>
          </cell>
          <cell r="F193">
            <v>0</v>
          </cell>
          <cell r="G193">
            <v>0</v>
          </cell>
          <cell r="H193">
            <v>42437</v>
          </cell>
          <cell r="I193">
            <v>42251</v>
          </cell>
          <cell r="J193">
            <v>1130</v>
          </cell>
        </row>
        <row r="194">
          <cell r="D194">
            <v>208931</v>
          </cell>
          <cell r="E194">
            <v>208931</v>
          </cell>
          <cell r="F194">
            <v>0</v>
          </cell>
          <cell r="G194">
            <v>0</v>
          </cell>
          <cell r="H194">
            <v>42438</v>
          </cell>
          <cell r="I194">
            <v>42251</v>
          </cell>
          <cell r="J194">
            <v>1200</v>
          </cell>
        </row>
        <row r="195">
          <cell r="D195">
            <v>208285</v>
          </cell>
          <cell r="E195">
            <v>208285</v>
          </cell>
          <cell r="F195">
            <v>0</v>
          </cell>
          <cell r="G195">
            <v>0</v>
          </cell>
          <cell r="H195">
            <v>42439</v>
          </cell>
          <cell r="I195">
            <v>42251</v>
          </cell>
          <cell r="J195">
            <v>1230</v>
          </cell>
        </row>
        <row r="196">
          <cell r="D196">
            <v>205805</v>
          </cell>
          <cell r="E196">
            <v>205805</v>
          </cell>
          <cell r="F196">
            <v>0</v>
          </cell>
          <cell r="G196">
            <v>0</v>
          </cell>
          <cell r="H196">
            <v>42440</v>
          </cell>
          <cell r="I196">
            <v>42251</v>
          </cell>
          <cell r="J196">
            <v>1300</v>
          </cell>
        </row>
        <row r="197">
          <cell r="D197">
            <v>195255</v>
          </cell>
          <cell r="E197">
            <v>195255</v>
          </cell>
          <cell r="F197">
            <v>0</v>
          </cell>
          <cell r="G197">
            <v>0</v>
          </cell>
          <cell r="H197">
            <v>42441</v>
          </cell>
          <cell r="I197">
            <v>42251</v>
          </cell>
          <cell r="J197">
            <v>1330</v>
          </cell>
        </row>
        <row r="198">
          <cell r="D198">
            <v>192188</v>
          </cell>
          <cell r="E198">
            <v>192188</v>
          </cell>
          <cell r="F198">
            <v>0</v>
          </cell>
          <cell r="G198">
            <v>0</v>
          </cell>
          <cell r="H198">
            <v>42442</v>
          </cell>
          <cell r="I198">
            <v>42251</v>
          </cell>
          <cell r="J198">
            <v>1400</v>
          </cell>
        </row>
        <row r="199">
          <cell r="D199">
            <v>186843</v>
          </cell>
          <cell r="E199">
            <v>186843</v>
          </cell>
          <cell r="F199">
            <v>0</v>
          </cell>
          <cell r="G199">
            <v>0</v>
          </cell>
          <cell r="H199">
            <v>42443</v>
          </cell>
          <cell r="I199">
            <v>42251</v>
          </cell>
          <cell r="J199">
            <v>1430</v>
          </cell>
        </row>
        <row r="200">
          <cell r="D200">
            <v>186714</v>
          </cell>
          <cell r="E200">
            <v>186714</v>
          </cell>
          <cell r="F200">
            <v>0</v>
          </cell>
          <cell r="G200">
            <v>0</v>
          </cell>
          <cell r="H200">
            <v>42444</v>
          </cell>
          <cell r="I200">
            <v>42251</v>
          </cell>
          <cell r="J200">
            <v>1500</v>
          </cell>
        </row>
        <row r="201">
          <cell r="D201">
            <v>175299</v>
          </cell>
          <cell r="E201">
            <v>175299</v>
          </cell>
          <cell r="F201">
            <v>0</v>
          </cell>
          <cell r="G201">
            <v>0</v>
          </cell>
          <cell r="H201">
            <v>42445</v>
          </cell>
          <cell r="I201">
            <v>42251</v>
          </cell>
          <cell r="J201">
            <v>1530</v>
          </cell>
        </row>
        <row r="202">
          <cell r="D202">
            <v>164263</v>
          </cell>
          <cell r="E202">
            <v>164263</v>
          </cell>
          <cell r="F202">
            <v>0</v>
          </cell>
          <cell r="G202">
            <v>0</v>
          </cell>
          <cell r="H202">
            <v>42446</v>
          </cell>
          <cell r="I202">
            <v>42251</v>
          </cell>
          <cell r="J202">
            <v>1600</v>
          </cell>
        </row>
        <row r="203">
          <cell r="D203">
            <v>163800</v>
          </cell>
          <cell r="E203">
            <v>163800</v>
          </cell>
          <cell r="F203">
            <v>0</v>
          </cell>
          <cell r="G203">
            <v>0</v>
          </cell>
          <cell r="H203">
            <v>42447</v>
          </cell>
          <cell r="I203">
            <v>42251</v>
          </cell>
          <cell r="J203">
            <v>1630</v>
          </cell>
        </row>
        <row r="204">
          <cell r="D204">
            <v>173426</v>
          </cell>
          <cell r="E204">
            <v>173426</v>
          </cell>
          <cell r="F204">
            <v>0</v>
          </cell>
          <cell r="G204">
            <v>0</v>
          </cell>
          <cell r="H204">
            <v>42448</v>
          </cell>
          <cell r="I204">
            <v>42251</v>
          </cell>
          <cell r="J204">
            <v>1700</v>
          </cell>
        </row>
        <row r="205">
          <cell r="D205">
            <v>185090</v>
          </cell>
          <cell r="E205">
            <v>185090</v>
          </cell>
          <cell r="F205">
            <v>0</v>
          </cell>
          <cell r="G205">
            <v>0</v>
          </cell>
          <cell r="H205">
            <v>42449</v>
          </cell>
          <cell r="I205">
            <v>42251</v>
          </cell>
          <cell r="J205">
            <v>1730</v>
          </cell>
        </row>
        <row r="206">
          <cell r="D206">
            <v>187965</v>
          </cell>
          <cell r="E206">
            <v>187965</v>
          </cell>
          <cell r="F206">
            <v>0</v>
          </cell>
          <cell r="G206">
            <v>0</v>
          </cell>
          <cell r="H206">
            <v>42450</v>
          </cell>
          <cell r="I206">
            <v>42251</v>
          </cell>
          <cell r="J206">
            <v>1800</v>
          </cell>
        </row>
        <row r="207">
          <cell r="D207">
            <v>187748</v>
          </cell>
          <cell r="E207">
            <v>187748</v>
          </cell>
          <cell r="F207">
            <v>0</v>
          </cell>
          <cell r="G207">
            <v>0</v>
          </cell>
          <cell r="H207">
            <v>42451</v>
          </cell>
          <cell r="I207">
            <v>42251</v>
          </cell>
          <cell r="J207">
            <v>1830</v>
          </cell>
        </row>
        <row r="208">
          <cell r="D208">
            <v>186949</v>
          </cell>
          <cell r="E208">
            <v>186949</v>
          </cell>
          <cell r="F208">
            <v>0</v>
          </cell>
          <cell r="G208">
            <v>0</v>
          </cell>
          <cell r="H208">
            <v>42452</v>
          </cell>
          <cell r="I208">
            <v>42251</v>
          </cell>
          <cell r="J208">
            <v>1900</v>
          </cell>
        </row>
        <row r="209">
          <cell r="D209">
            <v>185203</v>
          </cell>
          <cell r="E209">
            <v>185203</v>
          </cell>
          <cell r="F209">
            <v>0</v>
          </cell>
          <cell r="G209">
            <v>0</v>
          </cell>
          <cell r="H209">
            <v>42453</v>
          </cell>
          <cell r="I209">
            <v>42251</v>
          </cell>
          <cell r="J209">
            <v>1930</v>
          </cell>
        </row>
        <row r="210">
          <cell r="D210">
            <v>186895</v>
          </cell>
          <cell r="E210">
            <v>186895</v>
          </cell>
          <cell r="F210">
            <v>0</v>
          </cell>
          <cell r="G210">
            <v>0</v>
          </cell>
          <cell r="H210">
            <v>42454</v>
          </cell>
          <cell r="I210">
            <v>42251</v>
          </cell>
          <cell r="J210">
            <v>2000</v>
          </cell>
        </row>
        <row r="211">
          <cell r="D211">
            <v>188589</v>
          </cell>
          <cell r="E211">
            <v>188589</v>
          </cell>
          <cell r="F211">
            <v>0</v>
          </cell>
          <cell r="G211">
            <v>0</v>
          </cell>
          <cell r="H211">
            <v>42455</v>
          </cell>
          <cell r="I211">
            <v>42251</v>
          </cell>
          <cell r="J211">
            <v>2030</v>
          </cell>
        </row>
        <row r="212">
          <cell r="D212">
            <v>194521</v>
          </cell>
          <cell r="E212">
            <v>194521</v>
          </cell>
          <cell r="F212">
            <v>0</v>
          </cell>
          <cell r="G212">
            <v>0</v>
          </cell>
          <cell r="H212">
            <v>42456</v>
          </cell>
          <cell r="I212">
            <v>42251</v>
          </cell>
          <cell r="J212">
            <v>2100</v>
          </cell>
        </row>
        <row r="213">
          <cell r="D213">
            <v>196766</v>
          </cell>
          <cell r="E213">
            <v>196766</v>
          </cell>
          <cell r="F213">
            <v>0</v>
          </cell>
          <cell r="G213">
            <v>0</v>
          </cell>
          <cell r="H213">
            <v>42457</v>
          </cell>
          <cell r="I213">
            <v>42251</v>
          </cell>
          <cell r="J213">
            <v>2130</v>
          </cell>
        </row>
        <row r="214">
          <cell r="D214">
            <v>196441</v>
          </cell>
          <cell r="E214">
            <v>196441</v>
          </cell>
          <cell r="F214">
            <v>0</v>
          </cell>
          <cell r="G214">
            <v>0</v>
          </cell>
          <cell r="H214">
            <v>42458</v>
          </cell>
          <cell r="I214">
            <v>42251</v>
          </cell>
          <cell r="J214">
            <v>2200</v>
          </cell>
        </row>
        <row r="215">
          <cell r="D215">
            <v>195374</v>
          </cell>
          <cell r="E215">
            <v>195374</v>
          </cell>
          <cell r="F215">
            <v>0</v>
          </cell>
          <cell r="G215">
            <v>0</v>
          </cell>
          <cell r="H215">
            <v>42459</v>
          </cell>
          <cell r="I215">
            <v>42251</v>
          </cell>
          <cell r="J215">
            <v>2230</v>
          </cell>
        </row>
        <row r="216">
          <cell r="D216">
            <v>194559</v>
          </cell>
          <cell r="E216">
            <v>194559</v>
          </cell>
          <cell r="F216">
            <v>0</v>
          </cell>
          <cell r="G216">
            <v>0</v>
          </cell>
          <cell r="H216">
            <v>42460</v>
          </cell>
          <cell r="I216">
            <v>42251</v>
          </cell>
          <cell r="J216">
            <v>2300</v>
          </cell>
        </row>
        <row r="217">
          <cell r="D217">
            <v>194466</v>
          </cell>
          <cell r="E217">
            <v>194466</v>
          </cell>
          <cell r="F217">
            <v>0</v>
          </cell>
          <cell r="G217">
            <v>0</v>
          </cell>
          <cell r="H217">
            <v>42461</v>
          </cell>
          <cell r="I217">
            <v>42251</v>
          </cell>
          <cell r="J217">
            <v>2330</v>
          </cell>
        </row>
        <row r="218">
          <cell r="D218">
            <v>195671</v>
          </cell>
          <cell r="E218">
            <v>195671</v>
          </cell>
          <cell r="F218">
            <v>0</v>
          </cell>
          <cell r="G218">
            <v>0</v>
          </cell>
          <cell r="H218">
            <v>42462</v>
          </cell>
          <cell r="I218">
            <v>42251</v>
          </cell>
          <cell r="J218">
            <v>2400</v>
          </cell>
        </row>
        <row r="219">
          <cell r="D219">
            <v>195156</v>
          </cell>
          <cell r="E219">
            <v>195156</v>
          </cell>
          <cell r="F219">
            <v>0</v>
          </cell>
          <cell r="G219">
            <v>0</v>
          </cell>
          <cell r="H219">
            <v>42463</v>
          </cell>
          <cell r="I219">
            <v>42252</v>
          </cell>
          <cell r="J219">
            <v>30</v>
          </cell>
        </row>
        <row r="220">
          <cell r="D220">
            <v>198398</v>
          </cell>
          <cell r="E220">
            <v>198398</v>
          </cell>
          <cell r="F220">
            <v>0</v>
          </cell>
          <cell r="G220">
            <v>0</v>
          </cell>
          <cell r="H220">
            <v>42464</v>
          </cell>
          <cell r="I220">
            <v>42252</v>
          </cell>
          <cell r="J220">
            <v>100</v>
          </cell>
        </row>
        <row r="221">
          <cell r="D221">
            <v>197857</v>
          </cell>
          <cell r="E221">
            <v>197857</v>
          </cell>
          <cell r="F221">
            <v>0</v>
          </cell>
          <cell r="G221">
            <v>0</v>
          </cell>
          <cell r="H221">
            <v>42465</v>
          </cell>
          <cell r="I221">
            <v>42252</v>
          </cell>
          <cell r="J221">
            <v>130</v>
          </cell>
        </row>
        <row r="222">
          <cell r="D222">
            <v>198547</v>
          </cell>
          <cell r="E222">
            <v>198547</v>
          </cell>
          <cell r="F222">
            <v>0</v>
          </cell>
          <cell r="G222">
            <v>0</v>
          </cell>
          <cell r="H222">
            <v>42466</v>
          </cell>
          <cell r="I222">
            <v>42252</v>
          </cell>
          <cell r="J222">
            <v>200</v>
          </cell>
        </row>
        <row r="223">
          <cell r="D223">
            <v>196534</v>
          </cell>
          <cell r="E223">
            <v>196534</v>
          </cell>
          <cell r="F223">
            <v>0</v>
          </cell>
          <cell r="G223">
            <v>0</v>
          </cell>
          <cell r="H223">
            <v>42467</v>
          </cell>
          <cell r="I223">
            <v>42252</v>
          </cell>
          <cell r="J223">
            <v>230</v>
          </cell>
        </row>
        <row r="224">
          <cell r="D224">
            <v>198899</v>
          </cell>
          <cell r="E224">
            <v>198899</v>
          </cell>
          <cell r="F224">
            <v>0</v>
          </cell>
          <cell r="G224">
            <v>0</v>
          </cell>
          <cell r="H224">
            <v>42468</v>
          </cell>
          <cell r="I224">
            <v>42252</v>
          </cell>
          <cell r="J224">
            <v>300</v>
          </cell>
        </row>
        <row r="225">
          <cell r="D225">
            <v>199848</v>
          </cell>
          <cell r="E225">
            <v>199848</v>
          </cell>
          <cell r="F225">
            <v>0</v>
          </cell>
          <cell r="G225">
            <v>0</v>
          </cell>
          <cell r="H225">
            <v>42469</v>
          </cell>
          <cell r="I225">
            <v>42252</v>
          </cell>
          <cell r="J225">
            <v>330</v>
          </cell>
        </row>
        <row r="226">
          <cell r="D226">
            <v>205416</v>
          </cell>
          <cell r="E226">
            <v>205416</v>
          </cell>
          <cell r="F226">
            <v>0</v>
          </cell>
          <cell r="G226">
            <v>0</v>
          </cell>
          <cell r="H226">
            <v>42470</v>
          </cell>
          <cell r="I226">
            <v>42252</v>
          </cell>
          <cell r="J226">
            <v>400</v>
          </cell>
        </row>
        <row r="227">
          <cell r="D227">
            <v>207375</v>
          </cell>
          <cell r="E227">
            <v>207375</v>
          </cell>
          <cell r="F227">
            <v>0</v>
          </cell>
          <cell r="G227">
            <v>0</v>
          </cell>
          <cell r="H227">
            <v>42471</v>
          </cell>
          <cell r="I227">
            <v>42252</v>
          </cell>
          <cell r="J227">
            <v>430</v>
          </cell>
        </row>
        <row r="228">
          <cell r="D228">
            <v>207261</v>
          </cell>
          <cell r="E228">
            <v>207261</v>
          </cell>
          <cell r="F228">
            <v>0</v>
          </cell>
          <cell r="G228">
            <v>0</v>
          </cell>
          <cell r="H228">
            <v>42472</v>
          </cell>
          <cell r="I228">
            <v>42252</v>
          </cell>
          <cell r="J228">
            <v>500</v>
          </cell>
        </row>
        <row r="229">
          <cell r="D229">
            <v>206881</v>
          </cell>
          <cell r="E229">
            <v>206881</v>
          </cell>
          <cell r="F229">
            <v>0</v>
          </cell>
          <cell r="G229">
            <v>0</v>
          </cell>
          <cell r="H229">
            <v>42473</v>
          </cell>
          <cell r="I229">
            <v>42252</v>
          </cell>
          <cell r="J229">
            <v>530</v>
          </cell>
        </row>
        <row r="230">
          <cell r="D230">
            <v>205114</v>
          </cell>
          <cell r="E230">
            <v>205114</v>
          </cell>
          <cell r="F230">
            <v>0</v>
          </cell>
          <cell r="G230">
            <v>0</v>
          </cell>
          <cell r="H230">
            <v>42474</v>
          </cell>
          <cell r="I230">
            <v>42252</v>
          </cell>
          <cell r="J230">
            <v>600</v>
          </cell>
        </row>
        <row r="231">
          <cell r="D231">
            <v>204407</v>
          </cell>
          <cell r="E231">
            <v>204407</v>
          </cell>
          <cell r="F231">
            <v>0</v>
          </cell>
          <cell r="G231">
            <v>0</v>
          </cell>
          <cell r="H231">
            <v>42475</v>
          </cell>
          <cell r="I231">
            <v>42252</v>
          </cell>
          <cell r="J231">
            <v>630</v>
          </cell>
        </row>
        <row r="232">
          <cell r="D232">
            <v>205039</v>
          </cell>
          <cell r="E232">
            <v>205039</v>
          </cell>
          <cell r="F232">
            <v>0</v>
          </cell>
          <cell r="G232">
            <v>0</v>
          </cell>
          <cell r="H232">
            <v>42476</v>
          </cell>
          <cell r="I232">
            <v>42252</v>
          </cell>
          <cell r="J232">
            <v>700</v>
          </cell>
        </row>
        <row r="233">
          <cell r="D233">
            <v>204060</v>
          </cell>
          <cell r="E233">
            <v>204060</v>
          </cell>
          <cell r="F233">
            <v>0</v>
          </cell>
          <cell r="G233">
            <v>0</v>
          </cell>
          <cell r="H233">
            <v>42477</v>
          </cell>
          <cell r="I233">
            <v>42252</v>
          </cell>
          <cell r="J233">
            <v>730</v>
          </cell>
        </row>
        <row r="234">
          <cell r="D234">
            <v>198238</v>
          </cell>
          <cell r="E234">
            <v>198238</v>
          </cell>
          <cell r="F234">
            <v>0</v>
          </cell>
          <cell r="G234">
            <v>0</v>
          </cell>
          <cell r="H234">
            <v>42478</v>
          </cell>
          <cell r="I234">
            <v>42252</v>
          </cell>
          <cell r="J234">
            <v>800</v>
          </cell>
        </row>
        <row r="235">
          <cell r="D235">
            <v>199190</v>
          </cell>
          <cell r="E235">
            <v>199190</v>
          </cell>
          <cell r="F235">
            <v>0</v>
          </cell>
          <cell r="G235">
            <v>0</v>
          </cell>
          <cell r="H235">
            <v>42479</v>
          </cell>
          <cell r="I235">
            <v>42252</v>
          </cell>
          <cell r="J235">
            <v>830</v>
          </cell>
        </row>
        <row r="236">
          <cell r="D236">
            <v>201105</v>
          </cell>
          <cell r="E236">
            <v>201105</v>
          </cell>
          <cell r="F236">
            <v>0</v>
          </cell>
          <cell r="G236">
            <v>0</v>
          </cell>
          <cell r="H236">
            <v>42480</v>
          </cell>
          <cell r="I236">
            <v>42252</v>
          </cell>
          <cell r="J236">
            <v>900</v>
          </cell>
        </row>
        <row r="237">
          <cell r="D237">
            <v>198991</v>
          </cell>
          <cell r="E237">
            <v>198991</v>
          </cell>
          <cell r="F237">
            <v>0</v>
          </cell>
          <cell r="G237">
            <v>0</v>
          </cell>
          <cell r="H237">
            <v>42481</v>
          </cell>
          <cell r="I237">
            <v>42252</v>
          </cell>
          <cell r="J237">
            <v>930</v>
          </cell>
        </row>
        <row r="238">
          <cell r="D238">
            <v>199923</v>
          </cell>
          <cell r="E238">
            <v>199923</v>
          </cell>
          <cell r="F238">
            <v>0</v>
          </cell>
          <cell r="G238">
            <v>0</v>
          </cell>
          <cell r="H238">
            <v>42482</v>
          </cell>
          <cell r="I238">
            <v>42252</v>
          </cell>
          <cell r="J238">
            <v>1000</v>
          </cell>
        </row>
        <row r="239">
          <cell r="D239">
            <v>201814</v>
          </cell>
          <cell r="E239">
            <v>201814</v>
          </cell>
          <cell r="F239">
            <v>0</v>
          </cell>
          <cell r="G239">
            <v>0</v>
          </cell>
          <cell r="H239">
            <v>42483</v>
          </cell>
          <cell r="I239">
            <v>42252</v>
          </cell>
          <cell r="J239">
            <v>1030</v>
          </cell>
        </row>
        <row r="240">
          <cell r="D240">
            <v>201893</v>
          </cell>
          <cell r="E240">
            <v>201893</v>
          </cell>
          <cell r="F240">
            <v>0</v>
          </cell>
          <cell r="G240">
            <v>0</v>
          </cell>
          <cell r="H240">
            <v>42484</v>
          </cell>
          <cell r="I240">
            <v>42252</v>
          </cell>
          <cell r="J240">
            <v>1100</v>
          </cell>
        </row>
        <row r="241">
          <cell r="D241">
            <v>203059</v>
          </cell>
          <cell r="E241">
            <v>203059</v>
          </cell>
          <cell r="F241">
            <v>0</v>
          </cell>
          <cell r="G241">
            <v>0</v>
          </cell>
          <cell r="H241">
            <v>42485</v>
          </cell>
          <cell r="I241">
            <v>42252</v>
          </cell>
          <cell r="J241">
            <v>1130</v>
          </cell>
        </row>
        <row r="242">
          <cell r="D242">
            <v>205295</v>
          </cell>
          <cell r="E242">
            <v>205295</v>
          </cell>
          <cell r="F242">
            <v>0</v>
          </cell>
          <cell r="G242">
            <v>0</v>
          </cell>
          <cell r="H242">
            <v>42486</v>
          </cell>
          <cell r="I242">
            <v>42252</v>
          </cell>
          <cell r="J242">
            <v>1200</v>
          </cell>
        </row>
        <row r="243">
          <cell r="D243">
            <v>206001</v>
          </cell>
          <cell r="E243">
            <v>206001</v>
          </cell>
          <cell r="F243">
            <v>0</v>
          </cell>
          <cell r="G243">
            <v>0</v>
          </cell>
          <cell r="H243">
            <v>42487</v>
          </cell>
          <cell r="I243">
            <v>42252</v>
          </cell>
          <cell r="J243">
            <v>1230</v>
          </cell>
        </row>
        <row r="244">
          <cell r="D244">
            <v>203226</v>
          </cell>
          <cell r="E244">
            <v>203226</v>
          </cell>
          <cell r="F244">
            <v>0</v>
          </cell>
          <cell r="G244">
            <v>0</v>
          </cell>
          <cell r="H244">
            <v>42488</v>
          </cell>
          <cell r="I244">
            <v>42252</v>
          </cell>
          <cell r="J244">
            <v>1300</v>
          </cell>
        </row>
        <row r="245">
          <cell r="D245">
            <v>201837</v>
          </cell>
          <cell r="E245">
            <v>201837</v>
          </cell>
          <cell r="F245">
            <v>0</v>
          </cell>
          <cell r="G245">
            <v>0</v>
          </cell>
          <cell r="H245">
            <v>42489</v>
          </cell>
          <cell r="I245">
            <v>42252</v>
          </cell>
          <cell r="J245">
            <v>1330</v>
          </cell>
        </row>
        <row r="246">
          <cell r="D246">
            <v>206184</v>
          </cell>
          <cell r="E246">
            <v>206184</v>
          </cell>
          <cell r="F246">
            <v>0</v>
          </cell>
          <cell r="G246">
            <v>0</v>
          </cell>
          <cell r="H246">
            <v>42490</v>
          </cell>
          <cell r="I246">
            <v>42252</v>
          </cell>
          <cell r="J246">
            <v>1400</v>
          </cell>
        </row>
        <row r="247">
          <cell r="D247">
            <v>203407</v>
          </cell>
          <cell r="E247">
            <v>203407</v>
          </cell>
          <cell r="F247">
            <v>0</v>
          </cell>
          <cell r="G247">
            <v>0</v>
          </cell>
          <cell r="H247">
            <v>42491</v>
          </cell>
          <cell r="I247">
            <v>42252</v>
          </cell>
          <cell r="J247">
            <v>1430</v>
          </cell>
        </row>
        <row r="248">
          <cell r="D248">
            <v>202557</v>
          </cell>
          <cell r="E248">
            <v>202557</v>
          </cell>
          <cell r="F248">
            <v>0</v>
          </cell>
          <cell r="G248">
            <v>0</v>
          </cell>
          <cell r="H248">
            <v>42492</v>
          </cell>
          <cell r="I248">
            <v>42252</v>
          </cell>
          <cell r="J248">
            <v>1500</v>
          </cell>
        </row>
        <row r="249">
          <cell r="D249">
            <v>202138</v>
          </cell>
          <cell r="E249">
            <v>202138</v>
          </cell>
          <cell r="F249">
            <v>0</v>
          </cell>
          <cell r="G249">
            <v>0</v>
          </cell>
          <cell r="H249">
            <v>42493</v>
          </cell>
          <cell r="I249">
            <v>42252</v>
          </cell>
          <cell r="J249">
            <v>1530</v>
          </cell>
        </row>
        <row r="250">
          <cell r="D250">
            <v>206715</v>
          </cell>
          <cell r="E250">
            <v>206715</v>
          </cell>
          <cell r="F250">
            <v>0</v>
          </cell>
          <cell r="G250">
            <v>0</v>
          </cell>
          <cell r="H250">
            <v>42494</v>
          </cell>
          <cell r="I250">
            <v>42252</v>
          </cell>
          <cell r="J250">
            <v>1600</v>
          </cell>
        </row>
        <row r="251">
          <cell r="D251">
            <v>209144</v>
          </cell>
          <cell r="E251">
            <v>209144</v>
          </cell>
          <cell r="F251">
            <v>0</v>
          </cell>
          <cell r="G251">
            <v>0</v>
          </cell>
          <cell r="H251">
            <v>42495</v>
          </cell>
          <cell r="I251">
            <v>42252</v>
          </cell>
          <cell r="J251">
            <v>1630</v>
          </cell>
        </row>
        <row r="252">
          <cell r="D252">
            <v>207147</v>
          </cell>
          <cell r="E252">
            <v>207147</v>
          </cell>
          <cell r="F252">
            <v>0</v>
          </cell>
          <cell r="G252">
            <v>0</v>
          </cell>
          <cell r="H252">
            <v>42496</v>
          </cell>
          <cell r="I252">
            <v>42252</v>
          </cell>
          <cell r="J252">
            <v>1700</v>
          </cell>
        </row>
        <row r="253">
          <cell r="D253">
            <v>207785</v>
          </cell>
          <cell r="E253">
            <v>207785</v>
          </cell>
          <cell r="F253">
            <v>0</v>
          </cell>
          <cell r="G253">
            <v>0</v>
          </cell>
          <cell r="H253">
            <v>42497</v>
          </cell>
          <cell r="I253">
            <v>42252</v>
          </cell>
          <cell r="J253">
            <v>1730</v>
          </cell>
        </row>
        <row r="254">
          <cell r="D254">
            <v>208021</v>
          </cell>
          <cell r="E254">
            <v>208021</v>
          </cell>
          <cell r="F254">
            <v>0</v>
          </cell>
          <cell r="G254">
            <v>0</v>
          </cell>
          <cell r="H254">
            <v>42498</v>
          </cell>
          <cell r="I254">
            <v>42252</v>
          </cell>
          <cell r="J254">
            <v>1800</v>
          </cell>
        </row>
        <row r="255">
          <cell r="D255">
            <v>210611</v>
          </cell>
          <cell r="E255">
            <v>210611</v>
          </cell>
          <cell r="F255">
            <v>0</v>
          </cell>
          <cell r="G255">
            <v>0</v>
          </cell>
          <cell r="H255">
            <v>42499</v>
          </cell>
          <cell r="I255">
            <v>42252</v>
          </cell>
          <cell r="J255">
            <v>1830</v>
          </cell>
        </row>
        <row r="256">
          <cell r="D256">
            <v>213257</v>
          </cell>
          <cell r="E256">
            <v>213257</v>
          </cell>
          <cell r="F256">
            <v>0</v>
          </cell>
          <cell r="G256">
            <v>0</v>
          </cell>
          <cell r="H256">
            <v>42500</v>
          </cell>
          <cell r="I256">
            <v>42252</v>
          </cell>
          <cell r="J256">
            <v>1900</v>
          </cell>
        </row>
        <row r="257">
          <cell r="D257">
            <v>207126</v>
          </cell>
          <cell r="E257">
            <v>207126</v>
          </cell>
          <cell r="F257">
            <v>0</v>
          </cell>
          <cell r="G257">
            <v>0</v>
          </cell>
          <cell r="H257">
            <v>42501</v>
          </cell>
          <cell r="I257">
            <v>42252</v>
          </cell>
          <cell r="J257">
            <v>1930</v>
          </cell>
        </row>
        <row r="258">
          <cell r="D258">
            <v>199460</v>
          </cell>
          <cell r="E258">
            <v>199460</v>
          </cell>
          <cell r="F258">
            <v>0</v>
          </cell>
          <cell r="G258">
            <v>0</v>
          </cell>
          <cell r="H258">
            <v>42502</v>
          </cell>
          <cell r="I258">
            <v>42252</v>
          </cell>
          <cell r="J258">
            <v>2000</v>
          </cell>
        </row>
        <row r="259">
          <cell r="D259">
            <v>200176</v>
          </cell>
          <cell r="E259">
            <v>200176</v>
          </cell>
          <cell r="F259">
            <v>0</v>
          </cell>
          <cell r="G259">
            <v>0</v>
          </cell>
          <cell r="H259">
            <v>42503</v>
          </cell>
          <cell r="I259">
            <v>42252</v>
          </cell>
          <cell r="J259">
            <v>2030</v>
          </cell>
        </row>
        <row r="260">
          <cell r="D260">
            <v>207464</v>
          </cell>
          <cell r="E260">
            <v>207464</v>
          </cell>
          <cell r="F260">
            <v>0</v>
          </cell>
          <cell r="G260">
            <v>0</v>
          </cell>
          <cell r="H260">
            <v>42504</v>
          </cell>
          <cell r="I260">
            <v>42252</v>
          </cell>
          <cell r="J260">
            <v>2100</v>
          </cell>
        </row>
        <row r="261">
          <cell r="D261">
            <v>209071</v>
          </cell>
          <cell r="E261">
            <v>209071</v>
          </cell>
          <cell r="F261">
            <v>0</v>
          </cell>
          <cell r="G261">
            <v>0</v>
          </cell>
          <cell r="H261">
            <v>42505</v>
          </cell>
          <cell r="I261">
            <v>42252</v>
          </cell>
          <cell r="J261">
            <v>2130</v>
          </cell>
        </row>
        <row r="262">
          <cell r="D262">
            <v>208775</v>
          </cell>
          <cell r="E262">
            <v>208775</v>
          </cell>
          <cell r="F262">
            <v>0</v>
          </cell>
          <cell r="G262">
            <v>0</v>
          </cell>
          <cell r="H262">
            <v>42506</v>
          </cell>
          <cell r="I262">
            <v>42252</v>
          </cell>
          <cell r="J262">
            <v>2200</v>
          </cell>
        </row>
        <row r="263">
          <cell r="D263">
            <v>173869</v>
          </cell>
          <cell r="E263">
            <v>173869</v>
          </cell>
          <cell r="F263">
            <v>0</v>
          </cell>
          <cell r="G263">
            <v>0</v>
          </cell>
          <cell r="H263">
            <v>42507</v>
          </cell>
          <cell r="I263">
            <v>42252</v>
          </cell>
          <cell r="J263">
            <v>2230</v>
          </cell>
        </row>
        <row r="264">
          <cell r="D264">
            <v>167484</v>
          </cell>
          <cell r="E264">
            <v>167484</v>
          </cell>
          <cell r="F264">
            <v>0</v>
          </cell>
          <cell r="G264">
            <v>0</v>
          </cell>
          <cell r="H264">
            <v>42508</v>
          </cell>
          <cell r="I264">
            <v>42252</v>
          </cell>
          <cell r="J264">
            <v>2300</v>
          </cell>
        </row>
        <row r="265">
          <cell r="D265">
            <v>157834</v>
          </cell>
          <cell r="E265">
            <v>157834</v>
          </cell>
          <cell r="F265">
            <v>0</v>
          </cell>
          <cell r="G265">
            <v>0</v>
          </cell>
          <cell r="H265">
            <v>42509</v>
          </cell>
          <cell r="I265">
            <v>42252</v>
          </cell>
          <cell r="J265">
            <v>2330</v>
          </cell>
        </row>
        <row r="266">
          <cell r="D266">
            <v>168753</v>
          </cell>
          <cell r="E266">
            <v>168753</v>
          </cell>
          <cell r="F266">
            <v>0</v>
          </cell>
          <cell r="G266">
            <v>0</v>
          </cell>
          <cell r="H266">
            <v>42510</v>
          </cell>
          <cell r="I266">
            <v>42252</v>
          </cell>
          <cell r="J266">
            <v>2400</v>
          </cell>
        </row>
        <row r="267">
          <cell r="D267">
            <v>182582</v>
          </cell>
          <cell r="E267">
            <v>182582</v>
          </cell>
          <cell r="F267">
            <v>0</v>
          </cell>
          <cell r="G267">
            <v>0</v>
          </cell>
          <cell r="H267">
            <v>42511</v>
          </cell>
          <cell r="I267">
            <v>42253</v>
          </cell>
          <cell r="J267">
            <v>30</v>
          </cell>
        </row>
        <row r="268">
          <cell r="D268">
            <v>183622</v>
          </cell>
          <cell r="E268">
            <v>183622</v>
          </cell>
          <cell r="F268">
            <v>0</v>
          </cell>
          <cell r="G268">
            <v>0</v>
          </cell>
          <cell r="H268">
            <v>42512</v>
          </cell>
          <cell r="I268">
            <v>42253</v>
          </cell>
          <cell r="J268">
            <v>100</v>
          </cell>
        </row>
        <row r="269">
          <cell r="D269">
            <v>193462</v>
          </cell>
          <cell r="E269">
            <v>193462</v>
          </cell>
          <cell r="F269">
            <v>0</v>
          </cell>
          <cell r="G269">
            <v>0</v>
          </cell>
          <cell r="H269">
            <v>42513</v>
          </cell>
          <cell r="I269">
            <v>42253</v>
          </cell>
          <cell r="J269">
            <v>130</v>
          </cell>
        </row>
        <row r="270">
          <cell r="D270">
            <v>206904</v>
          </cell>
          <cell r="E270">
            <v>206904</v>
          </cell>
          <cell r="F270">
            <v>0</v>
          </cell>
          <cell r="G270">
            <v>0</v>
          </cell>
          <cell r="H270">
            <v>42514</v>
          </cell>
          <cell r="I270">
            <v>42253</v>
          </cell>
          <cell r="J270">
            <v>200</v>
          </cell>
        </row>
        <row r="271">
          <cell r="D271">
            <v>208483</v>
          </cell>
          <cell r="E271">
            <v>208483</v>
          </cell>
          <cell r="F271">
            <v>0</v>
          </cell>
          <cell r="G271">
            <v>0</v>
          </cell>
          <cell r="H271">
            <v>42515</v>
          </cell>
          <cell r="I271">
            <v>42253</v>
          </cell>
          <cell r="J271">
            <v>230</v>
          </cell>
        </row>
        <row r="272">
          <cell r="D272">
            <v>207549</v>
          </cell>
          <cell r="E272">
            <v>207549</v>
          </cell>
          <cell r="F272">
            <v>0</v>
          </cell>
          <cell r="G272">
            <v>0</v>
          </cell>
          <cell r="H272">
            <v>42516</v>
          </cell>
          <cell r="I272">
            <v>42253</v>
          </cell>
          <cell r="J272">
            <v>300</v>
          </cell>
        </row>
        <row r="273">
          <cell r="D273">
            <v>208963</v>
          </cell>
          <cell r="E273">
            <v>208963</v>
          </cell>
          <cell r="F273">
            <v>0</v>
          </cell>
          <cell r="G273">
            <v>0</v>
          </cell>
          <cell r="H273">
            <v>42517</v>
          </cell>
          <cell r="I273">
            <v>42253</v>
          </cell>
          <cell r="J273">
            <v>330</v>
          </cell>
        </row>
        <row r="274">
          <cell r="D274">
            <v>219245</v>
          </cell>
          <cell r="E274">
            <v>219245</v>
          </cell>
          <cell r="F274">
            <v>0</v>
          </cell>
          <cell r="G274">
            <v>0</v>
          </cell>
          <cell r="H274">
            <v>42518</v>
          </cell>
          <cell r="I274">
            <v>42253</v>
          </cell>
          <cell r="J274">
            <v>400</v>
          </cell>
        </row>
        <row r="275">
          <cell r="D275">
            <v>215876</v>
          </cell>
          <cell r="E275">
            <v>215876</v>
          </cell>
          <cell r="F275">
            <v>0</v>
          </cell>
          <cell r="G275">
            <v>0</v>
          </cell>
          <cell r="H275">
            <v>42519</v>
          </cell>
          <cell r="I275">
            <v>42253</v>
          </cell>
          <cell r="J275">
            <v>430</v>
          </cell>
        </row>
        <row r="276">
          <cell r="D276">
            <v>214119</v>
          </cell>
          <cell r="E276">
            <v>214119</v>
          </cell>
          <cell r="F276">
            <v>0</v>
          </cell>
          <cell r="G276">
            <v>0</v>
          </cell>
          <cell r="H276">
            <v>42520</v>
          </cell>
          <cell r="I276">
            <v>42253</v>
          </cell>
          <cell r="J276">
            <v>500</v>
          </cell>
        </row>
        <row r="277">
          <cell r="D277">
            <v>216179</v>
          </cell>
          <cell r="E277">
            <v>216179</v>
          </cell>
          <cell r="F277">
            <v>0</v>
          </cell>
          <cell r="G277">
            <v>0</v>
          </cell>
          <cell r="H277">
            <v>42521</v>
          </cell>
          <cell r="I277">
            <v>42253</v>
          </cell>
          <cell r="J277">
            <v>530</v>
          </cell>
        </row>
        <row r="278">
          <cell r="D278">
            <v>222476</v>
          </cell>
          <cell r="E278">
            <v>222476</v>
          </cell>
          <cell r="F278">
            <v>0</v>
          </cell>
          <cell r="G278">
            <v>0</v>
          </cell>
          <cell r="H278">
            <v>42522</v>
          </cell>
          <cell r="I278">
            <v>42253</v>
          </cell>
          <cell r="J278">
            <v>600</v>
          </cell>
        </row>
        <row r="279">
          <cell r="D279">
            <v>221651</v>
          </cell>
          <cell r="E279">
            <v>221651</v>
          </cell>
          <cell r="F279">
            <v>0</v>
          </cell>
          <cell r="G279">
            <v>0</v>
          </cell>
          <cell r="H279">
            <v>42523</v>
          </cell>
          <cell r="I279">
            <v>42253</v>
          </cell>
          <cell r="J279">
            <v>630</v>
          </cell>
        </row>
        <row r="280">
          <cell r="D280">
            <v>222653</v>
          </cell>
          <cell r="E280">
            <v>222653</v>
          </cell>
          <cell r="F280">
            <v>0</v>
          </cell>
          <cell r="G280">
            <v>0</v>
          </cell>
          <cell r="H280">
            <v>42524</v>
          </cell>
          <cell r="I280">
            <v>42253</v>
          </cell>
          <cell r="J280">
            <v>700</v>
          </cell>
        </row>
        <row r="281">
          <cell r="D281">
            <v>219172</v>
          </cell>
          <cell r="E281">
            <v>219172</v>
          </cell>
          <cell r="F281">
            <v>0</v>
          </cell>
          <cell r="G281">
            <v>0</v>
          </cell>
          <cell r="H281">
            <v>42525</v>
          </cell>
          <cell r="I281">
            <v>42253</v>
          </cell>
          <cell r="J281">
            <v>730</v>
          </cell>
        </row>
        <row r="282">
          <cell r="D282">
            <v>213684</v>
          </cell>
          <cell r="E282">
            <v>213684</v>
          </cell>
          <cell r="F282">
            <v>0</v>
          </cell>
          <cell r="G282">
            <v>0</v>
          </cell>
          <cell r="H282">
            <v>42526</v>
          </cell>
          <cell r="I282">
            <v>42253</v>
          </cell>
          <cell r="J282">
            <v>800</v>
          </cell>
        </row>
        <row r="283">
          <cell r="D283">
            <v>211841</v>
          </cell>
          <cell r="E283">
            <v>211841</v>
          </cell>
          <cell r="F283">
            <v>0</v>
          </cell>
          <cell r="G283">
            <v>0</v>
          </cell>
          <cell r="H283">
            <v>42527</v>
          </cell>
          <cell r="I283">
            <v>42253</v>
          </cell>
          <cell r="J283">
            <v>830</v>
          </cell>
        </row>
        <row r="284">
          <cell r="D284">
            <v>213787</v>
          </cell>
          <cell r="E284">
            <v>213787</v>
          </cell>
          <cell r="F284">
            <v>0</v>
          </cell>
          <cell r="G284">
            <v>0</v>
          </cell>
          <cell r="H284">
            <v>42528</v>
          </cell>
          <cell r="I284">
            <v>42253</v>
          </cell>
          <cell r="J284">
            <v>900</v>
          </cell>
        </row>
        <row r="285">
          <cell r="D285">
            <v>208881</v>
          </cell>
          <cell r="E285">
            <v>208881</v>
          </cell>
          <cell r="F285">
            <v>0</v>
          </cell>
          <cell r="G285">
            <v>0</v>
          </cell>
          <cell r="H285">
            <v>42529</v>
          </cell>
          <cell r="I285">
            <v>42253</v>
          </cell>
          <cell r="J285">
            <v>930</v>
          </cell>
        </row>
        <row r="286">
          <cell r="D286">
            <v>204927</v>
          </cell>
          <cell r="E286">
            <v>204927</v>
          </cell>
          <cell r="F286">
            <v>0</v>
          </cell>
          <cell r="G286">
            <v>0</v>
          </cell>
          <cell r="H286">
            <v>42530</v>
          </cell>
          <cell r="I286">
            <v>42253</v>
          </cell>
          <cell r="J286">
            <v>1000</v>
          </cell>
        </row>
        <row r="287">
          <cell r="D287">
            <v>210078</v>
          </cell>
          <cell r="E287">
            <v>210078</v>
          </cell>
          <cell r="F287">
            <v>0</v>
          </cell>
          <cell r="G287">
            <v>0</v>
          </cell>
          <cell r="H287">
            <v>42531</v>
          </cell>
          <cell r="I287">
            <v>42253</v>
          </cell>
          <cell r="J287">
            <v>1030</v>
          </cell>
        </row>
        <row r="288">
          <cell r="D288">
            <v>211967</v>
          </cell>
          <cell r="E288">
            <v>211967</v>
          </cell>
          <cell r="F288">
            <v>0</v>
          </cell>
          <cell r="G288">
            <v>0</v>
          </cell>
          <cell r="H288">
            <v>42532</v>
          </cell>
          <cell r="I288">
            <v>42253</v>
          </cell>
          <cell r="J288">
            <v>1100</v>
          </cell>
        </row>
        <row r="289">
          <cell r="D289">
            <v>214799</v>
          </cell>
          <cell r="E289">
            <v>214799</v>
          </cell>
          <cell r="F289">
            <v>0</v>
          </cell>
          <cell r="G289">
            <v>0</v>
          </cell>
          <cell r="H289">
            <v>42533</v>
          </cell>
          <cell r="I289">
            <v>42253</v>
          </cell>
          <cell r="J289">
            <v>1130</v>
          </cell>
        </row>
        <row r="290">
          <cell r="D290">
            <v>211160</v>
          </cell>
          <cell r="E290">
            <v>211160</v>
          </cell>
          <cell r="F290">
            <v>0</v>
          </cell>
          <cell r="G290">
            <v>0</v>
          </cell>
          <cell r="H290">
            <v>42534</v>
          </cell>
          <cell r="I290">
            <v>42253</v>
          </cell>
          <cell r="J290">
            <v>1200</v>
          </cell>
        </row>
        <row r="291">
          <cell r="D291">
            <v>209375</v>
          </cell>
          <cell r="E291">
            <v>209375</v>
          </cell>
          <cell r="F291">
            <v>0</v>
          </cell>
          <cell r="G291">
            <v>0</v>
          </cell>
          <cell r="H291">
            <v>42535</v>
          </cell>
          <cell r="I291">
            <v>42253</v>
          </cell>
          <cell r="J291">
            <v>1230</v>
          </cell>
        </row>
        <row r="292">
          <cell r="D292">
            <v>211244</v>
          </cell>
          <cell r="E292">
            <v>211244</v>
          </cell>
          <cell r="F292">
            <v>0</v>
          </cell>
          <cell r="G292">
            <v>0</v>
          </cell>
          <cell r="H292">
            <v>42536</v>
          </cell>
          <cell r="I292">
            <v>42253</v>
          </cell>
          <cell r="J292">
            <v>1300</v>
          </cell>
        </row>
        <row r="293">
          <cell r="D293">
            <v>211608</v>
          </cell>
          <cell r="E293">
            <v>211608</v>
          </cell>
          <cell r="F293">
            <v>0</v>
          </cell>
          <cell r="G293">
            <v>0</v>
          </cell>
          <cell r="H293">
            <v>42537</v>
          </cell>
          <cell r="I293">
            <v>42253</v>
          </cell>
          <cell r="J293">
            <v>1330</v>
          </cell>
        </row>
        <row r="294">
          <cell r="D294">
            <v>212035</v>
          </cell>
          <cell r="E294">
            <v>212035</v>
          </cell>
          <cell r="F294">
            <v>0</v>
          </cell>
          <cell r="G294">
            <v>0</v>
          </cell>
          <cell r="H294">
            <v>42538</v>
          </cell>
          <cell r="I294">
            <v>42253</v>
          </cell>
          <cell r="J294">
            <v>1400</v>
          </cell>
        </row>
        <row r="295">
          <cell r="D295">
            <v>209827</v>
          </cell>
          <cell r="E295">
            <v>209827</v>
          </cell>
          <cell r="F295">
            <v>0</v>
          </cell>
          <cell r="G295">
            <v>0</v>
          </cell>
          <cell r="H295">
            <v>42539</v>
          </cell>
          <cell r="I295">
            <v>42253</v>
          </cell>
          <cell r="J295">
            <v>1430</v>
          </cell>
        </row>
        <row r="296">
          <cell r="D296">
            <v>210021</v>
          </cell>
          <cell r="E296">
            <v>210021</v>
          </cell>
          <cell r="F296">
            <v>0</v>
          </cell>
          <cell r="G296">
            <v>0</v>
          </cell>
          <cell r="H296">
            <v>42540</v>
          </cell>
          <cell r="I296">
            <v>42253</v>
          </cell>
          <cell r="J296">
            <v>1500</v>
          </cell>
        </row>
        <row r="297">
          <cell r="D297">
            <v>208477</v>
          </cell>
          <cell r="E297">
            <v>208477</v>
          </cell>
          <cell r="F297">
            <v>0</v>
          </cell>
          <cell r="G297">
            <v>0</v>
          </cell>
          <cell r="H297">
            <v>42541</v>
          </cell>
          <cell r="I297">
            <v>42253</v>
          </cell>
          <cell r="J297">
            <v>1530</v>
          </cell>
        </row>
        <row r="298">
          <cell r="D298">
            <v>211498</v>
          </cell>
          <cell r="E298">
            <v>211498</v>
          </cell>
          <cell r="F298">
            <v>0</v>
          </cell>
          <cell r="G298">
            <v>0</v>
          </cell>
          <cell r="H298">
            <v>42542</v>
          </cell>
          <cell r="I298">
            <v>42253</v>
          </cell>
          <cell r="J298">
            <v>1600</v>
          </cell>
        </row>
        <row r="299">
          <cell r="D299">
            <v>214156</v>
          </cell>
          <cell r="E299">
            <v>214156</v>
          </cell>
          <cell r="F299">
            <v>0</v>
          </cell>
          <cell r="G299">
            <v>0</v>
          </cell>
          <cell r="H299">
            <v>42543</v>
          </cell>
          <cell r="I299">
            <v>42253</v>
          </cell>
          <cell r="J299">
            <v>1630</v>
          </cell>
        </row>
        <row r="300">
          <cell r="D300">
            <v>210086</v>
          </cell>
          <cell r="E300">
            <v>210086</v>
          </cell>
          <cell r="F300">
            <v>0</v>
          </cell>
          <cell r="G300">
            <v>0</v>
          </cell>
          <cell r="H300">
            <v>42544</v>
          </cell>
          <cell r="I300">
            <v>42253</v>
          </cell>
          <cell r="J300">
            <v>1700</v>
          </cell>
        </row>
        <row r="301">
          <cell r="D301">
            <v>204514</v>
          </cell>
          <cell r="E301">
            <v>204514</v>
          </cell>
          <cell r="F301">
            <v>0</v>
          </cell>
          <cell r="G301">
            <v>0</v>
          </cell>
          <cell r="H301">
            <v>42545</v>
          </cell>
          <cell r="I301">
            <v>42253</v>
          </cell>
          <cell r="J301">
            <v>1730</v>
          </cell>
        </row>
        <row r="302">
          <cell r="D302">
            <v>206652</v>
          </cell>
          <cell r="E302">
            <v>206652</v>
          </cell>
          <cell r="F302">
            <v>0</v>
          </cell>
          <cell r="G302">
            <v>0</v>
          </cell>
          <cell r="H302">
            <v>42546</v>
          </cell>
          <cell r="I302">
            <v>42253</v>
          </cell>
          <cell r="J302">
            <v>1800</v>
          </cell>
        </row>
        <row r="303">
          <cell r="D303">
            <v>209015</v>
          </cell>
          <cell r="E303">
            <v>209015</v>
          </cell>
          <cell r="F303">
            <v>0</v>
          </cell>
          <cell r="G303">
            <v>0</v>
          </cell>
          <cell r="H303">
            <v>42547</v>
          </cell>
          <cell r="I303">
            <v>42253</v>
          </cell>
          <cell r="J303">
            <v>1830</v>
          </cell>
        </row>
        <row r="304">
          <cell r="D304">
            <v>211802</v>
          </cell>
          <cell r="E304">
            <v>211802</v>
          </cell>
          <cell r="F304">
            <v>0</v>
          </cell>
          <cell r="G304">
            <v>0</v>
          </cell>
          <cell r="H304">
            <v>42548</v>
          </cell>
          <cell r="I304">
            <v>42253</v>
          </cell>
          <cell r="J304">
            <v>1900</v>
          </cell>
        </row>
        <row r="305">
          <cell r="D305">
            <v>211435</v>
          </cell>
          <cell r="E305">
            <v>211435</v>
          </cell>
          <cell r="F305">
            <v>0</v>
          </cell>
          <cell r="G305">
            <v>0</v>
          </cell>
          <cell r="H305">
            <v>42549</v>
          </cell>
          <cell r="I305">
            <v>42253</v>
          </cell>
          <cell r="J305">
            <v>1930</v>
          </cell>
        </row>
        <row r="306">
          <cell r="D306">
            <v>207246</v>
          </cell>
          <cell r="E306">
            <v>207246</v>
          </cell>
          <cell r="F306">
            <v>0</v>
          </cell>
          <cell r="G306">
            <v>0</v>
          </cell>
          <cell r="H306">
            <v>42550</v>
          </cell>
          <cell r="I306">
            <v>42253</v>
          </cell>
          <cell r="J306">
            <v>2000</v>
          </cell>
        </row>
        <row r="307">
          <cell r="D307">
            <v>205148</v>
          </cell>
          <cell r="E307">
            <v>205148</v>
          </cell>
          <cell r="F307">
            <v>0</v>
          </cell>
          <cell r="G307">
            <v>0</v>
          </cell>
          <cell r="H307">
            <v>42551</v>
          </cell>
          <cell r="I307">
            <v>42253</v>
          </cell>
          <cell r="J307">
            <v>2030</v>
          </cell>
        </row>
        <row r="308">
          <cell r="D308">
            <v>210452</v>
          </cell>
          <cell r="E308">
            <v>210452</v>
          </cell>
          <cell r="F308">
            <v>0</v>
          </cell>
          <cell r="G308">
            <v>0</v>
          </cell>
          <cell r="H308">
            <v>42552</v>
          </cell>
          <cell r="I308">
            <v>42253</v>
          </cell>
          <cell r="J308">
            <v>2100</v>
          </cell>
        </row>
        <row r="309">
          <cell r="D309">
            <v>214991</v>
          </cell>
          <cell r="E309">
            <v>214991</v>
          </cell>
          <cell r="F309">
            <v>0</v>
          </cell>
          <cell r="G309">
            <v>0</v>
          </cell>
          <cell r="H309">
            <v>42553</v>
          </cell>
          <cell r="I309">
            <v>42253</v>
          </cell>
          <cell r="J309">
            <v>2130</v>
          </cell>
        </row>
        <row r="310">
          <cell r="D310">
            <v>215809</v>
          </cell>
          <cell r="E310">
            <v>215809</v>
          </cell>
          <cell r="F310">
            <v>0</v>
          </cell>
          <cell r="G310">
            <v>0</v>
          </cell>
          <cell r="H310">
            <v>42554</v>
          </cell>
          <cell r="I310">
            <v>42253</v>
          </cell>
          <cell r="J310">
            <v>2200</v>
          </cell>
        </row>
        <row r="311">
          <cell r="D311">
            <v>213947</v>
          </cell>
          <cell r="E311">
            <v>213947</v>
          </cell>
          <cell r="F311">
            <v>0</v>
          </cell>
          <cell r="G311">
            <v>0</v>
          </cell>
          <cell r="H311">
            <v>42555</v>
          </cell>
          <cell r="I311">
            <v>42253</v>
          </cell>
          <cell r="J311">
            <v>2230</v>
          </cell>
        </row>
        <row r="312">
          <cell r="D312">
            <v>215540</v>
          </cell>
          <cell r="E312">
            <v>215540</v>
          </cell>
          <cell r="F312">
            <v>0</v>
          </cell>
          <cell r="G312">
            <v>0</v>
          </cell>
          <cell r="H312">
            <v>42556</v>
          </cell>
          <cell r="I312">
            <v>42253</v>
          </cell>
          <cell r="J312">
            <v>2300</v>
          </cell>
        </row>
        <row r="313">
          <cell r="D313">
            <v>217059</v>
          </cell>
          <cell r="E313">
            <v>217059</v>
          </cell>
          <cell r="F313">
            <v>0</v>
          </cell>
          <cell r="G313">
            <v>0</v>
          </cell>
          <cell r="H313">
            <v>42557</v>
          </cell>
          <cell r="I313">
            <v>42253</v>
          </cell>
          <cell r="J313">
            <v>2330</v>
          </cell>
        </row>
        <row r="314">
          <cell r="D314">
            <v>216225</v>
          </cell>
          <cell r="E314">
            <v>216225</v>
          </cell>
          <cell r="F314">
            <v>0</v>
          </cell>
          <cell r="G314">
            <v>0</v>
          </cell>
          <cell r="H314">
            <v>42558</v>
          </cell>
          <cell r="I314">
            <v>42253</v>
          </cell>
          <cell r="J314">
            <v>2400</v>
          </cell>
        </row>
        <row r="315">
          <cell r="D315">
            <v>216054</v>
          </cell>
          <cell r="E315">
            <v>216054</v>
          </cell>
          <cell r="F315">
            <v>0</v>
          </cell>
          <cell r="G315">
            <v>0</v>
          </cell>
          <cell r="H315">
            <v>42559</v>
          </cell>
          <cell r="I315">
            <v>42254</v>
          </cell>
          <cell r="J315">
            <v>30</v>
          </cell>
        </row>
        <row r="316">
          <cell r="D316">
            <v>214105</v>
          </cell>
          <cell r="E316">
            <v>214105</v>
          </cell>
          <cell r="F316">
            <v>0</v>
          </cell>
          <cell r="G316">
            <v>0</v>
          </cell>
          <cell r="H316">
            <v>42560</v>
          </cell>
          <cell r="I316">
            <v>42254</v>
          </cell>
          <cell r="J316">
            <v>100</v>
          </cell>
        </row>
        <row r="317">
          <cell r="D317">
            <v>211919</v>
          </cell>
          <cell r="E317">
            <v>211919</v>
          </cell>
          <cell r="F317">
            <v>0</v>
          </cell>
          <cell r="G317">
            <v>0</v>
          </cell>
          <cell r="H317">
            <v>42561</v>
          </cell>
          <cell r="I317">
            <v>42254</v>
          </cell>
          <cell r="J317">
            <v>130</v>
          </cell>
        </row>
        <row r="318">
          <cell r="D318">
            <v>207750</v>
          </cell>
          <cell r="E318">
            <v>207750</v>
          </cell>
          <cell r="F318">
            <v>0</v>
          </cell>
          <cell r="G318">
            <v>0</v>
          </cell>
          <cell r="H318">
            <v>42562</v>
          </cell>
          <cell r="I318">
            <v>42254</v>
          </cell>
          <cell r="J318">
            <v>200</v>
          </cell>
        </row>
        <row r="319">
          <cell r="D319">
            <v>212115</v>
          </cell>
          <cell r="E319">
            <v>212115</v>
          </cell>
          <cell r="F319">
            <v>0</v>
          </cell>
          <cell r="G319">
            <v>0</v>
          </cell>
          <cell r="H319">
            <v>42563</v>
          </cell>
          <cell r="I319">
            <v>42254</v>
          </cell>
          <cell r="J319">
            <v>230</v>
          </cell>
        </row>
        <row r="320">
          <cell r="D320">
            <v>214574</v>
          </cell>
          <cell r="E320">
            <v>214574</v>
          </cell>
          <cell r="F320">
            <v>0</v>
          </cell>
          <cell r="G320">
            <v>0</v>
          </cell>
          <cell r="H320">
            <v>42564</v>
          </cell>
          <cell r="I320">
            <v>42254</v>
          </cell>
          <cell r="J320">
            <v>300</v>
          </cell>
        </row>
        <row r="321">
          <cell r="D321">
            <v>212191</v>
          </cell>
          <cell r="E321">
            <v>212191</v>
          </cell>
          <cell r="F321">
            <v>0</v>
          </cell>
          <cell r="G321">
            <v>0</v>
          </cell>
          <cell r="H321">
            <v>42565</v>
          </cell>
          <cell r="I321">
            <v>42254</v>
          </cell>
          <cell r="J321">
            <v>330</v>
          </cell>
        </row>
        <row r="322">
          <cell r="D322">
            <v>211980</v>
          </cell>
          <cell r="E322">
            <v>211980</v>
          </cell>
          <cell r="F322">
            <v>0</v>
          </cell>
          <cell r="G322">
            <v>0</v>
          </cell>
          <cell r="H322">
            <v>42566</v>
          </cell>
          <cell r="I322">
            <v>42254</v>
          </cell>
          <cell r="J322">
            <v>400</v>
          </cell>
        </row>
        <row r="323">
          <cell r="D323">
            <v>208490</v>
          </cell>
          <cell r="E323">
            <v>208490</v>
          </cell>
          <cell r="F323">
            <v>0</v>
          </cell>
          <cell r="G323">
            <v>0</v>
          </cell>
          <cell r="H323">
            <v>42567</v>
          </cell>
          <cell r="I323">
            <v>42254</v>
          </cell>
          <cell r="J323">
            <v>430</v>
          </cell>
        </row>
        <row r="324">
          <cell r="D324">
            <v>208300</v>
          </cell>
          <cell r="E324">
            <v>208300</v>
          </cell>
          <cell r="F324">
            <v>0</v>
          </cell>
          <cell r="G324">
            <v>0</v>
          </cell>
          <cell r="H324">
            <v>42568</v>
          </cell>
          <cell r="I324">
            <v>42254</v>
          </cell>
          <cell r="J324">
            <v>500</v>
          </cell>
        </row>
        <row r="325">
          <cell r="D325">
            <v>213320</v>
          </cell>
          <cell r="E325">
            <v>213320</v>
          </cell>
          <cell r="F325">
            <v>0</v>
          </cell>
          <cell r="G325">
            <v>0</v>
          </cell>
          <cell r="H325">
            <v>42569</v>
          </cell>
          <cell r="I325">
            <v>42254</v>
          </cell>
          <cell r="J325">
            <v>530</v>
          </cell>
        </row>
        <row r="326">
          <cell r="D326">
            <v>220182</v>
          </cell>
          <cell r="E326">
            <v>220182</v>
          </cell>
          <cell r="F326">
            <v>0</v>
          </cell>
          <cell r="G326">
            <v>0</v>
          </cell>
          <cell r="H326">
            <v>42570</v>
          </cell>
          <cell r="I326">
            <v>42254</v>
          </cell>
          <cell r="J326">
            <v>600</v>
          </cell>
        </row>
        <row r="327">
          <cell r="D327">
            <v>220392</v>
          </cell>
          <cell r="E327">
            <v>220392</v>
          </cell>
          <cell r="F327">
            <v>0</v>
          </cell>
          <cell r="G327">
            <v>0</v>
          </cell>
          <cell r="H327">
            <v>42571</v>
          </cell>
          <cell r="I327">
            <v>42254</v>
          </cell>
          <cell r="J327">
            <v>630</v>
          </cell>
        </row>
        <row r="328">
          <cell r="D328">
            <v>221478</v>
          </cell>
          <cell r="E328">
            <v>221478</v>
          </cell>
          <cell r="F328">
            <v>0</v>
          </cell>
          <cell r="G328">
            <v>0</v>
          </cell>
          <cell r="H328">
            <v>42572</v>
          </cell>
          <cell r="I328">
            <v>42254</v>
          </cell>
          <cell r="J328">
            <v>700</v>
          </cell>
        </row>
        <row r="329">
          <cell r="D329">
            <v>221735</v>
          </cell>
          <cell r="E329">
            <v>221735</v>
          </cell>
          <cell r="F329">
            <v>0</v>
          </cell>
          <cell r="G329">
            <v>0</v>
          </cell>
          <cell r="H329">
            <v>42573</v>
          </cell>
          <cell r="I329">
            <v>42254</v>
          </cell>
          <cell r="J329">
            <v>730</v>
          </cell>
        </row>
        <row r="330">
          <cell r="D330">
            <v>217226</v>
          </cell>
          <cell r="E330">
            <v>217226</v>
          </cell>
          <cell r="F330">
            <v>0</v>
          </cell>
          <cell r="G330">
            <v>0</v>
          </cell>
          <cell r="H330">
            <v>42574</v>
          </cell>
          <cell r="I330">
            <v>42254</v>
          </cell>
          <cell r="J330">
            <v>800</v>
          </cell>
        </row>
        <row r="331">
          <cell r="D331">
            <v>213312</v>
          </cell>
          <cell r="E331">
            <v>213312</v>
          </cell>
          <cell r="F331">
            <v>0</v>
          </cell>
          <cell r="G331">
            <v>0</v>
          </cell>
          <cell r="H331">
            <v>42575</v>
          </cell>
          <cell r="I331">
            <v>42254</v>
          </cell>
          <cell r="J331">
            <v>830</v>
          </cell>
        </row>
        <row r="332">
          <cell r="D332">
            <v>208727</v>
          </cell>
          <cell r="E332">
            <v>208727</v>
          </cell>
          <cell r="F332">
            <v>0</v>
          </cell>
          <cell r="G332">
            <v>0</v>
          </cell>
          <cell r="H332">
            <v>42576</v>
          </cell>
          <cell r="I332">
            <v>42254</v>
          </cell>
          <cell r="J332">
            <v>900</v>
          </cell>
        </row>
        <row r="333">
          <cell r="D333">
            <v>211297</v>
          </cell>
          <cell r="E333">
            <v>211297</v>
          </cell>
          <cell r="F333">
            <v>0</v>
          </cell>
          <cell r="G333">
            <v>0</v>
          </cell>
          <cell r="H333">
            <v>42577</v>
          </cell>
          <cell r="I333">
            <v>42254</v>
          </cell>
          <cell r="J333">
            <v>930</v>
          </cell>
        </row>
        <row r="334">
          <cell r="D334">
            <v>212636</v>
          </cell>
          <cell r="E334">
            <v>212636</v>
          </cell>
          <cell r="F334">
            <v>0</v>
          </cell>
          <cell r="G334">
            <v>0</v>
          </cell>
          <cell r="H334">
            <v>42578</v>
          </cell>
          <cell r="I334">
            <v>42254</v>
          </cell>
          <cell r="J334">
            <v>1000</v>
          </cell>
        </row>
        <row r="335">
          <cell r="D335">
            <v>210744</v>
          </cell>
          <cell r="E335">
            <v>210744</v>
          </cell>
          <cell r="F335">
            <v>0</v>
          </cell>
          <cell r="G335">
            <v>0</v>
          </cell>
          <cell r="H335">
            <v>42579</v>
          </cell>
          <cell r="I335">
            <v>42254</v>
          </cell>
          <cell r="J335">
            <v>1030</v>
          </cell>
        </row>
        <row r="336">
          <cell r="D336">
            <v>209799</v>
          </cell>
          <cell r="E336">
            <v>209799</v>
          </cell>
          <cell r="F336">
            <v>0</v>
          </cell>
          <cell r="G336">
            <v>0</v>
          </cell>
          <cell r="H336">
            <v>42580</v>
          </cell>
          <cell r="I336">
            <v>42254</v>
          </cell>
          <cell r="J336">
            <v>1100</v>
          </cell>
        </row>
        <row r="337">
          <cell r="D337">
            <v>210668</v>
          </cell>
          <cell r="E337">
            <v>210668</v>
          </cell>
          <cell r="F337">
            <v>0</v>
          </cell>
          <cell r="G337">
            <v>0</v>
          </cell>
          <cell r="H337">
            <v>42581</v>
          </cell>
          <cell r="I337">
            <v>42254</v>
          </cell>
          <cell r="J337">
            <v>1130</v>
          </cell>
        </row>
        <row r="338">
          <cell r="D338">
            <v>215049</v>
          </cell>
          <cell r="E338">
            <v>215049</v>
          </cell>
          <cell r="F338">
            <v>0</v>
          </cell>
          <cell r="G338">
            <v>0</v>
          </cell>
          <cell r="H338">
            <v>42582</v>
          </cell>
          <cell r="I338">
            <v>42254</v>
          </cell>
          <cell r="J338">
            <v>1200</v>
          </cell>
        </row>
        <row r="339">
          <cell r="D339">
            <v>215836</v>
          </cell>
          <cell r="E339">
            <v>215836</v>
          </cell>
          <cell r="F339">
            <v>0</v>
          </cell>
          <cell r="G339">
            <v>0</v>
          </cell>
          <cell r="H339">
            <v>42583</v>
          </cell>
          <cell r="I339">
            <v>42254</v>
          </cell>
          <cell r="J339">
            <v>1230</v>
          </cell>
        </row>
        <row r="340">
          <cell r="D340">
            <v>214346</v>
          </cell>
          <cell r="E340">
            <v>214346</v>
          </cell>
          <cell r="F340">
            <v>0</v>
          </cell>
          <cell r="G340">
            <v>0</v>
          </cell>
          <cell r="H340">
            <v>42584</v>
          </cell>
          <cell r="I340">
            <v>42254</v>
          </cell>
          <cell r="J340">
            <v>1300</v>
          </cell>
        </row>
        <row r="341">
          <cell r="D341">
            <v>212337</v>
          </cell>
          <cell r="E341">
            <v>212337</v>
          </cell>
          <cell r="F341">
            <v>0</v>
          </cell>
          <cell r="G341">
            <v>0</v>
          </cell>
          <cell r="H341">
            <v>42585</v>
          </cell>
          <cell r="I341">
            <v>42254</v>
          </cell>
          <cell r="J341">
            <v>1330</v>
          </cell>
        </row>
        <row r="342">
          <cell r="D342">
            <v>212774</v>
          </cell>
          <cell r="E342">
            <v>212774</v>
          </cell>
          <cell r="F342">
            <v>0</v>
          </cell>
          <cell r="G342">
            <v>0</v>
          </cell>
          <cell r="H342">
            <v>42586</v>
          </cell>
          <cell r="I342">
            <v>42254</v>
          </cell>
          <cell r="J342">
            <v>1400</v>
          </cell>
        </row>
        <row r="343">
          <cell r="D343">
            <v>215447</v>
          </cell>
          <cell r="E343">
            <v>215447</v>
          </cell>
          <cell r="F343">
            <v>0</v>
          </cell>
          <cell r="G343">
            <v>0</v>
          </cell>
          <cell r="H343">
            <v>42587</v>
          </cell>
          <cell r="I343">
            <v>42254</v>
          </cell>
          <cell r="J343">
            <v>1430</v>
          </cell>
        </row>
        <row r="344">
          <cell r="D344">
            <v>213221</v>
          </cell>
          <cell r="E344">
            <v>213221</v>
          </cell>
          <cell r="F344">
            <v>0</v>
          </cell>
          <cell r="G344">
            <v>0</v>
          </cell>
          <cell r="H344">
            <v>42588</v>
          </cell>
          <cell r="I344">
            <v>42254</v>
          </cell>
          <cell r="J344">
            <v>1500</v>
          </cell>
        </row>
        <row r="345">
          <cell r="D345">
            <v>217180</v>
          </cell>
          <cell r="E345">
            <v>217180</v>
          </cell>
          <cell r="F345">
            <v>0</v>
          </cell>
          <cell r="G345">
            <v>0</v>
          </cell>
          <cell r="H345">
            <v>42589</v>
          </cell>
          <cell r="I345">
            <v>42254</v>
          </cell>
          <cell r="J345">
            <v>1530</v>
          </cell>
        </row>
        <row r="346">
          <cell r="D346">
            <v>220010</v>
          </cell>
          <cell r="E346">
            <v>220010</v>
          </cell>
          <cell r="F346">
            <v>0</v>
          </cell>
          <cell r="G346">
            <v>0</v>
          </cell>
          <cell r="H346">
            <v>42590</v>
          </cell>
          <cell r="I346">
            <v>42254</v>
          </cell>
          <cell r="J346">
            <v>1600</v>
          </cell>
        </row>
        <row r="347">
          <cell r="D347">
            <v>219120</v>
          </cell>
          <cell r="E347">
            <v>219120</v>
          </cell>
          <cell r="F347">
            <v>0</v>
          </cell>
          <cell r="G347">
            <v>0</v>
          </cell>
          <cell r="H347">
            <v>42591</v>
          </cell>
          <cell r="I347">
            <v>42254</v>
          </cell>
          <cell r="J347">
            <v>1630</v>
          </cell>
        </row>
        <row r="348">
          <cell r="D348">
            <v>217523</v>
          </cell>
          <cell r="E348">
            <v>217523</v>
          </cell>
          <cell r="F348">
            <v>0</v>
          </cell>
          <cell r="G348">
            <v>0</v>
          </cell>
          <cell r="H348">
            <v>42592</v>
          </cell>
          <cell r="I348">
            <v>42254</v>
          </cell>
          <cell r="J348">
            <v>1700</v>
          </cell>
        </row>
        <row r="349">
          <cell r="D349">
            <v>216803</v>
          </cell>
          <cell r="E349">
            <v>216803</v>
          </cell>
          <cell r="F349">
            <v>0</v>
          </cell>
          <cell r="G349">
            <v>0</v>
          </cell>
          <cell r="H349">
            <v>42593</v>
          </cell>
          <cell r="I349">
            <v>42254</v>
          </cell>
          <cell r="J349">
            <v>1730</v>
          </cell>
        </row>
        <row r="350">
          <cell r="D350">
            <v>217695</v>
          </cell>
          <cell r="E350">
            <v>217695</v>
          </cell>
          <cell r="F350">
            <v>0</v>
          </cell>
          <cell r="G350">
            <v>0</v>
          </cell>
          <cell r="H350">
            <v>42594</v>
          </cell>
          <cell r="I350">
            <v>42254</v>
          </cell>
          <cell r="J350">
            <v>1800</v>
          </cell>
        </row>
        <row r="351">
          <cell r="D351">
            <v>216906</v>
          </cell>
          <cell r="E351">
            <v>216906</v>
          </cell>
          <cell r="F351">
            <v>0</v>
          </cell>
          <cell r="G351">
            <v>0</v>
          </cell>
          <cell r="H351">
            <v>42595</v>
          </cell>
          <cell r="I351">
            <v>42254</v>
          </cell>
          <cell r="J351">
            <v>1830</v>
          </cell>
        </row>
        <row r="352">
          <cell r="D352">
            <v>220968</v>
          </cell>
          <cell r="E352">
            <v>220968</v>
          </cell>
          <cell r="F352">
            <v>0</v>
          </cell>
          <cell r="G352">
            <v>0</v>
          </cell>
          <cell r="H352">
            <v>42596</v>
          </cell>
          <cell r="I352">
            <v>42254</v>
          </cell>
          <cell r="J352">
            <v>1900</v>
          </cell>
        </row>
        <row r="353">
          <cell r="D353">
            <v>220956</v>
          </cell>
          <cell r="E353">
            <v>220956</v>
          </cell>
          <cell r="F353">
            <v>0</v>
          </cell>
          <cell r="G353">
            <v>0</v>
          </cell>
          <cell r="H353">
            <v>42597</v>
          </cell>
          <cell r="I353">
            <v>42254</v>
          </cell>
          <cell r="J353">
            <v>1930</v>
          </cell>
        </row>
        <row r="354">
          <cell r="D354">
            <v>215650</v>
          </cell>
          <cell r="E354">
            <v>215650</v>
          </cell>
          <cell r="F354">
            <v>0</v>
          </cell>
          <cell r="G354">
            <v>0</v>
          </cell>
          <cell r="H354">
            <v>42598</v>
          </cell>
          <cell r="I354">
            <v>42254</v>
          </cell>
          <cell r="J354">
            <v>2000</v>
          </cell>
        </row>
        <row r="355">
          <cell r="D355">
            <v>208442</v>
          </cell>
          <cell r="E355">
            <v>208442</v>
          </cell>
          <cell r="F355">
            <v>0</v>
          </cell>
          <cell r="G355">
            <v>0</v>
          </cell>
          <cell r="H355">
            <v>42599</v>
          </cell>
          <cell r="I355">
            <v>42254</v>
          </cell>
          <cell r="J355">
            <v>2030</v>
          </cell>
        </row>
        <row r="356">
          <cell r="D356">
            <v>203001</v>
          </cell>
          <cell r="E356">
            <v>203001</v>
          </cell>
          <cell r="F356">
            <v>0</v>
          </cell>
          <cell r="G356">
            <v>0</v>
          </cell>
          <cell r="H356">
            <v>42600</v>
          </cell>
          <cell r="I356">
            <v>42254</v>
          </cell>
          <cell r="J356">
            <v>2100</v>
          </cell>
        </row>
        <row r="357">
          <cell r="D357">
            <v>207000</v>
          </cell>
          <cell r="E357">
            <v>207000</v>
          </cell>
          <cell r="F357">
            <v>0</v>
          </cell>
          <cell r="G357">
            <v>0</v>
          </cell>
          <cell r="H357">
            <v>42601</v>
          </cell>
          <cell r="I357">
            <v>42254</v>
          </cell>
          <cell r="J357">
            <v>2130</v>
          </cell>
        </row>
        <row r="358">
          <cell r="D358">
            <v>207817</v>
          </cell>
          <cell r="E358">
            <v>207817</v>
          </cell>
          <cell r="F358">
            <v>0</v>
          </cell>
          <cell r="G358">
            <v>0</v>
          </cell>
          <cell r="H358">
            <v>42602</v>
          </cell>
          <cell r="I358">
            <v>42254</v>
          </cell>
          <cell r="J358">
            <v>2200</v>
          </cell>
        </row>
        <row r="359">
          <cell r="D359">
            <v>208360</v>
          </cell>
          <cell r="E359">
            <v>208360</v>
          </cell>
          <cell r="F359">
            <v>0</v>
          </cell>
          <cell r="G359">
            <v>0</v>
          </cell>
          <cell r="H359">
            <v>42603</v>
          </cell>
          <cell r="I359">
            <v>42254</v>
          </cell>
          <cell r="J359">
            <v>2230</v>
          </cell>
        </row>
        <row r="360">
          <cell r="D360">
            <v>211336</v>
          </cell>
          <cell r="E360">
            <v>211336</v>
          </cell>
          <cell r="F360">
            <v>0</v>
          </cell>
          <cell r="G360">
            <v>0</v>
          </cell>
          <cell r="H360">
            <v>42604</v>
          </cell>
          <cell r="I360">
            <v>42254</v>
          </cell>
          <cell r="J360">
            <v>2300</v>
          </cell>
        </row>
        <row r="361">
          <cell r="D361">
            <v>213727</v>
          </cell>
          <cell r="E361">
            <v>213727</v>
          </cell>
          <cell r="F361">
            <v>0</v>
          </cell>
          <cell r="G361">
            <v>0</v>
          </cell>
          <cell r="H361">
            <v>42605</v>
          </cell>
          <cell r="I361">
            <v>42254</v>
          </cell>
          <cell r="J361">
            <v>2330</v>
          </cell>
        </row>
        <row r="362">
          <cell r="D362">
            <v>214479</v>
          </cell>
          <cell r="E362">
            <v>214479</v>
          </cell>
          <cell r="F362">
            <v>0</v>
          </cell>
          <cell r="G362">
            <v>0</v>
          </cell>
          <cell r="H362">
            <v>42606</v>
          </cell>
          <cell r="I362">
            <v>42254</v>
          </cell>
          <cell r="J362">
            <v>2400</v>
          </cell>
        </row>
        <row r="363">
          <cell r="D363">
            <v>215752</v>
          </cell>
          <cell r="E363">
            <v>215752</v>
          </cell>
          <cell r="F363">
            <v>0</v>
          </cell>
          <cell r="G363">
            <v>0</v>
          </cell>
          <cell r="H363">
            <v>42607</v>
          </cell>
          <cell r="I363">
            <v>42255</v>
          </cell>
          <cell r="J363">
            <v>30</v>
          </cell>
        </row>
        <row r="364">
          <cell r="D364">
            <v>214371</v>
          </cell>
          <cell r="E364">
            <v>214371</v>
          </cell>
          <cell r="F364">
            <v>0</v>
          </cell>
          <cell r="G364">
            <v>0</v>
          </cell>
          <cell r="H364">
            <v>42608</v>
          </cell>
          <cell r="I364">
            <v>42255</v>
          </cell>
          <cell r="J364">
            <v>100</v>
          </cell>
        </row>
        <row r="365">
          <cell r="D365">
            <v>213836</v>
          </cell>
          <cell r="E365">
            <v>213836</v>
          </cell>
          <cell r="F365">
            <v>0</v>
          </cell>
          <cell r="G365">
            <v>0</v>
          </cell>
          <cell r="H365">
            <v>42609</v>
          </cell>
          <cell r="I365">
            <v>42255</v>
          </cell>
          <cell r="J365">
            <v>130</v>
          </cell>
        </row>
        <row r="366">
          <cell r="D366">
            <v>215455</v>
          </cell>
          <cell r="E366">
            <v>215455</v>
          </cell>
          <cell r="F366">
            <v>0</v>
          </cell>
          <cell r="G366">
            <v>0</v>
          </cell>
          <cell r="H366">
            <v>42610</v>
          </cell>
          <cell r="I366">
            <v>42255</v>
          </cell>
          <cell r="J366">
            <v>200</v>
          </cell>
        </row>
        <row r="367">
          <cell r="D367">
            <v>215223</v>
          </cell>
          <cell r="E367">
            <v>215223</v>
          </cell>
          <cell r="F367">
            <v>0</v>
          </cell>
          <cell r="G367">
            <v>0</v>
          </cell>
          <cell r="H367">
            <v>42611</v>
          </cell>
          <cell r="I367">
            <v>42255</v>
          </cell>
          <cell r="J367">
            <v>230</v>
          </cell>
        </row>
        <row r="368">
          <cell r="D368">
            <v>214109</v>
          </cell>
          <cell r="E368">
            <v>214109</v>
          </cell>
          <cell r="F368">
            <v>0</v>
          </cell>
          <cell r="G368">
            <v>0</v>
          </cell>
          <cell r="H368">
            <v>42612</v>
          </cell>
          <cell r="I368">
            <v>42255</v>
          </cell>
          <cell r="J368">
            <v>300</v>
          </cell>
        </row>
        <row r="369">
          <cell r="D369">
            <v>214822</v>
          </cell>
          <cell r="E369">
            <v>214822</v>
          </cell>
          <cell r="F369">
            <v>0</v>
          </cell>
          <cell r="G369">
            <v>0</v>
          </cell>
          <cell r="H369">
            <v>42613</v>
          </cell>
          <cell r="I369">
            <v>42255</v>
          </cell>
          <cell r="J369">
            <v>330</v>
          </cell>
        </row>
        <row r="370">
          <cell r="D370">
            <v>215238</v>
          </cell>
          <cell r="E370">
            <v>215238</v>
          </cell>
          <cell r="F370">
            <v>0</v>
          </cell>
          <cell r="G370">
            <v>0</v>
          </cell>
          <cell r="H370">
            <v>42614</v>
          </cell>
          <cell r="I370">
            <v>42255</v>
          </cell>
          <cell r="J370">
            <v>400</v>
          </cell>
        </row>
        <row r="371">
          <cell r="D371">
            <v>216118</v>
          </cell>
          <cell r="E371">
            <v>216118</v>
          </cell>
          <cell r="F371">
            <v>0</v>
          </cell>
          <cell r="G371">
            <v>0</v>
          </cell>
          <cell r="H371">
            <v>42615</v>
          </cell>
          <cell r="I371">
            <v>42255</v>
          </cell>
          <cell r="J371">
            <v>430</v>
          </cell>
        </row>
        <row r="372">
          <cell r="D372">
            <v>215194</v>
          </cell>
          <cell r="E372">
            <v>215194</v>
          </cell>
          <cell r="F372">
            <v>0</v>
          </cell>
          <cell r="G372">
            <v>0</v>
          </cell>
          <cell r="H372">
            <v>42616</v>
          </cell>
          <cell r="I372">
            <v>42255</v>
          </cell>
          <cell r="J372">
            <v>500</v>
          </cell>
        </row>
        <row r="373">
          <cell r="D373">
            <v>215287</v>
          </cell>
          <cell r="E373">
            <v>215287</v>
          </cell>
          <cell r="F373">
            <v>0</v>
          </cell>
          <cell r="G373">
            <v>0</v>
          </cell>
          <cell r="H373">
            <v>42617</v>
          </cell>
          <cell r="I373">
            <v>42255</v>
          </cell>
          <cell r="J373">
            <v>530</v>
          </cell>
        </row>
        <row r="374">
          <cell r="D374">
            <v>211962</v>
          </cell>
          <cell r="E374">
            <v>211962</v>
          </cell>
          <cell r="F374">
            <v>0</v>
          </cell>
          <cell r="G374">
            <v>0</v>
          </cell>
          <cell r="H374">
            <v>42618</v>
          </cell>
          <cell r="I374">
            <v>42255</v>
          </cell>
          <cell r="J374">
            <v>600</v>
          </cell>
        </row>
        <row r="375">
          <cell r="D375">
            <v>212941</v>
          </cell>
          <cell r="E375">
            <v>212941</v>
          </cell>
          <cell r="F375">
            <v>0</v>
          </cell>
          <cell r="G375">
            <v>0</v>
          </cell>
          <cell r="H375">
            <v>42619</v>
          </cell>
          <cell r="I375">
            <v>42255</v>
          </cell>
          <cell r="J375">
            <v>630</v>
          </cell>
        </row>
        <row r="376">
          <cell r="D376">
            <v>217171</v>
          </cell>
          <cell r="E376">
            <v>217171</v>
          </cell>
          <cell r="F376">
            <v>0</v>
          </cell>
          <cell r="G376">
            <v>0</v>
          </cell>
          <cell r="H376">
            <v>42620</v>
          </cell>
          <cell r="I376">
            <v>42255</v>
          </cell>
          <cell r="J376">
            <v>700</v>
          </cell>
        </row>
        <row r="377">
          <cell r="D377">
            <v>215228</v>
          </cell>
          <cell r="E377">
            <v>215228</v>
          </cell>
          <cell r="F377">
            <v>0</v>
          </cell>
          <cell r="G377">
            <v>0</v>
          </cell>
          <cell r="H377">
            <v>42621</v>
          </cell>
          <cell r="I377">
            <v>42255</v>
          </cell>
          <cell r="J377">
            <v>730</v>
          </cell>
        </row>
        <row r="378">
          <cell r="D378">
            <v>208411</v>
          </cell>
          <cell r="E378">
            <v>208411</v>
          </cell>
          <cell r="F378">
            <v>0</v>
          </cell>
          <cell r="G378">
            <v>0</v>
          </cell>
          <cell r="H378">
            <v>42622</v>
          </cell>
          <cell r="I378">
            <v>42255</v>
          </cell>
          <cell r="J378">
            <v>800</v>
          </cell>
        </row>
        <row r="379">
          <cell r="D379">
            <v>208397</v>
          </cell>
          <cell r="E379">
            <v>208397</v>
          </cell>
          <cell r="F379">
            <v>0</v>
          </cell>
          <cell r="G379">
            <v>0</v>
          </cell>
          <cell r="H379">
            <v>42623</v>
          </cell>
          <cell r="I379">
            <v>42255</v>
          </cell>
          <cell r="J379">
            <v>830</v>
          </cell>
        </row>
        <row r="380">
          <cell r="D380">
            <v>211828</v>
          </cell>
          <cell r="E380">
            <v>211828</v>
          </cell>
          <cell r="F380">
            <v>0</v>
          </cell>
          <cell r="G380">
            <v>0</v>
          </cell>
          <cell r="H380">
            <v>42624</v>
          </cell>
          <cell r="I380">
            <v>42255</v>
          </cell>
          <cell r="J380">
            <v>900</v>
          </cell>
        </row>
        <row r="381">
          <cell r="D381">
            <v>206800</v>
          </cell>
          <cell r="E381">
            <v>206800</v>
          </cell>
          <cell r="F381">
            <v>0</v>
          </cell>
          <cell r="G381">
            <v>0</v>
          </cell>
          <cell r="H381">
            <v>42625</v>
          </cell>
          <cell r="I381">
            <v>42255</v>
          </cell>
          <cell r="J381">
            <v>930</v>
          </cell>
        </row>
        <row r="382">
          <cell r="D382">
            <v>208890</v>
          </cell>
          <cell r="E382">
            <v>208890</v>
          </cell>
          <cell r="F382">
            <v>0</v>
          </cell>
          <cell r="G382">
            <v>0</v>
          </cell>
          <cell r="H382">
            <v>42626</v>
          </cell>
          <cell r="I382">
            <v>42255</v>
          </cell>
          <cell r="J382">
            <v>1000</v>
          </cell>
        </row>
        <row r="383">
          <cell r="D383">
            <v>207789</v>
          </cell>
          <cell r="E383">
            <v>207789</v>
          </cell>
          <cell r="F383">
            <v>0</v>
          </cell>
          <cell r="G383">
            <v>0</v>
          </cell>
          <cell r="H383">
            <v>42627</v>
          </cell>
          <cell r="I383">
            <v>42255</v>
          </cell>
          <cell r="J383">
            <v>1030</v>
          </cell>
        </row>
        <row r="384">
          <cell r="D384">
            <v>206492</v>
          </cell>
          <cell r="E384">
            <v>206492</v>
          </cell>
          <cell r="F384">
            <v>0</v>
          </cell>
          <cell r="G384">
            <v>0</v>
          </cell>
          <cell r="H384">
            <v>42628</v>
          </cell>
          <cell r="I384">
            <v>42255</v>
          </cell>
          <cell r="J384">
            <v>1100</v>
          </cell>
        </row>
        <row r="385">
          <cell r="D385">
            <v>201626</v>
          </cell>
          <cell r="E385">
            <v>201626</v>
          </cell>
          <cell r="F385">
            <v>0</v>
          </cell>
          <cell r="G385">
            <v>0</v>
          </cell>
          <cell r="H385">
            <v>42629</v>
          </cell>
          <cell r="I385">
            <v>42255</v>
          </cell>
          <cell r="J385">
            <v>1130</v>
          </cell>
        </row>
        <row r="386">
          <cell r="D386">
            <v>203725</v>
          </cell>
          <cell r="E386">
            <v>203725</v>
          </cell>
          <cell r="F386">
            <v>0</v>
          </cell>
          <cell r="G386">
            <v>0</v>
          </cell>
          <cell r="H386">
            <v>42630</v>
          </cell>
          <cell r="I386">
            <v>42255</v>
          </cell>
          <cell r="J386">
            <v>1200</v>
          </cell>
        </row>
        <row r="387">
          <cell r="D387">
            <v>183419</v>
          </cell>
          <cell r="E387">
            <v>183419</v>
          </cell>
          <cell r="F387">
            <v>0</v>
          </cell>
          <cell r="G387">
            <v>0</v>
          </cell>
          <cell r="H387">
            <v>42631</v>
          </cell>
          <cell r="I387">
            <v>42255</v>
          </cell>
          <cell r="J387">
            <v>1230</v>
          </cell>
        </row>
        <row r="388">
          <cell r="D388">
            <v>186298</v>
          </cell>
          <cell r="E388">
            <v>186298</v>
          </cell>
          <cell r="F388">
            <v>0</v>
          </cell>
          <cell r="G388">
            <v>0</v>
          </cell>
          <cell r="H388">
            <v>42632</v>
          </cell>
          <cell r="I388">
            <v>42255</v>
          </cell>
          <cell r="J388">
            <v>1300</v>
          </cell>
        </row>
        <row r="389">
          <cell r="D389">
            <v>188123</v>
          </cell>
          <cell r="E389">
            <v>188123</v>
          </cell>
          <cell r="F389">
            <v>0</v>
          </cell>
          <cell r="G389">
            <v>0</v>
          </cell>
          <cell r="H389">
            <v>42633</v>
          </cell>
          <cell r="I389">
            <v>42255</v>
          </cell>
          <cell r="J389">
            <v>1330</v>
          </cell>
        </row>
        <row r="390">
          <cell r="D390">
            <v>193976</v>
          </cell>
          <cell r="E390">
            <v>193976</v>
          </cell>
          <cell r="F390">
            <v>0</v>
          </cell>
          <cell r="G390">
            <v>0</v>
          </cell>
          <cell r="H390">
            <v>42634</v>
          </cell>
          <cell r="I390">
            <v>42255</v>
          </cell>
          <cell r="J390">
            <v>1400</v>
          </cell>
        </row>
        <row r="391">
          <cell r="D391">
            <v>194714</v>
          </cell>
          <cell r="E391">
            <v>194714</v>
          </cell>
          <cell r="F391">
            <v>0</v>
          </cell>
          <cell r="G391">
            <v>0</v>
          </cell>
          <cell r="H391">
            <v>42635</v>
          </cell>
          <cell r="I391">
            <v>42255</v>
          </cell>
          <cell r="J391">
            <v>1430</v>
          </cell>
        </row>
        <row r="392">
          <cell r="D392">
            <v>195234</v>
          </cell>
          <cell r="E392">
            <v>195234</v>
          </cell>
          <cell r="F392">
            <v>0</v>
          </cell>
          <cell r="G392">
            <v>0</v>
          </cell>
          <cell r="H392">
            <v>42636</v>
          </cell>
          <cell r="I392">
            <v>42255</v>
          </cell>
          <cell r="J392">
            <v>1500</v>
          </cell>
        </row>
        <row r="393">
          <cell r="D393">
            <v>191453</v>
          </cell>
          <cell r="E393">
            <v>191453</v>
          </cell>
          <cell r="F393">
            <v>0</v>
          </cell>
          <cell r="G393">
            <v>0</v>
          </cell>
          <cell r="H393">
            <v>42637</v>
          </cell>
          <cell r="I393">
            <v>42255</v>
          </cell>
          <cell r="J393">
            <v>1530</v>
          </cell>
        </row>
        <row r="394">
          <cell r="D394">
            <v>194588</v>
          </cell>
          <cell r="E394">
            <v>194588</v>
          </cell>
          <cell r="F394">
            <v>0</v>
          </cell>
          <cell r="G394">
            <v>0</v>
          </cell>
          <cell r="H394">
            <v>42638</v>
          </cell>
          <cell r="I394">
            <v>42255</v>
          </cell>
          <cell r="J394">
            <v>1600</v>
          </cell>
        </row>
        <row r="395">
          <cell r="D395">
            <v>196940</v>
          </cell>
          <cell r="E395">
            <v>196940</v>
          </cell>
          <cell r="F395">
            <v>0</v>
          </cell>
          <cell r="G395">
            <v>0</v>
          </cell>
          <cell r="H395">
            <v>42639</v>
          </cell>
          <cell r="I395">
            <v>42255</v>
          </cell>
          <cell r="J395">
            <v>1630</v>
          </cell>
        </row>
        <row r="396">
          <cell r="D396">
            <v>199695</v>
          </cell>
          <cell r="E396">
            <v>199695</v>
          </cell>
          <cell r="F396">
            <v>0</v>
          </cell>
          <cell r="G396">
            <v>0</v>
          </cell>
          <cell r="H396">
            <v>42640</v>
          </cell>
          <cell r="I396">
            <v>42255</v>
          </cell>
          <cell r="J396">
            <v>1700</v>
          </cell>
        </row>
        <row r="397">
          <cell r="D397">
            <v>193421</v>
          </cell>
          <cell r="E397">
            <v>193421</v>
          </cell>
          <cell r="F397">
            <v>0</v>
          </cell>
          <cell r="G397">
            <v>0</v>
          </cell>
          <cell r="H397">
            <v>42641</v>
          </cell>
          <cell r="I397">
            <v>42255</v>
          </cell>
          <cell r="J397">
            <v>1730</v>
          </cell>
        </row>
        <row r="398">
          <cell r="D398">
            <v>190008</v>
          </cell>
          <cell r="E398">
            <v>190008</v>
          </cell>
          <cell r="F398">
            <v>0</v>
          </cell>
          <cell r="G398">
            <v>0</v>
          </cell>
          <cell r="H398">
            <v>42642</v>
          </cell>
          <cell r="I398">
            <v>42255</v>
          </cell>
          <cell r="J398">
            <v>1800</v>
          </cell>
        </row>
        <row r="399">
          <cell r="D399">
            <v>178904</v>
          </cell>
          <cell r="E399">
            <v>178904</v>
          </cell>
          <cell r="F399">
            <v>0</v>
          </cell>
          <cell r="G399">
            <v>0</v>
          </cell>
          <cell r="H399">
            <v>42643</v>
          </cell>
          <cell r="I399">
            <v>42255</v>
          </cell>
          <cell r="J399">
            <v>1830</v>
          </cell>
        </row>
        <row r="400">
          <cell r="D400">
            <v>179635</v>
          </cell>
          <cell r="E400">
            <v>179635</v>
          </cell>
          <cell r="F400">
            <v>0</v>
          </cell>
          <cell r="G400">
            <v>0</v>
          </cell>
          <cell r="H400">
            <v>42644</v>
          </cell>
          <cell r="I400">
            <v>42255</v>
          </cell>
          <cell r="J400">
            <v>1900</v>
          </cell>
        </row>
        <row r="401">
          <cell r="D401">
            <v>177965</v>
          </cell>
          <cell r="E401">
            <v>177965</v>
          </cell>
          <cell r="F401">
            <v>0</v>
          </cell>
          <cell r="G401">
            <v>0</v>
          </cell>
          <cell r="H401">
            <v>42645</v>
          </cell>
          <cell r="I401">
            <v>42255</v>
          </cell>
          <cell r="J401">
            <v>1930</v>
          </cell>
        </row>
        <row r="402">
          <cell r="D402">
            <v>181085</v>
          </cell>
          <cell r="E402">
            <v>181085</v>
          </cell>
          <cell r="F402">
            <v>0</v>
          </cell>
          <cell r="G402">
            <v>0</v>
          </cell>
          <cell r="H402">
            <v>42646</v>
          </cell>
          <cell r="I402">
            <v>42255</v>
          </cell>
          <cell r="J402">
            <v>2000</v>
          </cell>
        </row>
        <row r="403">
          <cell r="D403">
            <v>181869</v>
          </cell>
          <cell r="E403">
            <v>181869</v>
          </cell>
          <cell r="F403">
            <v>0</v>
          </cell>
          <cell r="G403">
            <v>0</v>
          </cell>
          <cell r="H403">
            <v>42647</v>
          </cell>
          <cell r="I403">
            <v>42255</v>
          </cell>
          <cell r="J403">
            <v>2030</v>
          </cell>
        </row>
        <row r="404">
          <cell r="D404">
            <v>185980</v>
          </cell>
          <cell r="E404">
            <v>185980</v>
          </cell>
          <cell r="F404">
            <v>0</v>
          </cell>
          <cell r="G404">
            <v>0</v>
          </cell>
          <cell r="H404">
            <v>42648</v>
          </cell>
          <cell r="I404">
            <v>42255</v>
          </cell>
          <cell r="J404">
            <v>2100</v>
          </cell>
        </row>
        <row r="405">
          <cell r="D405">
            <v>190616</v>
          </cell>
          <cell r="E405">
            <v>190616</v>
          </cell>
          <cell r="F405">
            <v>0</v>
          </cell>
          <cell r="G405">
            <v>0</v>
          </cell>
          <cell r="H405">
            <v>42649</v>
          </cell>
          <cell r="I405">
            <v>42255</v>
          </cell>
          <cell r="J405">
            <v>2130</v>
          </cell>
        </row>
        <row r="406">
          <cell r="D406">
            <v>195529</v>
          </cell>
          <cell r="E406">
            <v>195529</v>
          </cell>
          <cell r="F406">
            <v>0</v>
          </cell>
          <cell r="G406">
            <v>0</v>
          </cell>
          <cell r="H406">
            <v>42650</v>
          </cell>
          <cell r="I406">
            <v>42255</v>
          </cell>
          <cell r="J406">
            <v>2200</v>
          </cell>
        </row>
        <row r="407">
          <cell r="D407">
            <v>206103</v>
          </cell>
          <cell r="E407">
            <v>206103</v>
          </cell>
          <cell r="F407">
            <v>0</v>
          </cell>
          <cell r="G407">
            <v>0</v>
          </cell>
          <cell r="H407">
            <v>42651</v>
          </cell>
          <cell r="I407">
            <v>42255</v>
          </cell>
          <cell r="J407">
            <v>2230</v>
          </cell>
        </row>
        <row r="408">
          <cell r="D408">
            <v>208975</v>
          </cell>
          <cell r="E408">
            <v>208975</v>
          </cell>
          <cell r="F408">
            <v>0</v>
          </cell>
          <cell r="G408">
            <v>0</v>
          </cell>
          <cell r="H408">
            <v>42652</v>
          </cell>
          <cell r="I408">
            <v>42255</v>
          </cell>
          <cell r="J408">
            <v>2300</v>
          </cell>
        </row>
        <row r="409">
          <cell r="D409">
            <v>209893</v>
          </cell>
          <cell r="E409">
            <v>209893</v>
          </cell>
          <cell r="F409">
            <v>0</v>
          </cell>
          <cell r="G409">
            <v>0</v>
          </cell>
          <cell r="H409">
            <v>42653</v>
          </cell>
          <cell r="I409">
            <v>42255</v>
          </cell>
          <cell r="J409">
            <v>2330</v>
          </cell>
        </row>
        <row r="410">
          <cell r="D410">
            <v>214055</v>
          </cell>
          <cell r="E410">
            <v>214055</v>
          </cell>
          <cell r="F410">
            <v>0</v>
          </cell>
          <cell r="G410">
            <v>0</v>
          </cell>
          <cell r="H410">
            <v>42654</v>
          </cell>
          <cell r="I410">
            <v>42255</v>
          </cell>
          <cell r="J410">
            <v>2400</v>
          </cell>
        </row>
        <row r="411">
          <cell r="D411">
            <v>216719</v>
          </cell>
          <cell r="E411">
            <v>216719</v>
          </cell>
          <cell r="F411">
            <v>0</v>
          </cell>
          <cell r="G411">
            <v>0</v>
          </cell>
          <cell r="H411">
            <v>42655</v>
          </cell>
          <cell r="I411">
            <v>42256</v>
          </cell>
          <cell r="J411">
            <v>30</v>
          </cell>
        </row>
        <row r="412">
          <cell r="D412">
            <v>213347</v>
          </cell>
          <cell r="E412">
            <v>213347</v>
          </cell>
          <cell r="F412">
            <v>0</v>
          </cell>
          <cell r="G412">
            <v>0</v>
          </cell>
          <cell r="H412">
            <v>42656</v>
          </cell>
          <cell r="I412">
            <v>42256</v>
          </cell>
          <cell r="J412">
            <v>100</v>
          </cell>
        </row>
        <row r="413">
          <cell r="D413">
            <v>212486</v>
          </cell>
          <cell r="E413">
            <v>212486</v>
          </cell>
          <cell r="F413">
            <v>0</v>
          </cell>
          <cell r="G413">
            <v>0</v>
          </cell>
          <cell r="H413">
            <v>42657</v>
          </cell>
          <cell r="I413">
            <v>42256</v>
          </cell>
          <cell r="J413">
            <v>130</v>
          </cell>
        </row>
        <row r="414">
          <cell r="D414">
            <v>212754</v>
          </cell>
          <cell r="E414">
            <v>212754</v>
          </cell>
          <cell r="F414">
            <v>0</v>
          </cell>
          <cell r="G414">
            <v>0</v>
          </cell>
          <cell r="H414">
            <v>42658</v>
          </cell>
          <cell r="I414">
            <v>42256</v>
          </cell>
          <cell r="J414">
            <v>200</v>
          </cell>
        </row>
        <row r="415">
          <cell r="D415">
            <v>213382</v>
          </cell>
          <cell r="E415">
            <v>213382</v>
          </cell>
          <cell r="F415">
            <v>0</v>
          </cell>
          <cell r="G415">
            <v>0</v>
          </cell>
          <cell r="H415">
            <v>42659</v>
          </cell>
          <cell r="I415">
            <v>42256</v>
          </cell>
          <cell r="J415">
            <v>230</v>
          </cell>
        </row>
        <row r="416">
          <cell r="D416">
            <v>215479</v>
          </cell>
          <cell r="E416">
            <v>215479</v>
          </cell>
          <cell r="F416">
            <v>0</v>
          </cell>
          <cell r="G416">
            <v>0</v>
          </cell>
          <cell r="H416">
            <v>42660</v>
          </cell>
          <cell r="I416">
            <v>42256</v>
          </cell>
          <cell r="J416">
            <v>300</v>
          </cell>
        </row>
        <row r="417">
          <cell r="D417">
            <v>217910</v>
          </cell>
          <cell r="E417">
            <v>217910</v>
          </cell>
          <cell r="F417">
            <v>0</v>
          </cell>
          <cell r="G417">
            <v>0</v>
          </cell>
          <cell r="H417">
            <v>42661</v>
          </cell>
          <cell r="I417">
            <v>42256</v>
          </cell>
          <cell r="J417">
            <v>330</v>
          </cell>
        </row>
        <row r="418">
          <cell r="D418">
            <v>217971</v>
          </cell>
          <cell r="E418">
            <v>217971</v>
          </cell>
          <cell r="F418">
            <v>0</v>
          </cell>
          <cell r="G418">
            <v>0</v>
          </cell>
          <cell r="H418">
            <v>42662</v>
          </cell>
          <cell r="I418">
            <v>42256</v>
          </cell>
          <cell r="J418">
            <v>400</v>
          </cell>
        </row>
        <row r="419">
          <cell r="D419">
            <v>217963</v>
          </cell>
          <cell r="E419">
            <v>217963</v>
          </cell>
          <cell r="F419">
            <v>0</v>
          </cell>
          <cell r="G419">
            <v>0</v>
          </cell>
          <cell r="H419">
            <v>42663</v>
          </cell>
          <cell r="I419">
            <v>42256</v>
          </cell>
          <cell r="J419">
            <v>430</v>
          </cell>
        </row>
        <row r="420">
          <cell r="D420">
            <v>217299</v>
          </cell>
          <cell r="E420">
            <v>217299</v>
          </cell>
          <cell r="F420">
            <v>0</v>
          </cell>
          <cell r="G420">
            <v>0</v>
          </cell>
          <cell r="H420">
            <v>42664</v>
          </cell>
          <cell r="I420">
            <v>42256</v>
          </cell>
          <cell r="J420">
            <v>500</v>
          </cell>
        </row>
        <row r="421">
          <cell r="D421">
            <v>218353</v>
          </cell>
          <cell r="E421">
            <v>218353</v>
          </cell>
          <cell r="F421">
            <v>0</v>
          </cell>
          <cell r="G421">
            <v>0</v>
          </cell>
          <cell r="H421">
            <v>42665</v>
          </cell>
          <cell r="I421">
            <v>42256</v>
          </cell>
          <cell r="J421">
            <v>530</v>
          </cell>
        </row>
        <row r="422">
          <cell r="D422">
            <v>218278</v>
          </cell>
          <cell r="E422">
            <v>218278</v>
          </cell>
          <cell r="F422">
            <v>0</v>
          </cell>
          <cell r="G422">
            <v>0</v>
          </cell>
          <cell r="H422">
            <v>42666</v>
          </cell>
          <cell r="I422">
            <v>42256</v>
          </cell>
          <cell r="J422">
            <v>600</v>
          </cell>
        </row>
        <row r="423">
          <cell r="D423">
            <v>215316</v>
          </cell>
          <cell r="E423">
            <v>215316</v>
          </cell>
          <cell r="F423">
            <v>0</v>
          </cell>
          <cell r="G423">
            <v>0</v>
          </cell>
          <cell r="H423">
            <v>42667</v>
          </cell>
          <cell r="I423">
            <v>42256</v>
          </cell>
          <cell r="J423">
            <v>630</v>
          </cell>
        </row>
        <row r="424">
          <cell r="D424">
            <v>216199</v>
          </cell>
          <cell r="E424">
            <v>216199</v>
          </cell>
          <cell r="F424">
            <v>0</v>
          </cell>
          <cell r="G424">
            <v>0</v>
          </cell>
          <cell r="H424">
            <v>42668</v>
          </cell>
          <cell r="I424">
            <v>42256</v>
          </cell>
          <cell r="J424">
            <v>700</v>
          </cell>
        </row>
        <row r="425">
          <cell r="D425">
            <v>212959</v>
          </cell>
          <cell r="E425">
            <v>212959</v>
          </cell>
          <cell r="F425">
            <v>0</v>
          </cell>
          <cell r="G425">
            <v>0</v>
          </cell>
          <cell r="H425">
            <v>42669</v>
          </cell>
          <cell r="I425">
            <v>42256</v>
          </cell>
          <cell r="J425">
            <v>730</v>
          </cell>
        </row>
        <row r="426">
          <cell r="D426">
            <v>208458</v>
          </cell>
          <cell r="E426">
            <v>208458</v>
          </cell>
          <cell r="F426">
            <v>0</v>
          </cell>
          <cell r="G426">
            <v>0</v>
          </cell>
          <cell r="H426">
            <v>42670</v>
          </cell>
          <cell r="I426">
            <v>42256</v>
          </cell>
          <cell r="J426">
            <v>800</v>
          </cell>
        </row>
        <row r="427">
          <cell r="D427">
            <v>206287</v>
          </cell>
          <cell r="E427">
            <v>206287</v>
          </cell>
          <cell r="F427">
            <v>0</v>
          </cell>
          <cell r="G427">
            <v>0</v>
          </cell>
          <cell r="H427">
            <v>42671</v>
          </cell>
          <cell r="I427">
            <v>42256</v>
          </cell>
          <cell r="J427">
            <v>830</v>
          </cell>
        </row>
        <row r="428">
          <cell r="D428">
            <v>211537</v>
          </cell>
          <cell r="E428">
            <v>211537</v>
          </cell>
          <cell r="F428">
            <v>0</v>
          </cell>
          <cell r="G428">
            <v>0</v>
          </cell>
          <cell r="H428">
            <v>42672</v>
          </cell>
          <cell r="I428">
            <v>42256</v>
          </cell>
          <cell r="J428">
            <v>900</v>
          </cell>
        </row>
        <row r="429">
          <cell r="D429">
            <v>214991</v>
          </cell>
          <cell r="E429">
            <v>214991</v>
          </cell>
          <cell r="F429">
            <v>0</v>
          </cell>
          <cell r="G429">
            <v>0</v>
          </cell>
          <cell r="H429">
            <v>42673</v>
          </cell>
          <cell r="I429">
            <v>42256</v>
          </cell>
          <cell r="J429">
            <v>930</v>
          </cell>
        </row>
        <row r="430">
          <cell r="D430">
            <v>212929</v>
          </cell>
          <cell r="E430">
            <v>212929</v>
          </cell>
          <cell r="F430">
            <v>0</v>
          </cell>
          <cell r="G430">
            <v>0</v>
          </cell>
          <cell r="H430">
            <v>42674</v>
          </cell>
          <cell r="I430">
            <v>42256</v>
          </cell>
          <cell r="J430">
            <v>1000</v>
          </cell>
        </row>
        <row r="431">
          <cell r="D431">
            <v>211722</v>
          </cell>
          <cell r="E431">
            <v>211722</v>
          </cell>
          <cell r="F431">
            <v>0</v>
          </cell>
          <cell r="G431">
            <v>0</v>
          </cell>
          <cell r="H431">
            <v>42675</v>
          </cell>
          <cell r="I431">
            <v>42256</v>
          </cell>
          <cell r="J431">
            <v>1030</v>
          </cell>
        </row>
        <row r="432">
          <cell r="D432">
            <v>209132</v>
          </cell>
          <cell r="E432">
            <v>209132</v>
          </cell>
          <cell r="F432">
            <v>0</v>
          </cell>
          <cell r="G432">
            <v>0</v>
          </cell>
          <cell r="H432">
            <v>42676</v>
          </cell>
          <cell r="I432">
            <v>42256</v>
          </cell>
          <cell r="J432">
            <v>1100</v>
          </cell>
        </row>
        <row r="433">
          <cell r="D433">
            <v>205089</v>
          </cell>
          <cell r="E433">
            <v>205089</v>
          </cell>
          <cell r="F433">
            <v>0</v>
          </cell>
          <cell r="G433">
            <v>0</v>
          </cell>
          <cell r="H433">
            <v>42677</v>
          </cell>
          <cell r="I433">
            <v>42256</v>
          </cell>
          <cell r="J433">
            <v>1130</v>
          </cell>
        </row>
        <row r="434">
          <cell r="D434">
            <v>198333</v>
          </cell>
          <cell r="E434">
            <v>198333</v>
          </cell>
          <cell r="F434">
            <v>0</v>
          </cell>
          <cell r="G434">
            <v>0</v>
          </cell>
          <cell r="H434">
            <v>42678</v>
          </cell>
          <cell r="I434">
            <v>42256</v>
          </cell>
          <cell r="J434">
            <v>1200</v>
          </cell>
        </row>
        <row r="435">
          <cell r="D435">
            <v>201574</v>
          </cell>
          <cell r="E435">
            <v>201574</v>
          </cell>
          <cell r="F435">
            <v>0</v>
          </cell>
          <cell r="G435">
            <v>0</v>
          </cell>
          <cell r="H435">
            <v>42679</v>
          </cell>
          <cell r="I435">
            <v>42256</v>
          </cell>
          <cell r="J435">
            <v>1230</v>
          </cell>
        </row>
        <row r="436">
          <cell r="D436">
            <v>205901</v>
          </cell>
          <cell r="E436">
            <v>205901</v>
          </cell>
          <cell r="F436">
            <v>0</v>
          </cell>
          <cell r="G436">
            <v>0</v>
          </cell>
          <cell r="H436">
            <v>42680</v>
          </cell>
          <cell r="I436">
            <v>42256</v>
          </cell>
          <cell r="J436">
            <v>1300</v>
          </cell>
        </row>
        <row r="437">
          <cell r="D437">
            <v>208295</v>
          </cell>
          <cell r="E437">
            <v>208295</v>
          </cell>
          <cell r="F437">
            <v>0</v>
          </cell>
          <cell r="G437">
            <v>0</v>
          </cell>
          <cell r="H437">
            <v>42681</v>
          </cell>
          <cell r="I437">
            <v>42256</v>
          </cell>
          <cell r="J437">
            <v>1330</v>
          </cell>
        </row>
        <row r="438">
          <cell r="D438">
            <v>200168</v>
          </cell>
          <cell r="E438">
            <v>200168</v>
          </cell>
          <cell r="F438">
            <v>0</v>
          </cell>
          <cell r="G438">
            <v>0</v>
          </cell>
          <cell r="H438">
            <v>42682</v>
          </cell>
          <cell r="I438">
            <v>42256</v>
          </cell>
          <cell r="J438">
            <v>1400</v>
          </cell>
        </row>
        <row r="439">
          <cell r="D439">
            <v>183988</v>
          </cell>
          <cell r="E439">
            <v>183988</v>
          </cell>
          <cell r="F439">
            <v>0</v>
          </cell>
          <cell r="G439">
            <v>0</v>
          </cell>
          <cell r="H439">
            <v>42683</v>
          </cell>
          <cell r="I439">
            <v>42256</v>
          </cell>
          <cell r="J439">
            <v>1430</v>
          </cell>
        </row>
        <row r="440">
          <cell r="D440">
            <v>184732</v>
          </cell>
          <cell r="E440">
            <v>184732</v>
          </cell>
          <cell r="F440">
            <v>0</v>
          </cell>
          <cell r="G440">
            <v>0</v>
          </cell>
          <cell r="H440">
            <v>42684</v>
          </cell>
          <cell r="I440">
            <v>42256</v>
          </cell>
          <cell r="J440">
            <v>1500</v>
          </cell>
        </row>
        <row r="441">
          <cell r="D441">
            <v>191613</v>
          </cell>
          <cell r="E441">
            <v>191613</v>
          </cell>
          <cell r="F441">
            <v>0</v>
          </cell>
          <cell r="G441">
            <v>0</v>
          </cell>
          <cell r="H441">
            <v>42685</v>
          </cell>
          <cell r="I441">
            <v>42256</v>
          </cell>
          <cell r="J441">
            <v>1530</v>
          </cell>
        </row>
        <row r="442">
          <cell r="D442">
            <v>204380</v>
          </cell>
          <cell r="E442">
            <v>204380</v>
          </cell>
          <cell r="F442">
            <v>0</v>
          </cell>
          <cell r="G442">
            <v>0</v>
          </cell>
          <cell r="H442">
            <v>42686</v>
          </cell>
          <cell r="I442">
            <v>42256</v>
          </cell>
          <cell r="J442">
            <v>1600</v>
          </cell>
        </row>
        <row r="443">
          <cell r="D443">
            <v>187261</v>
          </cell>
          <cell r="E443">
            <v>187261</v>
          </cell>
          <cell r="F443">
            <v>0</v>
          </cell>
          <cell r="G443">
            <v>0</v>
          </cell>
          <cell r="H443">
            <v>42687</v>
          </cell>
          <cell r="I443">
            <v>42256</v>
          </cell>
          <cell r="J443">
            <v>1630</v>
          </cell>
        </row>
        <row r="444">
          <cell r="D444">
            <v>198342</v>
          </cell>
          <cell r="E444">
            <v>198342</v>
          </cell>
          <cell r="F444">
            <v>0</v>
          </cell>
          <cell r="G444">
            <v>0</v>
          </cell>
          <cell r="H444">
            <v>42688</v>
          </cell>
          <cell r="I444">
            <v>42256</v>
          </cell>
          <cell r="J444">
            <v>1700</v>
          </cell>
        </row>
        <row r="445">
          <cell r="D445">
            <v>208613</v>
          </cell>
          <cell r="E445">
            <v>208613</v>
          </cell>
          <cell r="F445">
            <v>0</v>
          </cell>
          <cell r="G445">
            <v>0</v>
          </cell>
          <cell r="H445">
            <v>42689</v>
          </cell>
          <cell r="I445">
            <v>42256</v>
          </cell>
          <cell r="J445">
            <v>1730</v>
          </cell>
        </row>
        <row r="446">
          <cell r="D446">
            <v>209099</v>
          </cell>
          <cell r="E446">
            <v>209099</v>
          </cell>
          <cell r="F446">
            <v>0</v>
          </cell>
          <cell r="G446">
            <v>0</v>
          </cell>
          <cell r="H446">
            <v>42690</v>
          </cell>
          <cell r="I446">
            <v>42256</v>
          </cell>
          <cell r="J446">
            <v>1800</v>
          </cell>
        </row>
        <row r="447">
          <cell r="D447">
            <v>204052</v>
          </cell>
          <cell r="E447">
            <v>204052</v>
          </cell>
          <cell r="F447">
            <v>0</v>
          </cell>
          <cell r="G447">
            <v>0</v>
          </cell>
          <cell r="H447">
            <v>42691</v>
          </cell>
          <cell r="I447">
            <v>42256</v>
          </cell>
          <cell r="J447">
            <v>1830</v>
          </cell>
        </row>
        <row r="448">
          <cell r="D448">
            <v>203487</v>
          </cell>
          <cell r="E448">
            <v>203487</v>
          </cell>
          <cell r="F448">
            <v>0</v>
          </cell>
          <cell r="G448">
            <v>0</v>
          </cell>
          <cell r="H448">
            <v>42692</v>
          </cell>
          <cell r="I448">
            <v>42256</v>
          </cell>
          <cell r="J448">
            <v>1900</v>
          </cell>
        </row>
        <row r="449">
          <cell r="D449">
            <v>206026</v>
          </cell>
          <cell r="E449">
            <v>206026</v>
          </cell>
          <cell r="F449">
            <v>0</v>
          </cell>
          <cell r="G449">
            <v>0</v>
          </cell>
          <cell r="H449">
            <v>42693</v>
          </cell>
          <cell r="I449">
            <v>42256</v>
          </cell>
          <cell r="J449">
            <v>1930</v>
          </cell>
        </row>
        <row r="450">
          <cell r="D450">
            <v>195347</v>
          </cell>
          <cell r="E450">
            <v>195347</v>
          </cell>
          <cell r="F450">
            <v>0</v>
          </cell>
          <cell r="G450">
            <v>0</v>
          </cell>
          <cell r="H450">
            <v>42694</v>
          </cell>
          <cell r="I450">
            <v>42256</v>
          </cell>
          <cell r="J450">
            <v>2000</v>
          </cell>
        </row>
        <row r="451">
          <cell r="D451">
            <v>191945</v>
          </cell>
          <cell r="E451">
            <v>191945</v>
          </cell>
          <cell r="F451">
            <v>0</v>
          </cell>
          <cell r="G451">
            <v>0</v>
          </cell>
          <cell r="H451">
            <v>42695</v>
          </cell>
          <cell r="I451">
            <v>42256</v>
          </cell>
          <cell r="J451">
            <v>2030</v>
          </cell>
        </row>
        <row r="452">
          <cell r="D452">
            <v>196803</v>
          </cell>
          <cell r="E452">
            <v>196803</v>
          </cell>
          <cell r="F452">
            <v>0</v>
          </cell>
          <cell r="G452">
            <v>0</v>
          </cell>
          <cell r="H452">
            <v>42696</v>
          </cell>
          <cell r="I452">
            <v>42256</v>
          </cell>
          <cell r="J452">
            <v>2100</v>
          </cell>
        </row>
        <row r="453">
          <cell r="D453">
            <v>195805</v>
          </cell>
          <cell r="E453">
            <v>195805</v>
          </cell>
          <cell r="F453">
            <v>0</v>
          </cell>
          <cell r="G453">
            <v>0</v>
          </cell>
          <cell r="H453">
            <v>42697</v>
          </cell>
          <cell r="I453">
            <v>42256</v>
          </cell>
          <cell r="J453">
            <v>2130</v>
          </cell>
        </row>
        <row r="454">
          <cell r="D454">
            <v>202799</v>
          </cell>
          <cell r="E454">
            <v>202799</v>
          </cell>
          <cell r="F454">
            <v>0</v>
          </cell>
          <cell r="G454">
            <v>0</v>
          </cell>
          <cell r="H454">
            <v>42698</v>
          </cell>
          <cell r="I454">
            <v>42256</v>
          </cell>
          <cell r="J454">
            <v>2200</v>
          </cell>
        </row>
        <row r="455">
          <cell r="D455">
            <v>197921</v>
          </cell>
          <cell r="E455">
            <v>197921</v>
          </cell>
          <cell r="F455">
            <v>0</v>
          </cell>
          <cell r="G455">
            <v>0</v>
          </cell>
          <cell r="H455">
            <v>42699</v>
          </cell>
          <cell r="I455">
            <v>42256</v>
          </cell>
          <cell r="J455">
            <v>2230</v>
          </cell>
        </row>
        <row r="456">
          <cell r="D456">
            <v>198157</v>
          </cell>
          <cell r="E456">
            <v>198157</v>
          </cell>
          <cell r="F456">
            <v>0</v>
          </cell>
          <cell r="G456">
            <v>0</v>
          </cell>
          <cell r="H456">
            <v>42700</v>
          </cell>
          <cell r="I456">
            <v>42256</v>
          </cell>
          <cell r="J456">
            <v>2300</v>
          </cell>
        </row>
        <row r="457">
          <cell r="D457">
            <v>209037</v>
          </cell>
          <cell r="E457">
            <v>209037</v>
          </cell>
          <cell r="F457">
            <v>0</v>
          </cell>
          <cell r="G457">
            <v>0</v>
          </cell>
          <cell r="H457">
            <v>42701</v>
          </cell>
          <cell r="I457">
            <v>42256</v>
          </cell>
          <cell r="J457">
            <v>2330</v>
          </cell>
        </row>
        <row r="458">
          <cell r="D458">
            <v>206952</v>
          </cell>
          <cell r="E458">
            <v>206952</v>
          </cell>
          <cell r="F458">
            <v>0</v>
          </cell>
          <cell r="G458">
            <v>0</v>
          </cell>
          <cell r="H458">
            <v>42702</v>
          </cell>
          <cell r="I458">
            <v>42256</v>
          </cell>
          <cell r="J458">
            <v>2400</v>
          </cell>
        </row>
        <row r="459">
          <cell r="D459">
            <v>206586</v>
          </cell>
          <cell r="E459">
            <v>206586</v>
          </cell>
          <cell r="F459">
            <v>0</v>
          </cell>
          <cell r="G459">
            <v>0</v>
          </cell>
          <cell r="H459">
            <v>42703</v>
          </cell>
          <cell r="I459">
            <v>42257</v>
          </cell>
          <cell r="J459">
            <v>30</v>
          </cell>
        </row>
        <row r="460">
          <cell r="D460">
            <v>206825</v>
          </cell>
          <cell r="E460">
            <v>206825</v>
          </cell>
          <cell r="F460">
            <v>0</v>
          </cell>
          <cell r="G460">
            <v>0</v>
          </cell>
          <cell r="H460">
            <v>42704</v>
          </cell>
          <cell r="I460">
            <v>42257</v>
          </cell>
          <cell r="J460">
            <v>100</v>
          </cell>
        </row>
        <row r="461">
          <cell r="D461">
            <v>209087</v>
          </cell>
          <cell r="E461">
            <v>209087</v>
          </cell>
          <cell r="F461">
            <v>0</v>
          </cell>
          <cell r="G461">
            <v>0</v>
          </cell>
          <cell r="H461">
            <v>42705</v>
          </cell>
          <cell r="I461">
            <v>42257</v>
          </cell>
          <cell r="J461">
            <v>130</v>
          </cell>
        </row>
        <row r="462">
          <cell r="D462">
            <v>210442</v>
          </cell>
          <cell r="E462">
            <v>210442</v>
          </cell>
          <cell r="F462">
            <v>0</v>
          </cell>
          <cell r="G462">
            <v>0</v>
          </cell>
          <cell r="H462">
            <v>42706</v>
          </cell>
          <cell r="I462">
            <v>42257</v>
          </cell>
          <cell r="J462">
            <v>200</v>
          </cell>
        </row>
        <row r="463">
          <cell r="D463">
            <v>210021</v>
          </cell>
          <cell r="E463">
            <v>210021</v>
          </cell>
          <cell r="F463">
            <v>0</v>
          </cell>
          <cell r="G463">
            <v>0</v>
          </cell>
          <cell r="H463">
            <v>42707</v>
          </cell>
          <cell r="I463">
            <v>42257</v>
          </cell>
          <cell r="J463">
            <v>230</v>
          </cell>
        </row>
        <row r="464">
          <cell r="D464">
            <v>209449</v>
          </cell>
          <cell r="E464">
            <v>209449</v>
          </cell>
          <cell r="F464">
            <v>0</v>
          </cell>
          <cell r="G464">
            <v>0</v>
          </cell>
          <cell r="H464">
            <v>42708</v>
          </cell>
          <cell r="I464">
            <v>42257</v>
          </cell>
          <cell r="J464">
            <v>300</v>
          </cell>
        </row>
        <row r="465">
          <cell r="D465">
            <v>209836</v>
          </cell>
          <cell r="E465">
            <v>209836</v>
          </cell>
          <cell r="F465">
            <v>0</v>
          </cell>
          <cell r="G465">
            <v>0</v>
          </cell>
          <cell r="H465">
            <v>42709</v>
          </cell>
          <cell r="I465">
            <v>42257</v>
          </cell>
          <cell r="J465">
            <v>330</v>
          </cell>
        </row>
        <row r="466">
          <cell r="D466">
            <v>209562</v>
          </cell>
          <cell r="E466">
            <v>209562</v>
          </cell>
          <cell r="F466">
            <v>0</v>
          </cell>
          <cell r="G466">
            <v>0</v>
          </cell>
          <cell r="H466">
            <v>42710</v>
          </cell>
          <cell r="I466">
            <v>42257</v>
          </cell>
          <cell r="J466">
            <v>400</v>
          </cell>
        </row>
        <row r="467">
          <cell r="D467">
            <v>208378</v>
          </cell>
          <cell r="E467">
            <v>208378</v>
          </cell>
          <cell r="F467">
            <v>0</v>
          </cell>
          <cell r="G467">
            <v>0</v>
          </cell>
          <cell r="H467">
            <v>42711</v>
          </cell>
          <cell r="I467">
            <v>42257</v>
          </cell>
          <cell r="J467">
            <v>430</v>
          </cell>
        </row>
        <row r="468">
          <cell r="D468">
            <v>201188</v>
          </cell>
          <cell r="E468">
            <v>201188</v>
          </cell>
          <cell r="F468">
            <v>0</v>
          </cell>
          <cell r="G468">
            <v>0</v>
          </cell>
          <cell r="H468">
            <v>42712</v>
          </cell>
          <cell r="I468">
            <v>42257</v>
          </cell>
          <cell r="J468">
            <v>500</v>
          </cell>
        </row>
        <row r="469">
          <cell r="D469">
            <v>200739</v>
          </cell>
          <cell r="E469">
            <v>200739</v>
          </cell>
          <cell r="F469">
            <v>0</v>
          </cell>
          <cell r="G469">
            <v>0</v>
          </cell>
          <cell r="H469">
            <v>42713</v>
          </cell>
          <cell r="I469">
            <v>42257</v>
          </cell>
          <cell r="J469">
            <v>530</v>
          </cell>
        </row>
        <row r="470">
          <cell r="D470">
            <v>200205</v>
          </cell>
          <cell r="E470">
            <v>200205</v>
          </cell>
          <cell r="F470">
            <v>0</v>
          </cell>
          <cell r="G470">
            <v>0</v>
          </cell>
          <cell r="H470">
            <v>42714</v>
          </cell>
          <cell r="I470">
            <v>42257</v>
          </cell>
          <cell r="J470">
            <v>600</v>
          </cell>
        </row>
        <row r="471">
          <cell r="D471">
            <v>200758</v>
          </cell>
          <cell r="E471">
            <v>200758</v>
          </cell>
          <cell r="F471">
            <v>0</v>
          </cell>
          <cell r="G471">
            <v>0</v>
          </cell>
          <cell r="H471">
            <v>42715</v>
          </cell>
          <cell r="I471">
            <v>42257</v>
          </cell>
          <cell r="J471">
            <v>630</v>
          </cell>
        </row>
        <row r="472">
          <cell r="D472">
            <v>203330</v>
          </cell>
          <cell r="E472">
            <v>203330</v>
          </cell>
          <cell r="F472">
            <v>0</v>
          </cell>
          <cell r="G472">
            <v>0</v>
          </cell>
          <cell r="H472">
            <v>42716</v>
          </cell>
          <cell r="I472">
            <v>42257</v>
          </cell>
          <cell r="J472">
            <v>700</v>
          </cell>
        </row>
        <row r="473">
          <cell r="D473">
            <v>199789</v>
          </cell>
          <cell r="E473">
            <v>199789</v>
          </cell>
          <cell r="F473">
            <v>0</v>
          </cell>
          <cell r="G473">
            <v>0</v>
          </cell>
          <cell r="H473">
            <v>42717</v>
          </cell>
          <cell r="I473">
            <v>42257</v>
          </cell>
          <cell r="J473">
            <v>730</v>
          </cell>
        </row>
        <row r="474">
          <cell r="D474">
            <v>198349</v>
          </cell>
          <cell r="E474">
            <v>198349</v>
          </cell>
          <cell r="F474">
            <v>0</v>
          </cell>
          <cell r="G474">
            <v>0</v>
          </cell>
          <cell r="H474">
            <v>42718</v>
          </cell>
          <cell r="I474">
            <v>42257</v>
          </cell>
          <cell r="J474">
            <v>800</v>
          </cell>
        </row>
        <row r="475">
          <cell r="D475">
            <v>197450</v>
          </cell>
          <cell r="E475">
            <v>197450</v>
          </cell>
          <cell r="F475">
            <v>0</v>
          </cell>
          <cell r="G475">
            <v>0</v>
          </cell>
          <cell r="H475">
            <v>42719</v>
          </cell>
          <cell r="I475">
            <v>42257</v>
          </cell>
          <cell r="J475">
            <v>830</v>
          </cell>
        </row>
        <row r="476">
          <cell r="D476">
            <v>201544</v>
          </cell>
          <cell r="E476">
            <v>201544</v>
          </cell>
          <cell r="F476">
            <v>0</v>
          </cell>
          <cell r="G476">
            <v>0</v>
          </cell>
          <cell r="H476">
            <v>42720</v>
          </cell>
          <cell r="I476">
            <v>42257</v>
          </cell>
          <cell r="J476">
            <v>900</v>
          </cell>
        </row>
        <row r="477">
          <cell r="D477">
            <v>197472</v>
          </cell>
          <cell r="E477">
            <v>197472</v>
          </cell>
          <cell r="F477">
            <v>0</v>
          </cell>
          <cell r="G477">
            <v>0</v>
          </cell>
          <cell r="H477">
            <v>42721</v>
          </cell>
          <cell r="I477">
            <v>42257</v>
          </cell>
          <cell r="J477">
            <v>930</v>
          </cell>
        </row>
        <row r="478">
          <cell r="D478">
            <v>198643</v>
          </cell>
          <cell r="E478">
            <v>198643</v>
          </cell>
          <cell r="F478">
            <v>0</v>
          </cell>
          <cell r="G478">
            <v>0</v>
          </cell>
          <cell r="H478">
            <v>42722</v>
          </cell>
          <cell r="I478">
            <v>42257</v>
          </cell>
          <cell r="J478">
            <v>1000</v>
          </cell>
        </row>
        <row r="479">
          <cell r="D479">
            <v>197196</v>
          </cell>
          <cell r="E479">
            <v>197196</v>
          </cell>
          <cell r="F479">
            <v>0</v>
          </cell>
          <cell r="G479">
            <v>0</v>
          </cell>
          <cell r="H479">
            <v>42723</v>
          </cell>
          <cell r="I479">
            <v>42257</v>
          </cell>
          <cell r="J479">
            <v>1030</v>
          </cell>
        </row>
        <row r="480">
          <cell r="D480">
            <v>197909</v>
          </cell>
          <cell r="E480">
            <v>197909</v>
          </cell>
          <cell r="F480">
            <v>0</v>
          </cell>
          <cell r="G480">
            <v>0</v>
          </cell>
          <cell r="H480">
            <v>42724</v>
          </cell>
          <cell r="I480">
            <v>42257</v>
          </cell>
          <cell r="J480">
            <v>1100</v>
          </cell>
        </row>
        <row r="481">
          <cell r="D481">
            <v>196772</v>
          </cell>
          <cell r="E481">
            <v>196772</v>
          </cell>
          <cell r="F481">
            <v>0</v>
          </cell>
          <cell r="G481">
            <v>0</v>
          </cell>
          <cell r="H481">
            <v>42725</v>
          </cell>
          <cell r="I481">
            <v>42257</v>
          </cell>
          <cell r="J481">
            <v>1130</v>
          </cell>
        </row>
        <row r="482">
          <cell r="D482">
            <v>194656</v>
          </cell>
          <cell r="E482">
            <v>194656</v>
          </cell>
          <cell r="F482">
            <v>0</v>
          </cell>
          <cell r="G482">
            <v>0</v>
          </cell>
          <cell r="H482">
            <v>42726</v>
          </cell>
          <cell r="I482">
            <v>42257</v>
          </cell>
          <cell r="J482">
            <v>1200</v>
          </cell>
        </row>
        <row r="483">
          <cell r="D483">
            <v>194736</v>
          </cell>
          <cell r="E483">
            <v>194736</v>
          </cell>
          <cell r="F483">
            <v>0</v>
          </cell>
          <cell r="G483">
            <v>0</v>
          </cell>
          <cell r="H483">
            <v>42727</v>
          </cell>
          <cell r="I483">
            <v>42257</v>
          </cell>
          <cell r="J483">
            <v>1230</v>
          </cell>
        </row>
        <row r="484">
          <cell r="D484">
            <v>191256</v>
          </cell>
          <cell r="E484">
            <v>191256</v>
          </cell>
          <cell r="F484">
            <v>0</v>
          </cell>
          <cell r="G484">
            <v>0</v>
          </cell>
          <cell r="H484">
            <v>42728</v>
          </cell>
          <cell r="I484">
            <v>42257</v>
          </cell>
          <cell r="J484">
            <v>1300</v>
          </cell>
        </row>
        <row r="485">
          <cell r="D485">
            <v>193962</v>
          </cell>
          <cell r="E485">
            <v>193962</v>
          </cell>
          <cell r="F485">
            <v>0</v>
          </cell>
          <cell r="G485">
            <v>0</v>
          </cell>
          <cell r="H485">
            <v>42729</v>
          </cell>
          <cell r="I485">
            <v>42257</v>
          </cell>
          <cell r="J485">
            <v>1330</v>
          </cell>
        </row>
        <row r="486">
          <cell r="D486">
            <v>196383</v>
          </cell>
          <cell r="E486">
            <v>196383</v>
          </cell>
          <cell r="F486">
            <v>0</v>
          </cell>
          <cell r="G486">
            <v>0</v>
          </cell>
          <cell r="H486">
            <v>42730</v>
          </cell>
          <cell r="I486">
            <v>42257</v>
          </cell>
          <cell r="J486">
            <v>1400</v>
          </cell>
        </row>
        <row r="487">
          <cell r="D487">
            <v>194672</v>
          </cell>
          <cell r="E487">
            <v>194672</v>
          </cell>
          <cell r="F487">
            <v>0</v>
          </cell>
          <cell r="G487">
            <v>0</v>
          </cell>
          <cell r="H487">
            <v>42731</v>
          </cell>
          <cell r="I487">
            <v>42257</v>
          </cell>
          <cell r="J487">
            <v>1430</v>
          </cell>
        </row>
        <row r="488">
          <cell r="D488">
            <v>194236</v>
          </cell>
          <cell r="E488">
            <v>194236</v>
          </cell>
          <cell r="F488">
            <v>0</v>
          </cell>
          <cell r="G488">
            <v>0</v>
          </cell>
          <cell r="H488">
            <v>42732</v>
          </cell>
          <cell r="I488">
            <v>42257</v>
          </cell>
          <cell r="J488">
            <v>1500</v>
          </cell>
        </row>
        <row r="489">
          <cell r="D489">
            <v>192582</v>
          </cell>
          <cell r="E489">
            <v>192582</v>
          </cell>
          <cell r="F489">
            <v>0</v>
          </cell>
          <cell r="G489">
            <v>0</v>
          </cell>
          <cell r="H489">
            <v>42733</v>
          </cell>
          <cell r="I489">
            <v>42257</v>
          </cell>
          <cell r="J489">
            <v>1530</v>
          </cell>
        </row>
        <row r="490">
          <cell r="D490">
            <v>197370</v>
          </cell>
          <cell r="E490">
            <v>197370</v>
          </cell>
          <cell r="F490">
            <v>0</v>
          </cell>
          <cell r="G490">
            <v>0</v>
          </cell>
          <cell r="H490">
            <v>42734</v>
          </cell>
          <cell r="I490">
            <v>42257</v>
          </cell>
          <cell r="J490">
            <v>1600</v>
          </cell>
        </row>
        <row r="491">
          <cell r="D491">
            <v>195397</v>
          </cell>
          <cell r="E491">
            <v>195397</v>
          </cell>
          <cell r="F491">
            <v>0</v>
          </cell>
          <cell r="G491">
            <v>0</v>
          </cell>
          <cell r="H491">
            <v>42735</v>
          </cell>
          <cell r="I491">
            <v>42257</v>
          </cell>
          <cell r="J491">
            <v>1630</v>
          </cell>
        </row>
        <row r="492">
          <cell r="D492">
            <v>193080</v>
          </cell>
          <cell r="E492">
            <v>193080</v>
          </cell>
          <cell r="F492">
            <v>0</v>
          </cell>
          <cell r="G492">
            <v>0</v>
          </cell>
          <cell r="H492">
            <v>42736</v>
          </cell>
          <cell r="I492">
            <v>42257</v>
          </cell>
          <cell r="J492">
            <v>1700</v>
          </cell>
        </row>
        <row r="493">
          <cell r="D493">
            <v>192995</v>
          </cell>
          <cell r="E493">
            <v>192995</v>
          </cell>
          <cell r="F493">
            <v>0</v>
          </cell>
          <cell r="G493">
            <v>0</v>
          </cell>
          <cell r="H493">
            <v>42737</v>
          </cell>
          <cell r="I493">
            <v>42257</v>
          </cell>
          <cell r="J493">
            <v>1730</v>
          </cell>
        </row>
        <row r="494">
          <cell r="D494">
            <v>192412</v>
          </cell>
          <cell r="E494">
            <v>192412</v>
          </cell>
          <cell r="F494">
            <v>0</v>
          </cell>
          <cell r="G494">
            <v>0</v>
          </cell>
          <cell r="H494">
            <v>42738</v>
          </cell>
          <cell r="I494">
            <v>42257</v>
          </cell>
          <cell r="J494">
            <v>1800</v>
          </cell>
        </row>
        <row r="495">
          <cell r="D495">
            <v>193635</v>
          </cell>
          <cell r="E495">
            <v>193635</v>
          </cell>
          <cell r="F495">
            <v>0</v>
          </cell>
          <cell r="G495">
            <v>0</v>
          </cell>
          <cell r="H495">
            <v>42739</v>
          </cell>
          <cell r="I495">
            <v>42257</v>
          </cell>
          <cell r="J495">
            <v>1830</v>
          </cell>
        </row>
        <row r="496">
          <cell r="D496">
            <v>194444</v>
          </cell>
          <cell r="E496">
            <v>194444</v>
          </cell>
          <cell r="F496">
            <v>0</v>
          </cell>
          <cell r="G496">
            <v>0</v>
          </cell>
          <cell r="H496">
            <v>42740</v>
          </cell>
          <cell r="I496">
            <v>42257</v>
          </cell>
          <cell r="J496">
            <v>1900</v>
          </cell>
        </row>
        <row r="497">
          <cell r="D497">
            <v>195300</v>
          </cell>
          <cell r="E497">
            <v>195300</v>
          </cell>
          <cell r="F497">
            <v>0</v>
          </cell>
          <cell r="G497">
            <v>0</v>
          </cell>
          <cell r="H497">
            <v>42741</v>
          </cell>
          <cell r="I497">
            <v>42257</v>
          </cell>
          <cell r="J497">
            <v>1930</v>
          </cell>
        </row>
        <row r="498">
          <cell r="D498">
            <v>190157</v>
          </cell>
          <cell r="E498">
            <v>190157</v>
          </cell>
          <cell r="F498">
            <v>0</v>
          </cell>
          <cell r="G498">
            <v>0</v>
          </cell>
          <cell r="H498">
            <v>42742</v>
          </cell>
          <cell r="I498">
            <v>42257</v>
          </cell>
          <cell r="J498">
            <v>2000</v>
          </cell>
        </row>
        <row r="499">
          <cell r="D499">
            <v>184454</v>
          </cell>
          <cell r="E499">
            <v>184454</v>
          </cell>
          <cell r="F499">
            <v>0</v>
          </cell>
          <cell r="G499">
            <v>0</v>
          </cell>
          <cell r="H499">
            <v>42743</v>
          </cell>
          <cell r="I499">
            <v>42257</v>
          </cell>
          <cell r="J499">
            <v>2030</v>
          </cell>
        </row>
        <row r="500">
          <cell r="D500">
            <v>178987</v>
          </cell>
          <cell r="E500">
            <v>178987</v>
          </cell>
          <cell r="F500">
            <v>0</v>
          </cell>
          <cell r="G500">
            <v>0</v>
          </cell>
          <cell r="H500">
            <v>42744</v>
          </cell>
          <cell r="I500">
            <v>42257</v>
          </cell>
          <cell r="J500">
            <v>2100</v>
          </cell>
        </row>
        <row r="501">
          <cell r="D501">
            <v>187144</v>
          </cell>
          <cell r="E501">
            <v>187144</v>
          </cell>
          <cell r="F501">
            <v>0</v>
          </cell>
          <cell r="G501">
            <v>0</v>
          </cell>
          <cell r="H501">
            <v>42745</v>
          </cell>
          <cell r="I501">
            <v>42257</v>
          </cell>
          <cell r="J501">
            <v>2130</v>
          </cell>
        </row>
        <row r="502">
          <cell r="D502">
            <v>193030</v>
          </cell>
          <cell r="E502">
            <v>193030</v>
          </cell>
          <cell r="F502">
            <v>0</v>
          </cell>
          <cell r="G502">
            <v>0</v>
          </cell>
          <cell r="H502">
            <v>42746</v>
          </cell>
          <cell r="I502">
            <v>42257</v>
          </cell>
          <cell r="J502">
            <v>2200</v>
          </cell>
        </row>
        <row r="503">
          <cell r="D503">
            <v>192641</v>
          </cell>
          <cell r="E503">
            <v>192641</v>
          </cell>
          <cell r="F503">
            <v>0</v>
          </cell>
          <cell r="G503">
            <v>0</v>
          </cell>
          <cell r="H503">
            <v>42747</v>
          </cell>
          <cell r="I503">
            <v>42257</v>
          </cell>
          <cell r="J503">
            <v>2230</v>
          </cell>
        </row>
        <row r="504">
          <cell r="D504">
            <v>192640</v>
          </cell>
          <cell r="E504">
            <v>192640</v>
          </cell>
          <cell r="F504">
            <v>0</v>
          </cell>
          <cell r="G504">
            <v>0</v>
          </cell>
          <cell r="H504">
            <v>42748</v>
          </cell>
          <cell r="I504">
            <v>42257</v>
          </cell>
          <cell r="J504">
            <v>2300</v>
          </cell>
        </row>
        <row r="505">
          <cell r="D505">
            <v>194666</v>
          </cell>
          <cell r="E505">
            <v>194666</v>
          </cell>
          <cell r="F505">
            <v>0</v>
          </cell>
          <cell r="G505">
            <v>0</v>
          </cell>
          <cell r="H505">
            <v>42749</v>
          </cell>
          <cell r="I505">
            <v>42257</v>
          </cell>
          <cell r="J505">
            <v>2330</v>
          </cell>
        </row>
        <row r="506">
          <cell r="D506">
            <v>190679</v>
          </cell>
          <cell r="E506">
            <v>190679</v>
          </cell>
          <cell r="F506">
            <v>0</v>
          </cell>
          <cell r="G506">
            <v>0</v>
          </cell>
          <cell r="H506">
            <v>42750</v>
          </cell>
          <cell r="I506">
            <v>42257</v>
          </cell>
          <cell r="J506">
            <v>2400</v>
          </cell>
        </row>
        <row r="507">
          <cell r="D507">
            <v>187868</v>
          </cell>
          <cell r="E507">
            <v>187868</v>
          </cell>
          <cell r="F507">
            <v>0</v>
          </cell>
          <cell r="G507">
            <v>0</v>
          </cell>
          <cell r="H507">
            <v>42751</v>
          </cell>
          <cell r="I507">
            <v>42258</v>
          </cell>
          <cell r="J507">
            <v>30</v>
          </cell>
        </row>
        <row r="508">
          <cell r="D508">
            <v>188989</v>
          </cell>
          <cell r="E508">
            <v>188989</v>
          </cell>
          <cell r="F508">
            <v>0</v>
          </cell>
          <cell r="G508">
            <v>0</v>
          </cell>
          <cell r="H508">
            <v>42752</v>
          </cell>
          <cell r="I508">
            <v>42258</v>
          </cell>
          <cell r="J508">
            <v>100</v>
          </cell>
        </row>
        <row r="509">
          <cell r="D509">
            <v>192804</v>
          </cell>
          <cell r="E509">
            <v>192804</v>
          </cell>
          <cell r="F509">
            <v>0</v>
          </cell>
          <cell r="G509">
            <v>0</v>
          </cell>
          <cell r="H509">
            <v>42753</v>
          </cell>
          <cell r="I509">
            <v>42258</v>
          </cell>
          <cell r="J509">
            <v>130</v>
          </cell>
        </row>
        <row r="510">
          <cell r="D510">
            <v>191976</v>
          </cell>
          <cell r="E510">
            <v>191976</v>
          </cell>
          <cell r="F510">
            <v>0</v>
          </cell>
          <cell r="G510">
            <v>0</v>
          </cell>
          <cell r="H510">
            <v>42754</v>
          </cell>
          <cell r="I510">
            <v>42258</v>
          </cell>
          <cell r="J510">
            <v>200</v>
          </cell>
        </row>
        <row r="511">
          <cell r="D511">
            <v>191791</v>
          </cell>
          <cell r="E511">
            <v>191791</v>
          </cell>
          <cell r="F511">
            <v>0</v>
          </cell>
          <cell r="G511">
            <v>0</v>
          </cell>
          <cell r="H511">
            <v>42755</v>
          </cell>
          <cell r="I511">
            <v>42258</v>
          </cell>
          <cell r="J511">
            <v>230</v>
          </cell>
        </row>
        <row r="512">
          <cell r="D512">
            <v>191333</v>
          </cell>
          <cell r="E512">
            <v>191333</v>
          </cell>
          <cell r="F512">
            <v>0</v>
          </cell>
          <cell r="G512">
            <v>0</v>
          </cell>
          <cell r="H512">
            <v>42756</v>
          </cell>
          <cell r="I512">
            <v>42258</v>
          </cell>
          <cell r="J512">
            <v>300</v>
          </cell>
        </row>
        <row r="513">
          <cell r="D513">
            <v>193139</v>
          </cell>
          <cell r="E513">
            <v>193139</v>
          </cell>
          <cell r="F513">
            <v>0</v>
          </cell>
          <cell r="G513">
            <v>0</v>
          </cell>
          <cell r="H513">
            <v>42757</v>
          </cell>
          <cell r="I513">
            <v>42258</v>
          </cell>
          <cell r="J513">
            <v>330</v>
          </cell>
        </row>
        <row r="514">
          <cell r="D514">
            <v>195074</v>
          </cell>
          <cell r="E514">
            <v>195074</v>
          </cell>
          <cell r="F514">
            <v>0</v>
          </cell>
          <cell r="G514">
            <v>0</v>
          </cell>
          <cell r="H514">
            <v>42758</v>
          </cell>
          <cell r="I514">
            <v>42258</v>
          </cell>
          <cell r="J514">
            <v>400</v>
          </cell>
        </row>
        <row r="515">
          <cell r="D515">
            <v>195113</v>
          </cell>
          <cell r="E515">
            <v>195113</v>
          </cell>
          <cell r="F515">
            <v>0</v>
          </cell>
          <cell r="G515">
            <v>0</v>
          </cell>
          <cell r="H515">
            <v>42759</v>
          </cell>
          <cell r="I515">
            <v>42258</v>
          </cell>
          <cell r="J515">
            <v>430</v>
          </cell>
        </row>
        <row r="516">
          <cell r="D516">
            <v>191869</v>
          </cell>
          <cell r="E516">
            <v>191869</v>
          </cell>
          <cell r="F516">
            <v>0</v>
          </cell>
          <cell r="G516">
            <v>0</v>
          </cell>
          <cell r="H516">
            <v>42760</v>
          </cell>
          <cell r="I516">
            <v>42258</v>
          </cell>
          <cell r="J516">
            <v>500</v>
          </cell>
        </row>
        <row r="517">
          <cell r="D517">
            <v>195076</v>
          </cell>
          <cell r="E517">
            <v>195076</v>
          </cell>
          <cell r="F517">
            <v>0</v>
          </cell>
          <cell r="G517">
            <v>0</v>
          </cell>
          <cell r="H517">
            <v>42761</v>
          </cell>
          <cell r="I517">
            <v>42258</v>
          </cell>
          <cell r="J517">
            <v>530</v>
          </cell>
        </row>
        <row r="518">
          <cell r="D518">
            <v>195834</v>
          </cell>
          <cell r="E518">
            <v>195834</v>
          </cell>
          <cell r="F518">
            <v>0</v>
          </cell>
          <cell r="G518">
            <v>0</v>
          </cell>
          <cell r="H518">
            <v>42762</v>
          </cell>
          <cell r="I518">
            <v>42258</v>
          </cell>
          <cell r="J518">
            <v>600</v>
          </cell>
        </row>
        <row r="519">
          <cell r="D519">
            <v>195567</v>
          </cell>
          <cell r="E519">
            <v>195567</v>
          </cell>
          <cell r="F519">
            <v>0</v>
          </cell>
          <cell r="G519">
            <v>0</v>
          </cell>
          <cell r="H519">
            <v>42763</v>
          </cell>
          <cell r="I519">
            <v>42258</v>
          </cell>
          <cell r="J519">
            <v>630</v>
          </cell>
        </row>
        <row r="520">
          <cell r="D520">
            <v>196014</v>
          </cell>
          <cell r="E520">
            <v>196014</v>
          </cell>
          <cell r="F520">
            <v>0</v>
          </cell>
          <cell r="G520">
            <v>0</v>
          </cell>
          <cell r="H520">
            <v>42764</v>
          </cell>
          <cell r="I520">
            <v>42258</v>
          </cell>
          <cell r="J520">
            <v>700</v>
          </cell>
        </row>
        <row r="521">
          <cell r="D521">
            <v>193837</v>
          </cell>
          <cell r="E521">
            <v>193837</v>
          </cell>
          <cell r="F521">
            <v>0</v>
          </cell>
          <cell r="G521">
            <v>0</v>
          </cell>
          <cell r="H521">
            <v>42765</v>
          </cell>
          <cell r="I521">
            <v>42258</v>
          </cell>
          <cell r="J521">
            <v>730</v>
          </cell>
        </row>
        <row r="522">
          <cell r="D522">
            <v>190492</v>
          </cell>
          <cell r="E522">
            <v>190492</v>
          </cell>
          <cell r="F522">
            <v>0</v>
          </cell>
          <cell r="G522">
            <v>0</v>
          </cell>
          <cell r="H522">
            <v>42766</v>
          </cell>
          <cell r="I522">
            <v>42258</v>
          </cell>
          <cell r="J522">
            <v>800</v>
          </cell>
        </row>
        <row r="523">
          <cell r="D523">
            <v>188422</v>
          </cell>
          <cell r="E523">
            <v>188422</v>
          </cell>
          <cell r="F523">
            <v>0</v>
          </cell>
          <cell r="G523">
            <v>0</v>
          </cell>
          <cell r="H523">
            <v>42767</v>
          </cell>
          <cell r="I523">
            <v>42258</v>
          </cell>
          <cell r="J523">
            <v>830</v>
          </cell>
        </row>
        <row r="524">
          <cell r="D524">
            <v>191209</v>
          </cell>
          <cell r="E524">
            <v>191209</v>
          </cell>
          <cell r="F524">
            <v>0</v>
          </cell>
          <cell r="G524">
            <v>0</v>
          </cell>
          <cell r="H524">
            <v>42768</v>
          </cell>
          <cell r="I524">
            <v>42258</v>
          </cell>
          <cell r="J524">
            <v>900</v>
          </cell>
        </row>
        <row r="525">
          <cell r="D525">
            <v>199056</v>
          </cell>
          <cell r="E525">
            <v>199056</v>
          </cell>
          <cell r="F525">
            <v>0</v>
          </cell>
          <cell r="G525">
            <v>0</v>
          </cell>
          <cell r="H525">
            <v>42769</v>
          </cell>
          <cell r="I525">
            <v>42258</v>
          </cell>
          <cell r="J525">
            <v>930</v>
          </cell>
        </row>
        <row r="526">
          <cell r="D526">
            <v>202438</v>
          </cell>
          <cell r="E526">
            <v>202438</v>
          </cell>
          <cell r="F526">
            <v>0</v>
          </cell>
          <cell r="G526">
            <v>0</v>
          </cell>
          <cell r="H526">
            <v>42770</v>
          </cell>
          <cell r="I526">
            <v>42258</v>
          </cell>
          <cell r="J526">
            <v>1000</v>
          </cell>
        </row>
        <row r="527">
          <cell r="D527">
            <v>197240</v>
          </cell>
          <cell r="E527">
            <v>197240</v>
          </cell>
          <cell r="F527">
            <v>0</v>
          </cell>
          <cell r="G527">
            <v>0</v>
          </cell>
          <cell r="H527">
            <v>42771</v>
          </cell>
          <cell r="I527">
            <v>42258</v>
          </cell>
          <cell r="J527">
            <v>1030</v>
          </cell>
        </row>
        <row r="528">
          <cell r="D528">
            <v>197997</v>
          </cell>
          <cell r="E528">
            <v>197997</v>
          </cell>
          <cell r="F528">
            <v>0</v>
          </cell>
          <cell r="G528">
            <v>0</v>
          </cell>
          <cell r="H528">
            <v>42772</v>
          </cell>
          <cell r="I528">
            <v>42258</v>
          </cell>
          <cell r="J528">
            <v>1100</v>
          </cell>
        </row>
        <row r="529">
          <cell r="D529">
            <v>195596</v>
          </cell>
          <cell r="E529">
            <v>195596</v>
          </cell>
          <cell r="F529">
            <v>0</v>
          </cell>
          <cell r="G529">
            <v>0</v>
          </cell>
          <cell r="H529">
            <v>42773</v>
          </cell>
          <cell r="I529">
            <v>42258</v>
          </cell>
          <cell r="J529">
            <v>1130</v>
          </cell>
        </row>
        <row r="530">
          <cell r="D530">
            <v>194565</v>
          </cell>
          <cell r="E530">
            <v>194565</v>
          </cell>
          <cell r="F530">
            <v>0</v>
          </cell>
          <cell r="G530">
            <v>0</v>
          </cell>
          <cell r="H530">
            <v>42774</v>
          </cell>
          <cell r="I530">
            <v>42258</v>
          </cell>
          <cell r="J530">
            <v>1200</v>
          </cell>
        </row>
        <row r="531">
          <cell r="D531">
            <v>195590</v>
          </cell>
          <cell r="E531">
            <v>195590</v>
          </cell>
          <cell r="F531">
            <v>0</v>
          </cell>
          <cell r="G531">
            <v>0</v>
          </cell>
          <cell r="H531">
            <v>42775</v>
          </cell>
          <cell r="I531">
            <v>42258</v>
          </cell>
          <cell r="J531">
            <v>1230</v>
          </cell>
        </row>
        <row r="532">
          <cell r="D532">
            <v>194147</v>
          </cell>
          <cell r="E532">
            <v>194147</v>
          </cell>
          <cell r="F532">
            <v>0</v>
          </cell>
          <cell r="G532">
            <v>0</v>
          </cell>
          <cell r="H532">
            <v>42776</v>
          </cell>
          <cell r="I532">
            <v>42258</v>
          </cell>
          <cell r="J532">
            <v>1300</v>
          </cell>
        </row>
        <row r="533">
          <cell r="D533">
            <v>195497</v>
          </cell>
          <cell r="E533">
            <v>195497</v>
          </cell>
          <cell r="F533">
            <v>0</v>
          </cell>
          <cell r="G533">
            <v>0</v>
          </cell>
          <cell r="H533">
            <v>42777</v>
          </cell>
          <cell r="I533">
            <v>42258</v>
          </cell>
          <cell r="J533">
            <v>1330</v>
          </cell>
        </row>
        <row r="534">
          <cell r="D534">
            <v>199285</v>
          </cell>
          <cell r="E534">
            <v>199285</v>
          </cell>
          <cell r="F534">
            <v>0</v>
          </cell>
          <cell r="G534">
            <v>0</v>
          </cell>
          <cell r="H534">
            <v>42778</v>
          </cell>
          <cell r="I534">
            <v>42258</v>
          </cell>
          <cell r="J534">
            <v>1400</v>
          </cell>
        </row>
        <row r="535">
          <cell r="D535">
            <v>196848</v>
          </cell>
          <cell r="E535">
            <v>196848</v>
          </cell>
          <cell r="F535">
            <v>0</v>
          </cell>
          <cell r="G535">
            <v>0</v>
          </cell>
          <cell r="H535">
            <v>42779</v>
          </cell>
          <cell r="I535">
            <v>42258</v>
          </cell>
          <cell r="J535">
            <v>1430</v>
          </cell>
        </row>
        <row r="536">
          <cell r="D536">
            <v>195880</v>
          </cell>
          <cell r="E536">
            <v>195880</v>
          </cell>
          <cell r="F536">
            <v>0</v>
          </cell>
          <cell r="G536">
            <v>0</v>
          </cell>
          <cell r="H536">
            <v>42780</v>
          </cell>
          <cell r="I536">
            <v>42258</v>
          </cell>
          <cell r="J536">
            <v>1500</v>
          </cell>
        </row>
        <row r="537">
          <cell r="D537">
            <v>192475</v>
          </cell>
          <cell r="E537">
            <v>192475</v>
          </cell>
          <cell r="F537">
            <v>0</v>
          </cell>
          <cell r="G537">
            <v>0</v>
          </cell>
          <cell r="H537">
            <v>42781</v>
          </cell>
          <cell r="I537">
            <v>42258</v>
          </cell>
          <cell r="J537">
            <v>1530</v>
          </cell>
        </row>
        <row r="538">
          <cell r="D538">
            <v>192029</v>
          </cell>
          <cell r="E538">
            <v>192029</v>
          </cell>
          <cell r="F538">
            <v>0</v>
          </cell>
          <cell r="G538">
            <v>0</v>
          </cell>
          <cell r="H538">
            <v>42782</v>
          </cell>
          <cell r="I538">
            <v>42258</v>
          </cell>
          <cell r="J538">
            <v>1600</v>
          </cell>
        </row>
        <row r="539">
          <cell r="D539">
            <v>189305</v>
          </cell>
          <cell r="E539">
            <v>189305</v>
          </cell>
          <cell r="F539">
            <v>0</v>
          </cell>
          <cell r="G539">
            <v>0</v>
          </cell>
          <cell r="H539">
            <v>42783</v>
          </cell>
          <cell r="I539">
            <v>42258</v>
          </cell>
          <cell r="J539">
            <v>1630</v>
          </cell>
        </row>
        <row r="540">
          <cell r="D540">
            <v>184036</v>
          </cell>
          <cell r="E540">
            <v>184036</v>
          </cell>
          <cell r="F540">
            <v>0</v>
          </cell>
          <cell r="G540">
            <v>0</v>
          </cell>
          <cell r="H540">
            <v>42784</v>
          </cell>
          <cell r="I540">
            <v>42258</v>
          </cell>
          <cell r="J540">
            <v>1700</v>
          </cell>
        </row>
        <row r="541">
          <cell r="D541">
            <v>178867</v>
          </cell>
          <cell r="E541">
            <v>178867</v>
          </cell>
          <cell r="F541">
            <v>0</v>
          </cell>
          <cell r="G541">
            <v>0</v>
          </cell>
          <cell r="H541">
            <v>42785</v>
          </cell>
          <cell r="I541">
            <v>42258</v>
          </cell>
          <cell r="J541">
            <v>1730</v>
          </cell>
        </row>
        <row r="542">
          <cell r="D542">
            <v>178313</v>
          </cell>
          <cell r="E542">
            <v>178313</v>
          </cell>
          <cell r="F542">
            <v>0</v>
          </cell>
          <cell r="G542">
            <v>0</v>
          </cell>
          <cell r="H542">
            <v>42786</v>
          </cell>
          <cell r="I542">
            <v>42258</v>
          </cell>
          <cell r="J542">
            <v>1800</v>
          </cell>
        </row>
        <row r="543">
          <cell r="D543">
            <v>172630</v>
          </cell>
          <cell r="E543">
            <v>172630</v>
          </cell>
          <cell r="F543">
            <v>0</v>
          </cell>
          <cell r="G543">
            <v>0</v>
          </cell>
          <cell r="H543">
            <v>42787</v>
          </cell>
          <cell r="I543">
            <v>42258</v>
          </cell>
          <cell r="J543">
            <v>1830</v>
          </cell>
        </row>
        <row r="544">
          <cell r="D544">
            <v>179445</v>
          </cell>
          <cell r="E544">
            <v>179445</v>
          </cell>
          <cell r="F544">
            <v>0</v>
          </cell>
          <cell r="G544">
            <v>0</v>
          </cell>
          <cell r="H544">
            <v>42788</v>
          </cell>
          <cell r="I544">
            <v>42258</v>
          </cell>
          <cell r="J544">
            <v>1900</v>
          </cell>
        </row>
        <row r="545">
          <cell r="D545">
            <v>188292</v>
          </cell>
          <cell r="E545">
            <v>188292</v>
          </cell>
          <cell r="F545">
            <v>0</v>
          </cell>
          <cell r="G545">
            <v>0</v>
          </cell>
          <cell r="H545">
            <v>42789</v>
          </cell>
          <cell r="I545">
            <v>42258</v>
          </cell>
          <cell r="J545">
            <v>1930</v>
          </cell>
        </row>
        <row r="546">
          <cell r="D546">
            <v>194385</v>
          </cell>
          <cell r="E546">
            <v>194385</v>
          </cell>
          <cell r="F546">
            <v>0</v>
          </cell>
          <cell r="G546">
            <v>0</v>
          </cell>
          <cell r="H546">
            <v>42790</v>
          </cell>
          <cell r="I546">
            <v>42258</v>
          </cell>
          <cell r="J546">
            <v>2000</v>
          </cell>
        </row>
        <row r="547">
          <cell r="D547">
            <v>196460</v>
          </cell>
          <cell r="E547">
            <v>196460</v>
          </cell>
          <cell r="F547">
            <v>0</v>
          </cell>
          <cell r="G547">
            <v>0</v>
          </cell>
          <cell r="H547">
            <v>42791</v>
          </cell>
          <cell r="I547">
            <v>42258</v>
          </cell>
          <cell r="J547">
            <v>2030</v>
          </cell>
        </row>
        <row r="548">
          <cell r="D548">
            <v>203144</v>
          </cell>
          <cell r="E548">
            <v>203144</v>
          </cell>
          <cell r="F548">
            <v>0</v>
          </cell>
          <cell r="G548">
            <v>0</v>
          </cell>
          <cell r="H548">
            <v>42792</v>
          </cell>
          <cell r="I548">
            <v>42258</v>
          </cell>
          <cell r="J548">
            <v>2100</v>
          </cell>
        </row>
        <row r="549">
          <cell r="D549">
            <v>201170</v>
          </cell>
          <cell r="E549">
            <v>201170</v>
          </cell>
          <cell r="F549">
            <v>0</v>
          </cell>
          <cell r="G549">
            <v>0</v>
          </cell>
          <cell r="H549">
            <v>42793</v>
          </cell>
          <cell r="I549">
            <v>42258</v>
          </cell>
          <cell r="J549">
            <v>2130</v>
          </cell>
        </row>
        <row r="550">
          <cell r="D550">
            <v>196630</v>
          </cell>
          <cell r="E550">
            <v>196630</v>
          </cell>
          <cell r="F550">
            <v>0</v>
          </cell>
          <cell r="G550">
            <v>0</v>
          </cell>
          <cell r="H550">
            <v>42794</v>
          </cell>
          <cell r="I550">
            <v>42258</v>
          </cell>
          <cell r="J550">
            <v>2200</v>
          </cell>
        </row>
        <row r="551">
          <cell r="D551">
            <v>196916</v>
          </cell>
          <cell r="E551">
            <v>196916</v>
          </cell>
          <cell r="F551">
            <v>0</v>
          </cell>
          <cell r="G551">
            <v>0</v>
          </cell>
          <cell r="H551">
            <v>42795</v>
          </cell>
          <cell r="I551">
            <v>42258</v>
          </cell>
          <cell r="J551">
            <v>2230</v>
          </cell>
        </row>
        <row r="552">
          <cell r="D552">
            <v>197965</v>
          </cell>
          <cell r="E552">
            <v>197965</v>
          </cell>
          <cell r="F552">
            <v>0</v>
          </cell>
          <cell r="G552">
            <v>0</v>
          </cell>
          <cell r="H552">
            <v>42796</v>
          </cell>
          <cell r="I552">
            <v>42258</v>
          </cell>
          <cell r="J552">
            <v>2300</v>
          </cell>
        </row>
        <row r="553">
          <cell r="D553">
            <v>189615</v>
          </cell>
          <cell r="E553">
            <v>189615</v>
          </cell>
          <cell r="F553">
            <v>0</v>
          </cell>
          <cell r="G553">
            <v>0</v>
          </cell>
          <cell r="H553">
            <v>42797</v>
          </cell>
          <cell r="I553">
            <v>42258</v>
          </cell>
          <cell r="J553">
            <v>2330</v>
          </cell>
        </row>
        <row r="554">
          <cell r="D554">
            <v>195116</v>
          </cell>
          <cell r="E554">
            <v>195116</v>
          </cell>
          <cell r="F554">
            <v>0</v>
          </cell>
          <cell r="G554">
            <v>0</v>
          </cell>
          <cell r="H554">
            <v>42798</v>
          </cell>
          <cell r="I554">
            <v>42258</v>
          </cell>
          <cell r="J554">
            <v>2400</v>
          </cell>
        </row>
        <row r="555">
          <cell r="D555">
            <v>209470</v>
          </cell>
          <cell r="E555">
            <v>209470</v>
          </cell>
          <cell r="F555">
            <v>0</v>
          </cell>
          <cell r="G555">
            <v>0</v>
          </cell>
          <cell r="H555">
            <v>42799</v>
          </cell>
          <cell r="I555">
            <v>42259</v>
          </cell>
          <cell r="J555">
            <v>30</v>
          </cell>
        </row>
        <row r="556">
          <cell r="D556">
            <v>213088</v>
          </cell>
          <cell r="E556">
            <v>213088</v>
          </cell>
          <cell r="F556">
            <v>0</v>
          </cell>
          <cell r="G556">
            <v>0</v>
          </cell>
          <cell r="H556">
            <v>42800</v>
          </cell>
          <cell r="I556">
            <v>42259</v>
          </cell>
          <cell r="J556">
            <v>100</v>
          </cell>
        </row>
        <row r="557">
          <cell r="D557">
            <v>213986</v>
          </cell>
          <cell r="E557">
            <v>213986</v>
          </cell>
          <cell r="F557">
            <v>0</v>
          </cell>
          <cell r="G557">
            <v>0</v>
          </cell>
          <cell r="H557">
            <v>42801</v>
          </cell>
          <cell r="I557">
            <v>42259</v>
          </cell>
          <cell r="J557">
            <v>130</v>
          </cell>
        </row>
        <row r="558">
          <cell r="D558">
            <v>215032</v>
          </cell>
          <cell r="E558">
            <v>215032</v>
          </cell>
          <cell r="F558">
            <v>0</v>
          </cell>
          <cell r="G558">
            <v>0</v>
          </cell>
          <cell r="H558">
            <v>42802</v>
          </cell>
          <cell r="I558">
            <v>42259</v>
          </cell>
          <cell r="J558">
            <v>200</v>
          </cell>
        </row>
        <row r="559">
          <cell r="D559">
            <v>217875</v>
          </cell>
          <cell r="E559">
            <v>217875</v>
          </cell>
          <cell r="F559">
            <v>0</v>
          </cell>
          <cell r="G559">
            <v>0</v>
          </cell>
          <cell r="H559">
            <v>42803</v>
          </cell>
          <cell r="I559">
            <v>42259</v>
          </cell>
          <cell r="J559">
            <v>230</v>
          </cell>
        </row>
        <row r="560">
          <cell r="D560">
            <v>218257</v>
          </cell>
          <cell r="E560">
            <v>218257</v>
          </cell>
          <cell r="F560">
            <v>0</v>
          </cell>
          <cell r="G560">
            <v>0</v>
          </cell>
          <cell r="H560">
            <v>42804</v>
          </cell>
          <cell r="I560">
            <v>42259</v>
          </cell>
          <cell r="J560">
            <v>300</v>
          </cell>
        </row>
        <row r="561">
          <cell r="D561">
            <v>217332</v>
          </cell>
          <cell r="E561">
            <v>217332</v>
          </cell>
          <cell r="F561">
            <v>0</v>
          </cell>
          <cell r="G561">
            <v>0</v>
          </cell>
          <cell r="H561">
            <v>42805</v>
          </cell>
          <cell r="I561">
            <v>42259</v>
          </cell>
          <cell r="J561">
            <v>330</v>
          </cell>
        </row>
        <row r="562">
          <cell r="D562">
            <v>215590</v>
          </cell>
          <cell r="E562">
            <v>215590</v>
          </cell>
          <cell r="F562">
            <v>0</v>
          </cell>
          <cell r="G562">
            <v>0</v>
          </cell>
          <cell r="H562">
            <v>42806</v>
          </cell>
          <cell r="I562">
            <v>42259</v>
          </cell>
          <cell r="J562">
            <v>400</v>
          </cell>
        </row>
        <row r="563">
          <cell r="D563">
            <v>216413</v>
          </cell>
          <cell r="E563">
            <v>216413</v>
          </cell>
          <cell r="F563">
            <v>0</v>
          </cell>
          <cell r="G563">
            <v>0</v>
          </cell>
          <cell r="H563">
            <v>42807</v>
          </cell>
          <cell r="I563">
            <v>42259</v>
          </cell>
          <cell r="J563">
            <v>430</v>
          </cell>
        </row>
        <row r="564">
          <cell r="D564">
            <v>217987</v>
          </cell>
          <cell r="E564">
            <v>217987</v>
          </cell>
          <cell r="F564">
            <v>0</v>
          </cell>
          <cell r="G564">
            <v>0</v>
          </cell>
          <cell r="H564">
            <v>42808</v>
          </cell>
          <cell r="I564">
            <v>42259</v>
          </cell>
          <cell r="J564">
            <v>500</v>
          </cell>
        </row>
        <row r="565">
          <cell r="D565">
            <v>218463</v>
          </cell>
          <cell r="E565">
            <v>218463</v>
          </cell>
          <cell r="F565">
            <v>0</v>
          </cell>
          <cell r="G565">
            <v>0</v>
          </cell>
          <cell r="H565">
            <v>42809</v>
          </cell>
          <cell r="I565">
            <v>42259</v>
          </cell>
          <cell r="J565">
            <v>530</v>
          </cell>
        </row>
        <row r="566">
          <cell r="D566">
            <v>212006</v>
          </cell>
          <cell r="E566">
            <v>212006</v>
          </cell>
          <cell r="F566">
            <v>0</v>
          </cell>
          <cell r="G566">
            <v>0</v>
          </cell>
          <cell r="H566">
            <v>42810</v>
          </cell>
          <cell r="I566">
            <v>42259</v>
          </cell>
          <cell r="J566">
            <v>600</v>
          </cell>
        </row>
        <row r="567">
          <cell r="D567">
            <v>210390</v>
          </cell>
          <cell r="E567">
            <v>210390</v>
          </cell>
          <cell r="F567">
            <v>0</v>
          </cell>
          <cell r="G567">
            <v>0</v>
          </cell>
          <cell r="H567">
            <v>42811</v>
          </cell>
          <cell r="I567">
            <v>42259</v>
          </cell>
          <cell r="J567">
            <v>630</v>
          </cell>
        </row>
        <row r="568">
          <cell r="D568">
            <v>211363</v>
          </cell>
          <cell r="E568">
            <v>211363</v>
          </cell>
          <cell r="F568">
            <v>0</v>
          </cell>
          <cell r="G568">
            <v>0</v>
          </cell>
          <cell r="H568">
            <v>42812</v>
          </cell>
          <cell r="I568">
            <v>42259</v>
          </cell>
          <cell r="J568">
            <v>700</v>
          </cell>
        </row>
        <row r="569">
          <cell r="D569">
            <v>208851</v>
          </cell>
          <cell r="E569">
            <v>208851</v>
          </cell>
          <cell r="F569">
            <v>0</v>
          </cell>
          <cell r="G569">
            <v>0</v>
          </cell>
          <cell r="H569">
            <v>42813</v>
          </cell>
          <cell r="I569">
            <v>42259</v>
          </cell>
          <cell r="J569">
            <v>730</v>
          </cell>
        </row>
        <row r="570">
          <cell r="D570">
            <v>205876</v>
          </cell>
          <cell r="E570">
            <v>205876</v>
          </cell>
          <cell r="F570">
            <v>0</v>
          </cell>
          <cell r="G570">
            <v>0</v>
          </cell>
          <cell r="H570">
            <v>42814</v>
          </cell>
          <cell r="I570">
            <v>42259</v>
          </cell>
          <cell r="J570">
            <v>800</v>
          </cell>
        </row>
        <row r="571">
          <cell r="D571">
            <v>201635</v>
          </cell>
          <cell r="E571">
            <v>201635</v>
          </cell>
          <cell r="F571">
            <v>0</v>
          </cell>
          <cell r="G571">
            <v>0</v>
          </cell>
          <cell r="H571">
            <v>42815</v>
          </cell>
          <cell r="I571">
            <v>42259</v>
          </cell>
          <cell r="J571">
            <v>830</v>
          </cell>
        </row>
        <row r="572">
          <cell r="D572">
            <v>204024</v>
          </cell>
          <cell r="E572">
            <v>204024</v>
          </cell>
          <cell r="F572">
            <v>0</v>
          </cell>
          <cell r="G572">
            <v>0</v>
          </cell>
          <cell r="H572">
            <v>42816</v>
          </cell>
          <cell r="I572">
            <v>42259</v>
          </cell>
          <cell r="J572">
            <v>900</v>
          </cell>
        </row>
        <row r="573">
          <cell r="D573">
            <v>203643</v>
          </cell>
          <cell r="E573">
            <v>203643</v>
          </cell>
          <cell r="F573">
            <v>0</v>
          </cell>
          <cell r="G573">
            <v>0</v>
          </cell>
          <cell r="H573">
            <v>42817</v>
          </cell>
          <cell r="I573">
            <v>42259</v>
          </cell>
          <cell r="J573">
            <v>930</v>
          </cell>
        </row>
        <row r="574">
          <cell r="D574">
            <v>196908</v>
          </cell>
          <cell r="E574">
            <v>196908</v>
          </cell>
          <cell r="F574">
            <v>0</v>
          </cell>
          <cell r="G574">
            <v>0</v>
          </cell>
          <cell r="H574">
            <v>42818</v>
          </cell>
          <cell r="I574">
            <v>42259</v>
          </cell>
          <cell r="J574">
            <v>1000</v>
          </cell>
        </row>
        <row r="575">
          <cell r="D575">
            <v>191583</v>
          </cell>
          <cell r="E575">
            <v>191583</v>
          </cell>
          <cell r="F575">
            <v>0</v>
          </cell>
          <cell r="G575">
            <v>0</v>
          </cell>
          <cell r="H575">
            <v>42819</v>
          </cell>
          <cell r="I575">
            <v>42259</v>
          </cell>
          <cell r="J575">
            <v>1030</v>
          </cell>
        </row>
        <row r="576">
          <cell r="D576">
            <v>200937</v>
          </cell>
          <cell r="E576">
            <v>200937</v>
          </cell>
          <cell r="F576">
            <v>0</v>
          </cell>
          <cell r="G576">
            <v>0</v>
          </cell>
          <cell r="H576">
            <v>42820</v>
          </cell>
          <cell r="I576">
            <v>42259</v>
          </cell>
          <cell r="J576">
            <v>1100</v>
          </cell>
        </row>
        <row r="577">
          <cell r="D577">
            <v>193247</v>
          </cell>
          <cell r="E577">
            <v>193247</v>
          </cell>
          <cell r="F577">
            <v>0</v>
          </cell>
          <cell r="G577">
            <v>0</v>
          </cell>
          <cell r="H577">
            <v>42821</v>
          </cell>
          <cell r="I577">
            <v>42259</v>
          </cell>
          <cell r="J577">
            <v>1130</v>
          </cell>
        </row>
        <row r="578">
          <cell r="D578">
            <v>193385</v>
          </cell>
          <cell r="E578">
            <v>193385</v>
          </cell>
          <cell r="F578">
            <v>0</v>
          </cell>
          <cell r="G578">
            <v>0</v>
          </cell>
          <cell r="H578">
            <v>42822</v>
          </cell>
          <cell r="I578">
            <v>42259</v>
          </cell>
          <cell r="J578">
            <v>1200</v>
          </cell>
        </row>
        <row r="579">
          <cell r="D579">
            <v>193228</v>
          </cell>
          <cell r="E579">
            <v>193228</v>
          </cell>
          <cell r="F579">
            <v>0</v>
          </cell>
          <cell r="G579">
            <v>0</v>
          </cell>
          <cell r="H579">
            <v>42823</v>
          </cell>
          <cell r="I579">
            <v>42259</v>
          </cell>
          <cell r="J579">
            <v>1230</v>
          </cell>
        </row>
        <row r="580">
          <cell r="D580">
            <v>192406</v>
          </cell>
          <cell r="E580">
            <v>192406</v>
          </cell>
          <cell r="F580">
            <v>0</v>
          </cell>
          <cell r="G580">
            <v>0</v>
          </cell>
          <cell r="H580">
            <v>42824</v>
          </cell>
          <cell r="I580">
            <v>42259</v>
          </cell>
          <cell r="J580">
            <v>1300</v>
          </cell>
        </row>
        <row r="581">
          <cell r="D581">
            <v>192715</v>
          </cell>
          <cell r="E581">
            <v>192715</v>
          </cell>
          <cell r="F581">
            <v>0</v>
          </cell>
          <cell r="G581">
            <v>0</v>
          </cell>
          <cell r="H581">
            <v>42825</v>
          </cell>
          <cell r="I581">
            <v>42259</v>
          </cell>
          <cell r="J581">
            <v>1330</v>
          </cell>
        </row>
        <row r="582">
          <cell r="D582">
            <v>191640</v>
          </cell>
          <cell r="E582">
            <v>191640</v>
          </cell>
          <cell r="F582">
            <v>0</v>
          </cell>
          <cell r="G582">
            <v>0</v>
          </cell>
          <cell r="H582">
            <v>42826</v>
          </cell>
          <cell r="I582">
            <v>42259</v>
          </cell>
          <cell r="J582">
            <v>1400</v>
          </cell>
        </row>
        <row r="583">
          <cell r="D583">
            <v>194080</v>
          </cell>
          <cell r="E583">
            <v>194080</v>
          </cell>
          <cell r="F583">
            <v>0</v>
          </cell>
          <cell r="G583">
            <v>0</v>
          </cell>
          <cell r="H583">
            <v>42827</v>
          </cell>
          <cell r="I583">
            <v>42259</v>
          </cell>
          <cell r="J583">
            <v>1430</v>
          </cell>
        </row>
        <row r="584">
          <cell r="D584">
            <v>203141</v>
          </cell>
          <cell r="E584">
            <v>203141</v>
          </cell>
          <cell r="F584">
            <v>0</v>
          </cell>
          <cell r="G584">
            <v>0</v>
          </cell>
          <cell r="H584">
            <v>42828</v>
          </cell>
          <cell r="I584">
            <v>42259</v>
          </cell>
          <cell r="J584">
            <v>1500</v>
          </cell>
        </row>
        <row r="585">
          <cell r="D585">
            <v>191973</v>
          </cell>
          <cell r="E585">
            <v>191973</v>
          </cell>
          <cell r="F585">
            <v>0</v>
          </cell>
          <cell r="G585">
            <v>0</v>
          </cell>
          <cell r="H585">
            <v>42829</v>
          </cell>
          <cell r="I585">
            <v>42259</v>
          </cell>
          <cell r="J585">
            <v>1530</v>
          </cell>
        </row>
        <row r="586">
          <cell r="D586">
            <v>199724</v>
          </cell>
          <cell r="E586">
            <v>199724</v>
          </cell>
          <cell r="F586">
            <v>0</v>
          </cell>
          <cell r="G586">
            <v>0</v>
          </cell>
          <cell r="H586">
            <v>42830</v>
          </cell>
          <cell r="I586">
            <v>42259</v>
          </cell>
          <cell r="J586">
            <v>1600</v>
          </cell>
        </row>
        <row r="587">
          <cell r="D587">
            <v>201033</v>
          </cell>
          <cell r="E587">
            <v>201033</v>
          </cell>
          <cell r="F587">
            <v>0</v>
          </cell>
          <cell r="G587">
            <v>0</v>
          </cell>
          <cell r="H587">
            <v>42831</v>
          </cell>
          <cell r="I587">
            <v>42259</v>
          </cell>
          <cell r="J587">
            <v>1630</v>
          </cell>
        </row>
        <row r="588">
          <cell r="D588">
            <v>202003</v>
          </cell>
          <cell r="E588">
            <v>202003</v>
          </cell>
          <cell r="F588">
            <v>0</v>
          </cell>
          <cell r="G588">
            <v>0</v>
          </cell>
          <cell r="H588">
            <v>42832</v>
          </cell>
          <cell r="I588">
            <v>42259</v>
          </cell>
          <cell r="J588">
            <v>1700</v>
          </cell>
        </row>
        <row r="589">
          <cell r="D589">
            <v>208084</v>
          </cell>
          <cell r="E589">
            <v>208084</v>
          </cell>
          <cell r="F589">
            <v>0</v>
          </cell>
          <cell r="G589">
            <v>0</v>
          </cell>
          <cell r="H589">
            <v>42833</v>
          </cell>
          <cell r="I589">
            <v>42259</v>
          </cell>
          <cell r="J589">
            <v>1730</v>
          </cell>
        </row>
        <row r="590">
          <cell r="D590">
            <v>206319</v>
          </cell>
          <cell r="E590">
            <v>206319</v>
          </cell>
          <cell r="F590">
            <v>0</v>
          </cell>
          <cell r="G590">
            <v>0</v>
          </cell>
          <cell r="H590">
            <v>42834</v>
          </cell>
          <cell r="I590">
            <v>42259</v>
          </cell>
          <cell r="J590">
            <v>1800</v>
          </cell>
        </row>
        <row r="591">
          <cell r="D591">
            <v>212159</v>
          </cell>
          <cell r="E591">
            <v>212159</v>
          </cell>
          <cell r="F591">
            <v>0</v>
          </cell>
          <cell r="G591">
            <v>0</v>
          </cell>
          <cell r="H591">
            <v>42835</v>
          </cell>
          <cell r="I591">
            <v>42259</v>
          </cell>
          <cell r="J591">
            <v>1830</v>
          </cell>
        </row>
        <row r="592">
          <cell r="D592">
            <v>213668</v>
          </cell>
          <cell r="E592">
            <v>213668</v>
          </cell>
          <cell r="F592">
            <v>0</v>
          </cell>
          <cell r="G592">
            <v>0</v>
          </cell>
          <cell r="H592">
            <v>42836</v>
          </cell>
          <cell r="I592">
            <v>42259</v>
          </cell>
          <cell r="J592">
            <v>1900</v>
          </cell>
        </row>
        <row r="593">
          <cell r="D593">
            <v>209025</v>
          </cell>
          <cell r="E593">
            <v>209025</v>
          </cell>
          <cell r="F593">
            <v>0</v>
          </cell>
          <cell r="G593">
            <v>0</v>
          </cell>
          <cell r="H593">
            <v>42837</v>
          </cell>
          <cell r="I593">
            <v>42259</v>
          </cell>
          <cell r="J593">
            <v>1930</v>
          </cell>
        </row>
        <row r="594">
          <cell r="D594">
            <v>204305</v>
          </cell>
          <cell r="E594">
            <v>204305</v>
          </cell>
          <cell r="F594">
            <v>0</v>
          </cell>
          <cell r="G594">
            <v>0</v>
          </cell>
          <cell r="H594">
            <v>42838</v>
          </cell>
          <cell r="I594">
            <v>42259</v>
          </cell>
          <cell r="J594">
            <v>2000</v>
          </cell>
        </row>
        <row r="595">
          <cell r="D595">
            <v>202814</v>
          </cell>
          <cell r="E595">
            <v>202814</v>
          </cell>
          <cell r="F595">
            <v>0</v>
          </cell>
          <cell r="G595">
            <v>0</v>
          </cell>
          <cell r="H595">
            <v>42839</v>
          </cell>
          <cell r="I595">
            <v>42259</v>
          </cell>
          <cell r="J595">
            <v>2030</v>
          </cell>
        </row>
        <row r="596">
          <cell r="D596">
            <v>199156</v>
          </cell>
          <cell r="E596">
            <v>199156</v>
          </cell>
          <cell r="F596">
            <v>0</v>
          </cell>
          <cell r="G596">
            <v>0</v>
          </cell>
          <cell r="H596">
            <v>42840</v>
          </cell>
          <cell r="I596">
            <v>42259</v>
          </cell>
          <cell r="J596">
            <v>2100</v>
          </cell>
        </row>
        <row r="597">
          <cell r="D597">
            <v>203961</v>
          </cell>
          <cell r="E597">
            <v>203961</v>
          </cell>
          <cell r="F597">
            <v>0</v>
          </cell>
          <cell r="G597">
            <v>0</v>
          </cell>
          <cell r="H597">
            <v>42841</v>
          </cell>
          <cell r="I597">
            <v>42259</v>
          </cell>
          <cell r="J597">
            <v>2130</v>
          </cell>
        </row>
        <row r="598">
          <cell r="D598">
            <v>210230</v>
          </cell>
          <cell r="E598">
            <v>210230</v>
          </cell>
          <cell r="F598">
            <v>0</v>
          </cell>
          <cell r="G598">
            <v>0</v>
          </cell>
          <cell r="H598">
            <v>42842</v>
          </cell>
          <cell r="I598">
            <v>42259</v>
          </cell>
          <cell r="J598">
            <v>2200</v>
          </cell>
        </row>
        <row r="599">
          <cell r="D599">
            <v>214601</v>
          </cell>
          <cell r="E599">
            <v>214601</v>
          </cell>
          <cell r="F599">
            <v>0</v>
          </cell>
          <cell r="G599">
            <v>0</v>
          </cell>
          <cell r="H599">
            <v>42843</v>
          </cell>
          <cell r="I599">
            <v>42259</v>
          </cell>
          <cell r="J599">
            <v>2230</v>
          </cell>
        </row>
        <row r="600">
          <cell r="D600">
            <v>217176</v>
          </cell>
          <cell r="E600">
            <v>217176</v>
          </cell>
          <cell r="F600">
            <v>0</v>
          </cell>
          <cell r="G600">
            <v>0</v>
          </cell>
          <cell r="H600">
            <v>42844</v>
          </cell>
          <cell r="I600">
            <v>42259</v>
          </cell>
          <cell r="J600">
            <v>2300</v>
          </cell>
        </row>
        <row r="601">
          <cell r="D601">
            <v>214093</v>
          </cell>
          <cell r="E601">
            <v>214093</v>
          </cell>
          <cell r="F601">
            <v>0</v>
          </cell>
          <cell r="G601">
            <v>0</v>
          </cell>
          <cell r="H601">
            <v>42845</v>
          </cell>
          <cell r="I601">
            <v>42259</v>
          </cell>
          <cell r="J601">
            <v>2330</v>
          </cell>
        </row>
        <row r="602">
          <cell r="D602">
            <v>209556</v>
          </cell>
          <cell r="E602">
            <v>209556</v>
          </cell>
          <cell r="F602">
            <v>0</v>
          </cell>
          <cell r="G602">
            <v>0</v>
          </cell>
          <cell r="H602">
            <v>42846</v>
          </cell>
          <cell r="I602">
            <v>42259</v>
          </cell>
          <cell r="J602">
            <v>2400</v>
          </cell>
        </row>
        <row r="603">
          <cell r="D603">
            <v>206640</v>
          </cell>
          <cell r="E603">
            <v>206640</v>
          </cell>
          <cell r="F603">
            <v>0</v>
          </cell>
          <cell r="G603">
            <v>0</v>
          </cell>
          <cell r="H603">
            <v>42847</v>
          </cell>
          <cell r="I603">
            <v>42260</v>
          </cell>
          <cell r="J603">
            <v>30</v>
          </cell>
        </row>
        <row r="604">
          <cell r="D604">
            <v>205780</v>
          </cell>
          <cell r="E604">
            <v>205780</v>
          </cell>
          <cell r="F604">
            <v>0</v>
          </cell>
          <cell r="G604">
            <v>0</v>
          </cell>
          <cell r="H604">
            <v>42848</v>
          </cell>
          <cell r="I604">
            <v>42260</v>
          </cell>
          <cell r="J604">
            <v>100</v>
          </cell>
        </row>
        <row r="605">
          <cell r="D605">
            <v>204493</v>
          </cell>
          <cell r="E605">
            <v>204493</v>
          </cell>
          <cell r="F605">
            <v>0</v>
          </cell>
          <cell r="G605">
            <v>0</v>
          </cell>
          <cell r="H605">
            <v>42849</v>
          </cell>
          <cell r="I605">
            <v>42260</v>
          </cell>
          <cell r="J605">
            <v>130</v>
          </cell>
        </row>
        <row r="606">
          <cell r="D606">
            <v>200994</v>
          </cell>
          <cell r="E606">
            <v>200994</v>
          </cell>
          <cell r="F606">
            <v>0</v>
          </cell>
          <cell r="G606">
            <v>0</v>
          </cell>
          <cell r="H606">
            <v>42850</v>
          </cell>
          <cell r="I606">
            <v>42260</v>
          </cell>
          <cell r="J606">
            <v>200</v>
          </cell>
        </row>
        <row r="607">
          <cell r="D607">
            <v>204198</v>
          </cell>
          <cell r="E607">
            <v>204198</v>
          </cell>
          <cell r="F607">
            <v>0</v>
          </cell>
          <cell r="G607">
            <v>0</v>
          </cell>
          <cell r="H607">
            <v>42851</v>
          </cell>
          <cell r="I607">
            <v>42260</v>
          </cell>
          <cell r="J607">
            <v>230</v>
          </cell>
        </row>
        <row r="608">
          <cell r="D608">
            <v>205496</v>
          </cell>
          <cell r="E608">
            <v>205496</v>
          </cell>
          <cell r="F608">
            <v>0</v>
          </cell>
          <cell r="G608">
            <v>0</v>
          </cell>
          <cell r="H608">
            <v>42852</v>
          </cell>
          <cell r="I608">
            <v>42260</v>
          </cell>
          <cell r="J608">
            <v>300</v>
          </cell>
        </row>
        <row r="609">
          <cell r="D609">
            <v>207706</v>
          </cell>
          <cell r="E609">
            <v>207706</v>
          </cell>
          <cell r="F609">
            <v>0</v>
          </cell>
          <cell r="G609">
            <v>0</v>
          </cell>
          <cell r="H609">
            <v>42853</v>
          </cell>
          <cell r="I609">
            <v>42260</v>
          </cell>
          <cell r="J609">
            <v>330</v>
          </cell>
        </row>
        <row r="610">
          <cell r="D610">
            <v>206714</v>
          </cell>
          <cell r="E610">
            <v>206714</v>
          </cell>
          <cell r="F610">
            <v>0</v>
          </cell>
          <cell r="G610">
            <v>0</v>
          </cell>
          <cell r="H610">
            <v>42854</v>
          </cell>
          <cell r="I610">
            <v>42260</v>
          </cell>
          <cell r="J610">
            <v>400</v>
          </cell>
        </row>
        <row r="611">
          <cell r="D611">
            <v>205239</v>
          </cell>
          <cell r="E611">
            <v>205239</v>
          </cell>
          <cell r="F611">
            <v>0</v>
          </cell>
          <cell r="G611">
            <v>0</v>
          </cell>
          <cell r="H611">
            <v>42855</v>
          </cell>
          <cell r="I611">
            <v>42260</v>
          </cell>
          <cell r="J611">
            <v>430</v>
          </cell>
        </row>
        <row r="612">
          <cell r="D612">
            <v>205359</v>
          </cell>
          <cell r="E612">
            <v>205359</v>
          </cell>
          <cell r="F612">
            <v>0</v>
          </cell>
          <cell r="G612">
            <v>0</v>
          </cell>
          <cell r="H612">
            <v>42856</v>
          </cell>
          <cell r="I612">
            <v>42260</v>
          </cell>
          <cell r="J612">
            <v>500</v>
          </cell>
        </row>
        <row r="613">
          <cell r="D613">
            <v>205848</v>
          </cell>
          <cell r="E613">
            <v>205848</v>
          </cell>
          <cell r="F613">
            <v>0</v>
          </cell>
          <cell r="G613">
            <v>0</v>
          </cell>
          <cell r="H613">
            <v>42857</v>
          </cell>
          <cell r="I613">
            <v>42260</v>
          </cell>
          <cell r="J613">
            <v>530</v>
          </cell>
        </row>
        <row r="614">
          <cell r="D614">
            <v>199245</v>
          </cell>
          <cell r="E614">
            <v>199245</v>
          </cell>
          <cell r="F614">
            <v>0</v>
          </cell>
          <cell r="G614">
            <v>0</v>
          </cell>
          <cell r="H614">
            <v>42858</v>
          </cell>
          <cell r="I614">
            <v>42260</v>
          </cell>
          <cell r="J614">
            <v>600</v>
          </cell>
        </row>
        <row r="615">
          <cell r="D615">
            <v>198909</v>
          </cell>
          <cell r="E615">
            <v>198909</v>
          </cell>
          <cell r="F615">
            <v>0</v>
          </cell>
          <cell r="G615">
            <v>0</v>
          </cell>
          <cell r="H615">
            <v>42859</v>
          </cell>
          <cell r="I615">
            <v>42260</v>
          </cell>
          <cell r="J615">
            <v>630</v>
          </cell>
        </row>
        <row r="616">
          <cell r="D616">
            <v>195571</v>
          </cell>
          <cell r="E616">
            <v>195571</v>
          </cell>
          <cell r="F616">
            <v>0</v>
          </cell>
          <cell r="G616">
            <v>0</v>
          </cell>
          <cell r="H616">
            <v>42860</v>
          </cell>
          <cell r="I616">
            <v>42260</v>
          </cell>
          <cell r="J616">
            <v>700</v>
          </cell>
        </row>
        <row r="617">
          <cell r="D617">
            <v>190041</v>
          </cell>
          <cell r="E617">
            <v>190041</v>
          </cell>
          <cell r="F617">
            <v>0</v>
          </cell>
          <cell r="G617">
            <v>0</v>
          </cell>
          <cell r="H617">
            <v>42861</v>
          </cell>
          <cell r="I617">
            <v>42260</v>
          </cell>
          <cell r="J617">
            <v>730</v>
          </cell>
        </row>
        <row r="618">
          <cell r="D618">
            <v>183177</v>
          </cell>
          <cell r="E618">
            <v>183177</v>
          </cell>
          <cell r="F618">
            <v>0</v>
          </cell>
          <cell r="G618">
            <v>0</v>
          </cell>
          <cell r="H618">
            <v>42862</v>
          </cell>
          <cell r="I618">
            <v>42260</v>
          </cell>
          <cell r="J618">
            <v>800</v>
          </cell>
        </row>
        <row r="619">
          <cell r="D619">
            <v>183315</v>
          </cell>
          <cell r="E619">
            <v>183315</v>
          </cell>
          <cell r="F619">
            <v>0</v>
          </cell>
          <cell r="G619">
            <v>0</v>
          </cell>
          <cell r="H619">
            <v>42863</v>
          </cell>
          <cell r="I619">
            <v>42260</v>
          </cell>
          <cell r="J619">
            <v>830</v>
          </cell>
        </row>
        <row r="620">
          <cell r="D620">
            <v>190329</v>
          </cell>
          <cell r="E620">
            <v>190329</v>
          </cell>
          <cell r="F620">
            <v>0</v>
          </cell>
          <cell r="G620">
            <v>0</v>
          </cell>
          <cell r="H620">
            <v>42864</v>
          </cell>
          <cell r="I620">
            <v>42260</v>
          </cell>
          <cell r="J620">
            <v>900</v>
          </cell>
        </row>
        <row r="621">
          <cell r="D621">
            <v>189894</v>
          </cell>
          <cell r="E621">
            <v>189894</v>
          </cell>
          <cell r="F621">
            <v>0</v>
          </cell>
          <cell r="G621">
            <v>0</v>
          </cell>
          <cell r="H621">
            <v>42865</v>
          </cell>
          <cell r="I621">
            <v>42260</v>
          </cell>
          <cell r="J621">
            <v>930</v>
          </cell>
        </row>
        <row r="622">
          <cell r="D622">
            <v>189715</v>
          </cell>
          <cell r="E622">
            <v>189715</v>
          </cell>
          <cell r="F622">
            <v>0</v>
          </cell>
          <cell r="G622">
            <v>0</v>
          </cell>
          <cell r="H622">
            <v>42866</v>
          </cell>
          <cell r="I622">
            <v>42260</v>
          </cell>
          <cell r="J622">
            <v>1000</v>
          </cell>
        </row>
        <row r="623">
          <cell r="D623">
            <v>193261</v>
          </cell>
          <cell r="E623">
            <v>193261</v>
          </cell>
          <cell r="F623">
            <v>0</v>
          </cell>
          <cell r="G623">
            <v>0</v>
          </cell>
          <cell r="H623">
            <v>42867</v>
          </cell>
          <cell r="I623">
            <v>42260</v>
          </cell>
          <cell r="J623">
            <v>1030</v>
          </cell>
        </row>
        <row r="624">
          <cell r="D624">
            <v>191364</v>
          </cell>
          <cell r="E624">
            <v>191364</v>
          </cell>
          <cell r="F624">
            <v>0</v>
          </cell>
          <cell r="G624">
            <v>0</v>
          </cell>
          <cell r="H624">
            <v>42868</v>
          </cell>
          <cell r="I624">
            <v>42260</v>
          </cell>
          <cell r="J624">
            <v>1100</v>
          </cell>
        </row>
        <row r="625">
          <cell r="D625">
            <v>190703</v>
          </cell>
          <cell r="E625">
            <v>190703</v>
          </cell>
          <cell r="F625">
            <v>0</v>
          </cell>
          <cell r="G625">
            <v>0</v>
          </cell>
          <cell r="H625">
            <v>42869</v>
          </cell>
          <cell r="I625">
            <v>42260</v>
          </cell>
          <cell r="J625">
            <v>1130</v>
          </cell>
        </row>
        <row r="626">
          <cell r="D626">
            <v>189323</v>
          </cell>
          <cell r="E626">
            <v>189323</v>
          </cell>
          <cell r="F626">
            <v>0</v>
          </cell>
          <cell r="G626">
            <v>0</v>
          </cell>
          <cell r="H626">
            <v>42870</v>
          </cell>
          <cell r="I626">
            <v>42260</v>
          </cell>
          <cell r="J626">
            <v>1200</v>
          </cell>
        </row>
        <row r="627">
          <cell r="D627">
            <v>190727</v>
          </cell>
          <cell r="E627">
            <v>190727</v>
          </cell>
          <cell r="F627">
            <v>0</v>
          </cell>
          <cell r="G627">
            <v>0</v>
          </cell>
          <cell r="H627">
            <v>42871</v>
          </cell>
          <cell r="I627">
            <v>42260</v>
          </cell>
          <cell r="J627">
            <v>1230</v>
          </cell>
        </row>
        <row r="628">
          <cell r="D628">
            <v>193080</v>
          </cell>
          <cell r="E628">
            <v>193080</v>
          </cell>
          <cell r="F628">
            <v>0</v>
          </cell>
          <cell r="G628">
            <v>0</v>
          </cell>
          <cell r="H628">
            <v>42872</v>
          </cell>
          <cell r="I628">
            <v>42260</v>
          </cell>
          <cell r="J628">
            <v>1300</v>
          </cell>
        </row>
        <row r="629">
          <cell r="D629">
            <v>194026</v>
          </cell>
          <cell r="E629">
            <v>194026</v>
          </cell>
          <cell r="F629">
            <v>0</v>
          </cell>
          <cell r="G629">
            <v>0</v>
          </cell>
          <cell r="H629">
            <v>42873</v>
          </cell>
          <cell r="I629">
            <v>42260</v>
          </cell>
          <cell r="J629">
            <v>1330</v>
          </cell>
        </row>
        <row r="630">
          <cell r="D630">
            <v>194026</v>
          </cell>
          <cell r="E630">
            <v>194026</v>
          </cell>
          <cell r="F630">
            <v>0</v>
          </cell>
          <cell r="G630">
            <v>0</v>
          </cell>
          <cell r="H630">
            <v>42874</v>
          </cell>
          <cell r="I630">
            <v>42260</v>
          </cell>
          <cell r="J630">
            <v>1400</v>
          </cell>
        </row>
        <row r="631">
          <cell r="D631">
            <v>192321</v>
          </cell>
          <cell r="E631">
            <v>192321</v>
          </cell>
          <cell r="F631">
            <v>0</v>
          </cell>
          <cell r="G631">
            <v>0</v>
          </cell>
          <cell r="H631">
            <v>42875</v>
          </cell>
          <cell r="I631">
            <v>42260</v>
          </cell>
          <cell r="J631">
            <v>1430</v>
          </cell>
        </row>
        <row r="632">
          <cell r="D632">
            <v>188705</v>
          </cell>
          <cell r="E632">
            <v>188705</v>
          </cell>
          <cell r="F632">
            <v>0</v>
          </cell>
          <cell r="G632">
            <v>0</v>
          </cell>
          <cell r="H632">
            <v>42876</v>
          </cell>
          <cell r="I632">
            <v>42260</v>
          </cell>
          <cell r="J632">
            <v>1500</v>
          </cell>
        </row>
        <row r="633">
          <cell r="D633">
            <v>190906</v>
          </cell>
          <cell r="E633">
            <v>190906</v>
          </cell>
          <cell r="F633">
            <v>0</v>
          </cell>
          <cell r="G633">
            <v>0</v>
          </cell>
          <cell r="H633">
            <v>42877</v>
          </cell>
          <cell r="I633">
            <v>42260</v>
          </cell>
          <cell r="J633">
            <v>1530</v>
          </cell>
        </row>
        <row r="634">
          <cell r="D634">
            <v>193558</v>
          </cell>
          <cell r="E634">
            <v>193558</v>
          </cell>
          <cell r="F634">
            <v>0</v>
          </cell>
          <cell r="G634">
            <v>0</v>
          </cell>
          <cell r="H634">
            <v>42878</v>
          </cell>
          <cell r="I634">
            <v>42260</v>
          </cell>
          <cell r="J634">
            <v>1600</v>
          </cell>
        </row>
        <row r="635">
          <cell r="D635">
            <v>191284</v>
          </cell>
          <cell r="E635">
            <v>191284</v>
          </cell>
          <cell r="F635">
            <v>0</v>
          </cell>
          <cell r="G635">
            <v>0</v>
          </cell>
          <cell r="H635">
            <v>42879</v>
          </cell>
          <cell r="I635">
            <v>42260</v>
          </cell>
          <cell r="J635">
            <v>1630</v>
          </cell>
        </row>
        <row r="636">
          <cell r="D636">
            <v>191388</v>
          </cell>
          <cell r="E636">
            <v>191388</v>
          </cell>
          <cell r="F636">
            <v>0</v>
          </cell>
          <cell r="G636">
            <v>0</v>
          </cell>
          <cell r="H636">
            <v>42880</v>
          </cell>
          <cell r="I636">
            <v>42260</v>
          </cell>
          <cell r="J636">
            <v>1700</v>
          </cell>
        </row>
        <row r="637">
          <cell r="D637">
            <v>191800</v>
          </cell>
          <cell r="E637">
            <v>191800</v>
          </cell>
          <cell r="F637">
            <v>0</v>
          </cell>
          <cell r="G637">
            <v>0</v>
          </cell>
          <cell r="H637">
            <v>42881</v>
          </cell>
          <cell r="I637">
            <v>42260</v>
          </cell>
          <cell r="J637">
            <v>1730</v>
          </cell>
        </row>
        <row r="638">
          <cell r="D638">
            <v>185444</v>
          </cell>
          <cell r="E638">
            <v>185444</v>
          </cell>
          <cell r="F638">
            <v>0</v>
          </cell>
          <cell r="G638">
            <v>0</v>
          </cell>
          <cell r="H638">
            <v>42882</v>
          </cell>
          <cell r="I638">
            <v>42260</v>
          </cell>
          <cell r="J638">
            <v>1800</v>
          </cell>
        </row>
        <row r="639">
          <cell r="D639">
            <v>182214</v>
          </cell>
          <cell r="E639">
            <v>182214</v>
          </cell>
          <cell r="F639">
            <v>0</v>
          </cell>
          <cell r="G639">
            <v>0</v>
          </cell>
          <cell r="H639">
            <v>42883</v>
          </cell>
          <cell r="I639">
            <v>42260</v>
          </cell>
          <cell r="J639">
            <v>1830</v>
          </cell>
        </row>
        <row r="640">
          <cell r="D640">
            <v>181764</v>
          </cell>
          <cell r="E640">
            <v>181764</v>
          </cell>
          <cell r="F640">
            <v>0</v>
          </cell>
          <cell r="G640">
            <v>0</v>
          </cell>
          <cell r="H640">
            <v>42884</v>
          </cell>
          <cell r="I640">
            <v>42260</v>
          </cell>
          <cell r="J640">
            <v>1900</v>
          </cell>
        </row>
        <row r="641">
          <cell r="D641">
            <v>179142</v>
          </cell>
          <cell r="E641">
            <v>179142</v>
          </cell>
          <cell r="F641">
            <v>0</v>
          </cell>
          <cell r="G641">
            <v>0</v>
          </cell>
          <cell r="H641">
            <v>42885</v>
          </cell>
          <cell r="I641">
            <v>42260</v>
          </cell>
          <cell r="J641">
            <v>1930</v>
          </cell>
        </row>
        <row r="642">
          <cell r="D642">
            <v>171338</v>
          </cell>
          <cell r="E642">
            <v>171338</v>
          </cell>
          <cell r="F642">
            <v>0</v>
          </cell>
          <cell r="G642">
            <v>0</v>
          </cell>
          <cell r="H642">
            <v>42886</v>
          </cell>
          <cell r="I642">
            <v>42260</v>
          </cell>
          <cell r="J642">
            <v>2000</v>
          </cell>
        </row>
        <row r="643">
          <cell r="D643">
            <v>167512</v>
          </cell>
          <cell r="E643">
            <v>167512</v>
          </cell>
          <cell r="F643">
            <v>0</v>
          </cell>
          <cell r="G643">
            <v>0</v>
          </cell>
          <cell r="H643">
            <v>42887</v>
          </cell>
          <cell r="I643">
            <v>42260</v>
          </cell>
          <cell r="J643">
            <v>2030</v>
          </cell>
        </row>
        <row r="644">
          <cell r="D644">
            <v>174788</v>
          </cell>
          <cell r="E644">
            <v>174788</v>
          </cell>
          <cell r="F644">
            <v>0</v>
          </cell>
          <cell r="G644">
            <v>0</v>
          </cell>
          <cell r="H644">
            <v>42888</v>
          </cell>
          <cell r="I644">
            <v>42260</v>
          </cell>
          <cell r="J644">
            <v>2100</v>
          </cell>
        </row>
        <row r="645">
          <cell r="D645">
            <v>179222</v>
          </cell>
          <cell r="E645">
            <v>179222</v>
          </cell>
          <cell r="F645">
            <v>0</v>
          </cell>
          <cell r="G645">
            <v>0</v>
          </cell>
          <cell r="H645">
            <v>42889</v>
          </cell>
          <cell r="I645">
            <v>42260</v>
          </cell>
          <cell r="J645">
            <v>2130</v>
          </cell>
        </row>
        <row r="646">
          <cell r="D646">
            <v>184925</v>
          </cell>
          <cell r="E646">
            <v>184925</v>
          </cell>
          <cell r="F646">
            <v>0</v>
          </cell>
          <cell r="G646">
            <v>0</v>
          </cell>
          <cell r="H646">
            <v>42890</v>
          </cell>
          <cell r="I646">
            <v>42260</v>
          </cell>
          <cell r="J646">
            <v>2200</v>
          </cell>
        </row>
        <row r="647">
          <cell r="D647">
            <v>184671</v>
          </cell>
          <cell r="E647">
            <v>184671</v>
          </cell>
          <cell r="F647">
            <v>0</v>
          </cell>
          <cell r="G647">
            <v>0</v>
          </cell>
          <cell r="H647">
            <v>42891</v>
          </cell>
          <cell r="I647">
            <v>42260</v>
          </cell>
          <cell r="J647">
            <v>2230</v>
          </cell>
        </row>
        <row r="648">
          <cell r="D648">
            <v>185777</v>
          </cell>
          <cell r="E648">
            <v>185777</v>
          </cell>
          <cell r="F648">
            <v>0</v>
          </cell>
          <cell r="G648">
            <v>0</v>
          </cell>
          <cell r="H648">
            <v>42892</v>
          </cell>
          <cell r="I648">
            <v>42260</v>
          </cell>
          <cell r="J648">
            <v>2300</v>
          </cell>
        </row>
        <row r="649">
          <cell r="D649">
            <v>185757</v>
          </cell>
          <cell r="E649">
            <v>185757</v>
          </cell>
          <cell r="F649">
            <v>0</v>
          </cell>
          <cell r="G649">
            <v>0</v>
          </cell>
          <cell r="H649">
            <v>42893</v>
          </cell>
          <cell r="I649">
            <v>42260</v>
          </cell>
          <cell r="J649">
            <v>2330</v>
          </cell>
        </row>
        <row r="650">
          <cell r="D650">
            <v>187532</v>
          </cell>
          <cell r="E650">
            <v>187532</v>
          </cell>
          <cell r="F650">
            <v>0</v>
          </cell>
          <cell r="G650">
            <v>0</v>
          </cell>
          <cell r="H650">
            <v>42894</v>
          </cell>
          <cell r="I650">
            <v>42260</v>
          </cell>
          <cell r="J650">
            <v>2400</v>
          </cell>
        </row>
        <row r="651">
          <cell r="D651">
            <v>189223</v>
          </cell>
          <cell r="E651">
            <v>189223</v>
          </cell>
          <cell r="F651">
            <v>0</v>
          </cell>
          <cell r="G651">
            <v>0</v>
          </cell>
          <cell r="H651">
            <v>42895</v>
          </cell>
          <cell r="I651">
            <v>42261</v>
          </cell>
          <cell r="J651">
            <v>30</v>
          </cell>
        </row>
        <row r="652">
          <cell r="D652">
            <v>192266</v>
          </cell>
          <cell r="E652">
            <v>192266</v>
          </cell>
          <cell r="F652">
            <v>0</v>
          </cell>
          <cell r="G652">
            <v>0</v>
          </cell>
          <cell r="H652">
            <v>42896</v>
          </cell>
          <cell r="I652">
            <v>42261</v>
          </cell>
          <cell r="J652">
            <v>100</v>
          </cell>
        </row>
        <row r="653">
          <cell r="D653">
            <v>193713</v>
          </cell>
          <cell r="E653">
            <v>193713</v>
          </cell>
          <cell r="F653">
            <v>0</v>
          </cell>
          <cell r="G653">
            <v>0</v>
          </cell>
          <cell r="H653">
            <v>42897</v>
          </cell>
          <cell r="I653">
            <v>42261</v>
          </cell>
          <cell r="J653">
            <v>130</v>
          </cell>
        </row>
        <row r="654">
          <cell r="D654">
            <v>185926</v>
          </cell>
          <cell r="E654">
            <v>185926</v>
          </cell>
          <cell r="F654">
            <v>0</v>
          </cell>
          <cell r="G654">
            <v>0</v>
          </cell>
          <cell r="H654">
            <v>42898</v>
          </cell>
          <cell r="I654">
            <v>42261</v>
          </cell>
          <cell r="J654">
            <v>200</v>
          </cell>
        </row>
        <row r="655">
          <cell r="D655">
            <v>186455</v>
          </cell>
          <cell r="E655">
            <v>186455</v>
          </cell>
          <cell r="F655">
            <v>0</v>
          </cell>
          <cell r="G655">
            <v>0</v>
          </cell>
          <cell r="H655">
            <v>42899</v>
          </cell>
          <cell r="I655">
            <v>42261</v>
          </cell>
          <cell r="J655">
            <v>230</v>
          </cell>
        </row>
        <row r="656">
          <cell r="D656">
            <v>190070</v>
          </cell>
          <cell r="E656">
            <v>190070</v>
          </cell>
          <cell r="F656">
            <v>0</v>
          </cell>
          <cell r="G656">
            <v>0</v>
          </cell>
          <cell r="H656">
            <v>42900</v>
          </cell>
          <cell r="I656">
            <v>42261</v>
          </cell>
          <cell r="J656">
            <v>300</v>
          </cell>
        </row>
        <row r="657">
          <cell r="D657">
            <v>188004</v>
          </cell>
          <cell r="E657">
            <v>188004</v>
          </cell>
          <cell r="F657">
            <v>0</v>
          </cell>
          <cell r="G657">
            <v>0</v>
          </cell>
          <cell r="H657">
            <v>42901</v>
          </cell>
          <cell r="I657">
            <v>42261</v>
          </cell>
          <cell r="J657">
            <v>330</v>
          </cell>
        </row>
        <row r="658">
          <cell r="D658">
            <v>188214</v>
          </cell>
          <cell r="E658">
            <v>188214</v>
          </cell>
          <cell r="F658">
            <v>0</v>
          </cell>
          <cell r="G658">
            <v>0</v>
          </cell>
          <cell r="H658">
            <v>42902</v>
          </cell>
          <cell r="I658">
            <v>42261</v>
          </cell>
          <cell r="J658">
            <v>400</v>
          </cell>
        </row>
        <row r="659">
          <cell r="D659">
            <v>188474</v>
          </cell>
          <cell r="E659">
            <v>188474</v>
          </cell>
          <cell r="F659">
            <v>0</v>
          </cell>
          <cell r="G659">
            <v>0</v>
          </cell>
          <cell r="H659">
            <v>42903</v>
          </cell>
          <cell r="I659">
            <v>42261</v>
          </cell>
          <cell r="J659">
            <v>430</v>
          </cell>
        </row>
        <row r="660">
          <cell r="D660">
            <v>187235</v>
          </cell>
          <cell r="E660">
            <v>187235</v>
          </cell>
          <cell r="F660">
            <v>0</v>
          </cell>
          <cell r="G660">
            <v>0</v>
          </cell>
          <cell r="H660">
            <v>42904</v>
          </cell>
          <cell r="I660">
            <v>42261</v>
          </cell>
          <cell r="J660">
            <v>500</v>
          </cell>
        </row>
        <row r="661">
          <cell r="D661">
            <v>186796</v>
          </cell>
          <cell r="E661">
            <v>186796</v>
          </cell>
          <cell r="F661">
            <v>0</v>
          </cell>
          <cell r="G661">
            <v>0</v>
          </cell>
          <cell r="H661">
            <v>42905</v>
          </cell>
          <cell r="I661">
            <v>42261</v>
          </cell>
          <cell r="J661">
            <v>530</v>
          </cell>
        </row>
        <row r="662">
          <cell r="D662">
            <v>186794</v>
          </cell>
          <cell r="E662">
            <v>186794</v>
          </cell>
          <cell r="F662">
            <v>0</v>
          </cell>
          <cell r="G662">
            <v>0</v>
          </cell>
          <cell r="H662">
            <v>42906</v>
          </cell>
          <cell r="I662">
            <v>42261</v>
          </cell>
          <cell r="J662">
            <v>600</v>
          </cell>
        </row>
        <row r="663">
          <cell r="D663">
            <v>188408</v>
          </cell>
          <cell r="E663">
            <v>188408</v>
          </cell>
          <cell r="F663">
            <v>0</v>
          </cell>
          <cell r="G663">
            <v>0</v>
          </cell>
          <cell r="H663">
            <v>42907</v>
          </cell>
          <cell r="I663">
            <v>42261</v>
          </cell>
          <cell r="J663">
            <v>630</v>
          </cell>
        </row>
        <row r="664">
          <cell r="D664">
            <v>188354</v>
          </cell>
          <cell r="E664">
            <v>188354</v>
          </cell>
          <cell r="F664">
            <v>0</v>
          </cell>
          <cell r="G664">
            <v>0</v>
          </cell>
          <cell r="H664">
            <v>42908</v>
          </cell>
          <cell r="I664">
            <v>42261</v>
          </cell>
          <cell r="J664">
            <v>700</v>
          </cell>
        </row>
        <row r="665">
          <cell r="D665">
            <v>186535</v>
          </cell>
          <cell r="E665">
            <v>186535</v>
          </cell>
          <cell r="F665">
            <v>0</v>
          </cell>
          <cell r="G665">
            <v>0</v>
          </cell>
          <cell r="H665">
            <v>42909</v>
          </cell>
          <cell r="I665">
            <v>42261</v>
          </cell>
          <cell r="J665">
            <v>730</v>
          </cell>
        </row>
        <row r="666">
          <cell r="D666">
            <v>182790</v>
          </cell>
          <cell r="E666">
            <v>182790</v>
          </cell>
          <cell r="F666">
            <v>0</v>
          </cell>
          <cell r="G666">
            <v>0</v>
          </cell>
          <cell r="H666">
            <v>42910</v>
          </cell>
          <cell r="I666">
            <v>42261</v>
          </cell>
          <cell r="J666">
            <v>800</v>
          </cell>
        </row>
        <row r="667">
          <cell r="D667">
            <v>180776</v>
          </cell>
          <cell r="E667">
            <v>180776</v>
          </cell>
          <cell r="F667">
            <v>0</v>
          </cell>
          <cell r="G667">
            <v>0</v>
          </cell>
          <cell r="H667">
            <v>42911</v>
          </cell>
          <cell r="I667">
            <v>42261</v>
          </cell>
          <cell r="J667">
            <v>830</v>
          </cell>
        </row>
        <row r="668">
          <cell r="D668">
            <v>192231</v>
          </cell>
          <cell r="E668">
            <v>192231</v>
          </cell>
          <cell r="F668">
            <v>0</v>
          </cell>
          <cell r="G668">
            <v>0</v>
          </cell>
          <cell r="H668">
            <v>42912</v>
          </cell>
          <cell r="I668">
            <v>42261</v>
          </cell>
          <cell r="J668">
            <v>900</v>
          </cell>
        </row>
        <row r="669">
          <cell r="D669">
            <v>194154</v>
          </cell>
          <cell r="E669">
            <v>194154</v>
          </cell>
          <cell r="F669">
            <v>0</v>
          </cell>
          <cell r="G669">
            <v>0</v>
          </cell>
          <cell r="H669">
            <v>42913</v>
          </cell>
          <cell r="I669">
            <v>42261</v>
          </cell>
          <cell r="J669">
            <v>930</v>
          </cell>
        </row>
        <row r="670">
          <cell r="D670">
            <v>197268</v>
          </cell>
          <cell r="E670">
            <v>197268</v>
          </cell>
          <cell r="F670">
            <v>0</v>
          </cell>
          <cell r="G670">
            <v>0</v>
          </cell>
          <cell r="H670">
            <v>42914</v>
          </cell>
          <cell r="I670">
            <v>42261</v>
          </cell>
          <cell r="J670">
            <v>1000</v>
          </cell>
        </row>
        <row r="671">
          <cell r="D671">
            <v>199875</v>
          </cell>
          <cell r="E671">
            <v>199875</v>
          </cell>
          <cell r="F671">
            <v>0</v>
          </cell>
          <cell r="G671">
            <v>0</v>
          </cell>
          <cell r="H671">
            <v>42915</v>
          </cell>
          <cell r="I671">
            <v>42261</v>
          </cell>
          <cell r="J671">
            <v>1030</v>
          </cell>
        </row>
        <row r="672">
          <cell r="D672">
            <v>203726</v>
          </cell>
          <cell r="E672">
            <v>203726</v>
          </cell>
          <cell r="F672">
            <v>0</v>
          </cell>
          <cell r="G672">
            <v>0</v>
          </cell>
          <cell r="H672">
            <v>42916</v>
          </cell>
          <cell r="I672">
            <v>42261</v>
          </cell>
          <cell r="J672">
            <v>1100</v>
          </cell>
        </row>
        <row r="673">
          <cell r="D673">
            <v>205880</v>
          </cell>
          <cell r="E673">
            <v>205880</v>
          </cell>
          <cell r="F673">
            <v>0</v>
          </cell>
          <cell r="G673">
            <v>0</v>
          </cell>
          <cell r="H673">
            <v>42917</v>
          </cell>
          <cell r="I673">
            <v>42261</v>
          </cell>
          <cell r="J673">
            <v>1130</v>
          </cell>
        </row>
        <row r="674">
          <cell r="D674">
            <v>208057</v>
          </cell>
          <cell r="E674">
            <v>208057</v>
          </cell>
          <cell r="F674">
            <v>0</v>
          </cell>
          <cell r="G674">
            <v>0</v>
          </cell>
          <cell r="H674">
            <v>42918</v>
          </cell>
          <cell r="I674">
            <v>42261</v>
          </cell>
          <cell r="J674">
            <v>1200</v>
          </cell>
        </row>
        <row r="675">
          <cell r="D675">
            <v>206568</v>
          </cell>
          <cell r="E675">
            <v>206568</v>
          </cell>
          <cell r="F675">
            <v>0</v>
          </cell>
          <cell r="G675">
            <v>0</v>
          </cell>
          <cell r="H675">
            <v>42919</v>
          </cell>
          <cell r="I675">
            <v>42261</v>
          </cell>
          <cell r="J675">
            <v>1230</v>
          </cell>
        </row>
        <row r="676">
          <cell r="D676">
            <v>206410</v>
          </cell>
          <cell r="E676">
            <v>206410</v>
          </cell>
          <cell r="F676">
            <v>0</v>
          </cell>
          <cell r="G676">
            <v>0</v>
          </cell>
          <cell r="H676">
            <v>42920</v>
          </cell>
          <cell r="I676">
            <v>42261</v>
          </cell>
          <cell r="J676">
            <v>1300</v>
          </cell>
        </row>
        <row r="677">
          <cell r="D677">
            <v>206561</v>
          </cell>
          <cell r="E677">
            <v>206561</v>
          </cell>
          <cell r="F677">
            <v>0</v>
          </cell>
          <cell r="G677">
            <v>0</v>
          </cell>
          <cell r="H677">
            <v>42921</v>
          </cell>
          <cell r="I677">
            <v>42261</v>
          </cell>
          <cell r="J677">
            <v>1330</v>
          </cell>
        </row>
        <row r="678">
          <cell r="D678">
            <v>204986</v>
          </cell>
          <cell r="E678">
            <v>204986</v>
          </cell>
          <cell r="F678">
            <v>0</v>
          </cell>
          <cell r="G678">
            <v>0</v>
          </cell>
          <cell r="H678">
            <v>42922</v>
          </cell>
          <cell r="I678">
            <v>42261</v>
          </cell>
          <cell r="J678">
            <v>1400</v>
          </cell>
        </row>
        <row r="679">
          <cell r="D679">
            <v>205700</v>
          </cell>
          <cell r="E679">
            <v>205700</v>
          </cell>
          <cell r="F679">
            <v>0</v>
          </cell>
          <cell r="G679">
            <v>0</v>
          </cell>
          <cell r="H679">
            <v>42923</v>
          </cell>
          <cell r="I679">
            <v>42261</v>
          </cell>
          <cell r="J679">
            <v>1430</v>
          </cell>
        </row>
        <row r="680">
          <cell r="D680">
            <v>206607</v>
          </cell>
          <cell r="E680">
            <v>206607</v>
          </cell>
          <cell r="F680">
            <v>0</v>
          </cell>
          <cell r="G680">
            <v>0</v>
          </cell>
          <cell r="H680">
            <v>42924</v>
          </cell>
          <cell r="I680">
            <v>42261</v>
          </cell>
          <cell r="J680">
            <v>1500</v>
          </cell>
        </row>
        <row r="681">
          <cell r="D681">
            <v>206908</v>
          </cell>
          <cell r="E681">
            <v>206908</v>
          </cell>
          <cell r="F681">
            <v>0</v>
          </cell>
          <cell r="G681">
            <v>0</v>
          </cell>
          <cell r="H681">
            <v>42925</v>
          </cell>
          <cell r="I681">
            <v>42261</v>
          </cell>
          <cell r="J681">
            <v>1530</v>
          </cell>
        </row>
        <row r="682">
          <cell r="D682">
            <v>202381</v>
          </cell>
          <cell r="E682">
            <v>202381</v>
          </cell>
          <cell r="F682">
            <v>0</v>
          </cell>
          <cell r="G682">
            <v>0</v>
          </cell>
          <cell r="H682">
            <v>42926</v>
          </cell>
          <cell r="I682">
            <v>42261</v>
          </cell>
          <cell r="J682">
            <v>1600</v>
          </cell>
        </row>
        <row r="683">
          <cell r="D683">
            <v>196995</v>
          </cell>
          <cell r="E683">
            <v>196995</v>
          </cell>
          <cell r="F683">
            <v>0</v>
          </cell>
          <cell r="G683">
            <v>0</v>
          </cell>
          <cell r="H683">
            <v>42927</v>
          </cell>
          <cell r="I683">
            <v>42261</v>
          </cell>
          <cell r="J683">
            <v>1630</v>
          </cell>
        </row>
        <row r="684">
          <cell r="D684">
            <v>191560</v>
          </cell>
          <cell r="E684">
            <v>191560</v>
          </cell>
          <cell r="F684">
            <v>0</v>
          </cell>
          <cell r="G684">
            <v>0</v>
          </cell>
          <cell r="H684">
            <v>42928</v>
          </cell>
          <cell r="I684">
            <v>42261</v>
          </cell>
          <cell r="J684">
            <v>1700</v>
          </cell>
        </row>
        <row r="685">
          <cell r="D685">
            <v>192798</v>
          </cell>
          <cell r="E685">
            <v>192798</v>
          </cell>
          <cell r="F685">
            <v>0</v>
          </cell>
          <cell r="G685">
            <v>0</v>
          </cell>
          <cell r="H685">
            <v>42929</v>
          </cell>
          <cell r="I685">
            <v>42261</v>
          </cell>
          <cell r="J685">
            <v>1730</v>
          </cell>
        </row>
        <row r="686">
          <cell r="D686">
            <v>187612</v>
          </cell>
          <cell r="E686">
            <v>187612</v>
          </cell>
          <cell r="F686">
            <v>0</v>
          </cell>
          <cell r="G686">
            <v>0</v>
          </cell>
          <cell r="H686">
            <v>42930</v>
          </cell>
          <cell r="I686">
            <v>42261</v>
          </cell>
          <cell r="J686">
            <v>1800</v>
          </cell>
        </row>
        <row r="687">
          <cell r="D687">
            <v>186504</v>
          </cell>
          <cell r="E687">
            <v>186504</v>
          </cell>
          <cell r="F687">
            <v>0</v>
          </cell>
          <cell r="G687">
            <v>0</v>
          </cell>
          <cell r="H687">
            <v>42931</v>
          </cell>
          <cell r="I687">
            <v>42261</v>
          </cell>
          <cell r="J687">
            <v>1830</v>
          </cell>
        </row>
        <row r="688">
          <cell r="D688">
            <v>183308</v>
          </cell>
          <cell r="E688">
            <v>183308</v>
          </cell>
          <cell r="F688">
            <v>0</v>
          </cell>
          <cell r="G688">
            <v>0</v>
          </cell>
          <cell r="H688">
            <v>42932</v>
          </cell>
          <cell r="I688">
            <v>42261</v>
          </cell>
          <cell r="J688">
            <v>1900</v>
          </cell>
        </row>
        <row r="689">
          <cell r="D689">
            <v>181368</v>
          </cell>
          <cell r="E689">
            <v>181368</v>
          </cell>
          <cell r="F689">
            <v>0</v>
          </cell>
          <cell r="G689">
            <v>0</v>
          </cell>
          <cell r="H689">
            <v>42933</v>
          </cell>
          <cell r="I689">
            <v>42261</v>
          </cell>
          <cell r="J689">
            <v>1930</v>
          </cell>
        </row>
        <row r="690">
          <cell r="D690">
            <v>179561</v>
          </cell>
          <cell r="E690">
            <v>179561</v>
          </cell>
          <cell r="F690">
            <v>0</v>
          </cell>
          <cell r="G690">
            <v>0</v>
          </cell>
          <cell r="H690">
            <v>42934</v>
          </cell>
          <cell r="I690">
            <v>42261</v>
          </cell>
          <cell r="J690">
            <v>2000</v>
          </cell>
        </row>
        <row r="691">
          <cell r="D691">
            <v>177218</v>
          </cell>
          <cell r="E691">
            <v>177218</v>
          </cell>
          <cell r="F691">
            <v>0</v>
          </cell>
          <cell r="G691">
            <v>0</v>
          </cell>
          <cell r="H691">
            <v>42935</v>
          </cell>
          <cell r="I691">
            <v>42261</v>
          </cell>
          <cell r="J691">
            <v>2030</v>
          </cell>
        </row>
        <row r="692">
          <cell r="D692">
            <v>172966</v>
          </cell>
          <cell r="E692">
            <v>172966</v>
          </cell>
          <cell r="F692">
            <v>0</v>
          </cell>
          <cell r="G692">
            <v>0</v>
          </cell>
          <cell r="H692">
            <v>42936</v>
          </cell>
          <cell r="I692">
            <v>42261</v>
          </cell>
          <cell r="J692">
            <v>2100</v>
          </cell>
        </row>
        <row r="693">
          <cell r="D693">
            <v>178395</v>
          </cell>
          <cell r="E693">
            <v>178395</v>
          </cell>
          <cell r="F693">
            <v>0</v>
          </cell>
          <cell r="G693">
            <v>0</v>
          </cell>
          <cell r="H693">
            <v>42937</v>
          </cell>
          <cell r="I693">
            <v>42261</v>
          </cell>
          <cell r="J693">
            <v>2130</v>
          </cell>
        </row>
        <row r="694">
          <cell r="D694">
            <v>180897</v>
          </cell>
          <cell r="E694">
            <v>180897</v>
          </cell>
          <cell r="F694">
            <v>0</v>
          </cell>
          <cell r="G694">
            <v>0</v>
          </cell>
          <cell r="H694">
            <v>42938</v>
          </cell>
          <cell r="I694">
            <v>42261</v>
          </cell>
          <cell r="J694">
            <v>2200</v>
          </cell>
        </row>
        <row r="695">
          <cell r="D695">
            <v>184982</v>
          </cell>
          <cell r="E695">
            <v>184982</v>
          </cell>
          <cell r="F695">
            <v>0</v>
          </cell>
          <cell r="G695">
            <v>0</v>
          </cell>
          <cell r="H695">
            <v>42939</v>
          </cell>
          <cell r="I695">
            <v>42261</v>
          </cell>
          <cell r="J695">
            <v>2230</v>
          </cell>
        </row>
        <row r="696">
          <cell r="D696">
            <v>189276</v>
          </cell>
          <cell r="E696">
            <v>189276</v>
          </cell>
          <cell r="F696">
            <v>0</v>
          </cell>
          <cell r="G696">
            <v>0</v>
          </cell>
          <cell r="H696">
            <v>42940</v>
          </cell>
          <cell r="I696">
            <v>42261</v>
          </cell>
          <cell r="J696">
            <v>2300</v>
          </cell>
        </row>
        <row r="697">
          <cell r="D697">
            <v>186360</v>
          </cell>
          <cell r="E697">
            <v>186360</v>
          </cell>
          <cell r="F697">
            <v>0</v>
          </cell>
          <cell r="G697">
            <v>0</v>
          </cell>
          <cell r="H697">
            <v>42941</v>
          </cell>
          <cell r="I697">
            <v>42261</v>
          </cell>
          <cell r="J697">
            <v>2330</v>
          </cell>
        </row>
        <row r="698">
          <cell r="D698">
            <v>187578</v>
          </cell>
          <cell r="E698">
            <v>187578</v>
          </cell>
          <cell r="F698">
            <v>0</v>
          </cell>
          <cell r="G698">
            <v>0</v>
          </cell>
          <cell r="H698">
            <v>42942</v>
          </cell>
          <cell r="I698">
            <v>42261</v>
          </cell>
          <cell r="J698">
            <v>2400</v>
          </cell>
        </row>
        <row r="699">
          <cell r="D699">
            <v>189338</v>
          </cell>
          <cell r="E699">
            <v>189338</v>
          </cell>
          <cell r="F699">
            <v>0</v>
          </cell>
          <cell r="G699">
            <v>0</v>
          </cell>
          <cell r="H699">
            <v>42943</v>
          </cell>
          <cell r="I699">
            <v>42262</v>
          </cell>
          <cell r="J699">
            <v>30</v>
          </cell>
        </row>
        <row r="700">
          <cell r="D700">
            <v>187115</v>
          </cell>
          <cell r="E700">
            <v>187115</v>
          </cell>
          <cell r="F700">
            <v>0</v>
          </cell>
          <cell r="G700">
            <v>0</v>
          </cell>
          <cell r="H700">
            <v>42944</v>
          </cell>
          <cell r="I700">
            <v>42262</v>
          </cell>
          <cell r="J700">
            <v>100</v>
          </cell>
        </row>
        <row r="701">
          <cell r="D701">
            <v>187858</v>
          </cell>
          <cell r="E701">
            <v>187858</v>
          </cell>
          <cell r="F701">
            <v>0</v>
          </cell>
          <cell r="G701">
            <v>0</v>
          </cell>
          <cell r="H701">
            <v>42945</v>
          </cell>
          <cell r="I701">
            <v>42262</v>
          </cell>
          <cell r="J701">
            <v>130</v>
          </cell>
        </row>
        <row r="702">
          <cell r="D702">
            <v>200493</v>
          </cell>
          <cell r="E702">
            <v>200493</v>
          </cell>
          <cell r="F702">
            <v>0</v>
          </cell>
          <cell r="G702">
            <v>0</v>
          </cell>
          <cell r="H702">
            <v>42946</v>
          </cell>
          <cell r="I702">
            <v>42262</v>
          </cell>
          <cell r="J702">
            <v>200</v>
          </cell>
        </row>
        <row r="703">
          <cell r="D703">
            <v>198854</v>
          </cell>
          <cell r="E703">
            <v>198854</v>
          </cell>
          <cell r="F703">
            <v>0</v>
          </cell>
          <cell r="G703">
            <v>0</v>
          </cell>
          <cell r="H703">
            <v>42947</v>
          </cell>
          <cell r="I703">
            <v>42262</v>
          </cell>
          <cell r="J703">
            <v>230</v>
          </cell>
        </row>
        <row r="704">
          <cell r="D704">
            <v>202134</v>
          </cell>
          <cell r="E704">
            <v>202134</v>
          </cell>
          <cell r="F704">
            <v>0</v>
          </cell>
          <cell r="G704">
            <v>0</v>
          </cell>
          <cell r="H704">
            <v>42948</v>
          </cell>
          <cell r="I704">
            <v>42262</v>
          </cell>
          <cell r="J704">
            <v>300</v>
          </cell>
        </row>
        <row r="705">
          <cell r="D705">
            <v>203603</v>
          </cell>
          <cell r="E705">
            <v>203603</v>
          </cell>
          <cell r="F705">
            <v>0</v>
          </cell>
          <cell r="G705">
            <v>0</v>
          </cell>
          <cell r="H705">
            <v>42949</v>
          </cell>
          <cell r="I705">
            <v>42262</v>
          </cell>
          <cell r="J705">
            <v>330</v>
          </cell>
        </row>
        <row r="706">
          <cell r="D706">
            <v>202164</v>
          </cell>
          <cell r="E706">
            <v>202164</v>
          </cell>
          <cell r="F706">
            <v>0</v>
          </cell>
          <cell r="G706">
            <v>0</v>
          </cell>
          <cell r="H706">
            <v>42950</v>
          </cell>
          <cell r="I706">
            <v>42262</v>
          </cell>
          <cell r="J706">
            <v>400</v>
          </cell>
        </row>
        <row r="707">
          <cell r="D707">
            <v>204043</v>
          </cell>
          <cell r="E707">
            <v>204043</v>
          </cell>
          <cell r="F707">
            <v>0</v>
          </cell>
          <cell r="G707">
            <v>0</v>
          </cell>
          <cell r="H707">
            <v>42951</v>
          </cell>
          <cell r="I707">
            <v>42262</v>
          </cell>
          <cell r="J707">
            <v>430</v>
          </cell>
        </row>
        <row r="708">
          <cell r="D708">
            <v>205859</v>
          </cell>
          <cell r="E708">
            <v>205859</v>
          </cell>
          <cell r="F708">
            <v>0</v>
          </cell>
          <cell r="G708">
            <v>0</v>
          </cell>
          <cell r="H708">
            <v>42952</v>
          </cell>
          <cell r="I708">
            <v>42262</v>
          </cell>
          <cell r="J708">
            <v>500</v>
          </cell>
        </row>
        <row r="709">
          <cell r="D709">
            <v>206822</v>
          </cell>
          <cell r="E709">
            <v>206822</v>
          </cell>
          <cell r="F709">
            <v>0</v>
          </cell>
          <cell r="G709">
            <v>0</v>
          </cell>
          <cell r="H709">
            <v>42953</v>
          </cell>
          <cell r="I709">
            <v>42262</v>
          </cell>
          <cell r="J709">
            <v>530</v>
          </cell>
        </row>
        <row r="710">
          <cell r="D710">
            <v>208106</v>
          </cell>
          <cell r="E710">
            <v>208106</v>
          </cell>
          <cell r="F710">
            <v>0</v>
          </cell>
          <cell r="G710">
            <v>0</v>
          </cell>
          <cell r="H710">
            <v>42954</v>
          </cell>
          <cell r="I710">
            <v>42262</v>
          </cell>
          <cell r="J710">
            <v>600</v>
          </cell>
        </row>
        <row r="711">
          <cell r="D711">
            <v>207883</v>
          </cell>
          <cell r="E711">
            <v>207883</v>
          </cell>
          <cell r="F711">
            <v>0</v>
          </cell>
          <cell r="G711">
            <v>0</v>
          </cell>
          <cell r="H711">
            <v>42955</v>
          </cell>
          <cell r="I711">
            <v>42262</v>
          </cell>
          <cell r="J711">
            <v>630</v>
          </cell>
        </row>
        <row r="712">
          <cell r="D712">
            <v>209608</v>
          </cell>
          <cell r="E712">
            <v>209608</v>
          </cell>
          <cell r="F712">
            <v>0</v>
          </cell>
          <cell r="G712">
            <v>0</v>
          </cell>
          <cell r="H712">
            <v>42956</v>
          </cell>
          <cell r="I712">
            <v>42262</v>
          </cell>
          <cell r="J712">
            <v>700</v>
          </cell>
        </row>
        <row r="713">
          <cell r="D713">
            <v>207350</v>
          </cell>
          <cell r="E713">
            <v>207350</v>
          </cell>
          <cell r="F713">
            <v>0</v>
          </cell>
          <cell r="G713">
            <v>0</v>
          </cell>
          <cell r="H713">
            <v>42957</v>
          </cell>
          <cell r="I713">
            <v>42262</v>
          </cell>
          <cell r="J713">
            <v>730</v>
          </cell>
        </row>
        <row r="714">
          <cell r="D714">
            <v>204790</v>
          </cell>
          <cell r="E714">
            <v>204790</v>
          </cell>
          <cell r="F714">
            <v>0</v>
          </cell>
          <cell r="G714">
            <v>0</v>
          </cell>
          <cell r="H714">
            <v>42958</v>
          </cell>
          <cell r="I714">
            <v>42262</v>
          </cell>
          <cell r="J714">
            <v>800</v>
          </cell>
        </row>
        <row r="715">
          <cell r="D715">
            <v>201296</v>
          </cell>
          <cell r="E715">
            <v>201296</v>
          </cell>
          <cell r="F715">
            <v>0</v>
          </cell>
          <cell r="G715">
            <v>0</v>
          </cell>
          <cell r="H715">
            <v>42959</v>
          </cell>
          <cell r="I715">
            <v>42262</v>
          </cell>
          <cell r="J715">
            <v>830</v>
          </cell>
        </row>
        <row r="716">
          <cell r="D716">
            <v>201961</v>
          </cell>
          <cell r="E716">
            <v>201961</v>
          </cell>
          <cell r="F716">
            <v>0</v>
          </cell>
          <cell r="G716">
            <v>0</v>
          </cell>
          <cell r="H716">
            <v>42960</v>
          </cell>
          <cell r="I716">
            <v>42262</v>
          </cell>
          <cell r="J716">
            <v>900</v>
          </cell>
        </row>
        <row r="717">
          <cell r="D717">
            <v>202824</v>
          </cell>
          <cell r="E717">
            <v>202824</v>
          </cell>
          <cell r="F717">
            <v>0</v>
          </cell>
          <cell r="G717">
            <v>0</v>
          </cell>
          <cell r="H717">
            <v>42961</v>
          </cell>
          <cell r="I717">
            <v>42262</v>
          </cell>
          <cell r="J717">
            <v>930</v>
          </cell>
        </row>
        <row r="718">
          <cell r="D718">
            <v>200150</v>
          </cell>
          <cell r="E718">
            <v>200150</v>
          </cell>
          <cell r="F718">
            <v>0</v>
          </cell>
          <cell r="G718">
            <v>0</v>
          </cell>
          <cell r="H718">
            <v>42962</v>
          </cell>
          <cell r="I718">
            <v>42262</v>
          </cell>
          <cell r="J718">
            <v>1000</v>
          </cell>
        </row>
        <row r="719">
          <cell r="D719">
            <v>200096</v>
          </cell>
          <cell r="E719">
            <v>200096</v>
          </cell>
          <cell r="F719">
            <v>0</v>
          </cell>
          <cell r="G719">
            <v>0</v>
          </cell>
          <cell r="H719">
            <v>42963</v>
          </cell>
          <cell r="I719">
            <v>42262</v>
          </cell>
          <cell r="J719">
            <v>1030</v>
          </cell>
        </row>
        <row r="720">
          <cell r="D720">
            <v>202261</v>
          </cell>
          <cell r="E720">
            <v>202261</v>
          </cell>
          <cell r="F720">
            <v>0</v>
          </cell>
          <cell r="G720">
            <v>0</v>
          </cell>
          <cell r="H720">
            <v>42964</v>
          </cell>
          <cell r="I720">
            <v>42262</v>
          </cell>
          <cell r="J720">
            <v>1100</v>
          </cell>
        </row>
        <row r="721">
          <cell r="D721">
            <v>193493</v>
          </cell>
          <cell r="E721">
            <v>193493</v>
          </cell>
          <cell r="F721">
            <v>0</v>
          </cell>
          <cell r="G721">
            <v>0</v>
          </cell>
          <cell r="H721">
            <v>42965</v>
          </cell>
          <cell r="I721">
            <v>42262</v>
          </cell>
          <cell r="J721">
            <v>1130</v>
          </cell>
        </row>
        <row r="722">
          <cell r="D722">
            <v>187301</v>
          </cell>
          <cell r="E722">
            <v>187301</v>
          </cell>
          <cell r="F722">
            <v>0</v>
          </cell>
          <cell r="G722">
            <v>0</v>
          </cell>
          <cell r="H722">
            <v>42966</v>
          </cell>
          <cell r="I722">
            <v>42262</v>
          </cell>
          <cell r="J722">
            <v>1200</v>
          </cell>
        </row>
        <row r="723">
          <cell r="D723">
            <v>191652</v>
          </cell>
          <cell r="E723">
            <v>191652</v>
          </cell>
          <cell r="F723">
            <v>0</v>
          </cell>
          <cell r="G723">
            <v>0</v>
          </cell>
          <cell r="H723">
            <v>42967</v>
          </cell>
          <cell r="I723">
            <v>42262</v>
          </cell>
          <cell r="J723">
            <v>1230</v>
          </cell>
        </row>
        <row r="724">
          <cell r="D724">
            <v>196437</v>
          </cell>
          <cell r="E724">
            <v>196437</v>
          </cell>
          <cell r="F724">
            <v>0</v>
          </cell>
          <cell r="G724">
            <v>0</v>
          </cell>
          <cell r="H724">
            <v>42968</v>
          </cell>
          <cell r="I724">
            <v>42262</v>
          </cell>
          <cell r="J724">
            <v>1300</v>
          </cell>
        </row>
        <row r="725">
          <cell r="D725">
            <v>202306</v>
          </cell>
          <cell r="E725">
            <v>202306</v>
          </cell>
          <cell r="F725">
            <v>0</v>
          </cell>
          <cell r="G725">
            <v>0</v>
          </cell>
          <cell r="H725">
            <v>42969</v>
          </cell>
          <cell r="I725">
            <v>42262</v>
          </cell>
          <cell r="J725">
            <v>1330</v>
          </cell>
        </row>
        <row r="726">
          <cell r="D726">
            <v>202736</v>
          </cell>
          <cell r="E726">
            <v>202736</v>
          </cell>
          <cell r="F726">
            <v>0</v>
          </cell>
          <cell r="G726">
            <v>0</v>
          </cell>
          <cell r="H726">
            <v>42970</v>
          </cell>
          <cell r="I726">
            <v>42262</v>
          </cell>
          <cell r="J726">
            <v>1400</v>
          </cell>
        </row>
        <row r="727">
          <cell r="D727">
            <v>200446</v>
          </cell>
          <cell r="E727">
            <v>200446</v>
          </cell>
          <cell r="F727">
            <v>0</v>
          </cell>
          <cell r="G727">
            <v>0</v>
          </cell>
          <cell r="H727">
            <v>42971</v>
          </cell>
          <cell r="I727">
            <v>42262</v>
          </cell>
          <cell r="J727">
            <v>1430</v>
          </cell>
        </row>
        <row r="728">
          <cell r="D728">
            <v>201059</v>
          </cell>
          <cell r="E728">
            <v>201059</v>
          </cell>
          <cell r="F728">
            <v>0</v>
          </cell>
          <cell r="G728">
            <v>0</v>
          </cell>
          <cell r="H728">
            <v>42972</v>
          </cell>
          <cell r="I728">
            <v>42262</v>
          </cell>
          <cell r="J728">
            <v>1500</v>
          </cell>
        </row>
        <row r="729">
          <cell r="D729">
            <v>198330</v>
          </cell>
          <cell r="E729">
            <v>198330</v>
          </cell>
          <cell r="F729">
            <v>0</v>
          </cell>
          <cell r="G729">
            <v>0</v>
          </cell>
          <cell r="H729">
            <v>42973</v>
          </cell>
          <cell r="I729">
            <v>42262</v>
          </cell>
          <cell r="J729">
            <v>1530</v>
          </cell>
        </row>
        <row r="730">
          <cell r="D730">
            <v>199212</v>
          </cell>
          <cell r="E730">
            <v>199212</v>
          </cell>
          <cell r="F730">
            <v>0</v>
          </cell>
          <cell r="G730">
            <v>0</v>
          </cell>
          <cell r="H730">
            <v>42974</v>
          </cell>
          <cell r="I730">
            <v>42262</v>
          </cell>
          <cell r="J730">
            <v>1600</v>
          </cell>
        </row>
        <row r="731">
          <cell r="D731">
            <v>187169</v>
          </cell>
          <cell r="E731">
            <v>187169</v>
          </cell>
          <cell r="F731">
            <v>0</v>
          </cell>
          <cell r="G731">
            <v>0</v>
          </cell>
          <cell r="H731">
            <v>42975</v>
          </cell>
          <cell r="I731">
            <v>42262</v>
          </cell>
          <cell r="J731">
            <v>1630</v>
          </cell>
        </row>
        <row r="732">
          <cell r="D732">
            <v>184441</v>
          </cell>
          <cell r="E732">
            <v>184441</v>
          </cell>
          <cell r="F732">
            <v>0</v>
          </cell>
          <cell r="G732">
            <v>0</v>
          </cell>
          <cell r="H732">
            <v>42976</v>
          </cell>
          <cell r="I732">
            <v>42262</v>
          </cell>
          <cell r="J732">
            <v>1700</v>
          </cell>
        </row>
        <row r="733">
          <cell r="D733">
            <v>183333</v>
          </cell>
          <cell r="E733">
            <v>183333</v>
          </cell>
          <cell r="F733">
            <v>0</v>
          </cell>
          <cell r="G733">
            <v>0</v>
          </cell>
          <cell r="H733">
            <v>42977</v>
          </cell>
          <cell r="I733">
            <v>42262</v>
          </cell>
          <cell r="J733">
            <v>1730</v>
          </cell>
        </row>
        <row r="734">
          <cell r="D734">
            <v>186849</v>
          </cell>
          <cell r="E734">
            <v>186849</v>
          </cell>
          <cell r="F734">
            <v>0</v>
          </cell>
          <cell r="G734">
            <v>0</v>
          </cell>
          <cell r="H734">
            <v>42978</v>
          </cell>
          <cell r="I734">
            <v>42262</v>
          </cell>
          <cell r="J734">
            <v>1800</v>
          </cell>
        </row>
        <row r="735">
          <cell r="D735">
            <v>188876</v>
          </cell>
          <cell r="E735">
            <v>188876</v>
          </cell>
          <cell r="F735">
            <v>0</v>
          </cell>
          <cell r="G735">
            <v>0</v>
          </cell>
          <cell r="H735">
            <v>42979</v>
          </cell>
          <cell r="I735">
            <v>42262</v>
          </cell>
          <cell r="J735">
            <v>1830</v>
          </cell>
        </row>
        <row r="736">
          <cell r="D736">
            <v>190064</v>
          </cell>
          <cell r="E736">
            <v>190064</v>
          </cell>
          <cell r="F736">
            <v>0</v>
          </cell>
          <cell r="G736">
            <v>0</v>
          </cell>
          <cell r="H736">
            <v>42980</v>
          </cell>
          <cell r="I736">
            <v>42262</v>
          </cell>
          <cell r="J736">
            <v>1900</v>
          </cell>
        </row>
        <row r="737">
          <cell r="D737">
            <v>192583</v>
          </cell>
          <cell r="E737">
            <v>192583</v>
          </cell>
          <cell r="F737">
            <v>0</v>
          </cell>
          <cell r="G737">
            <v>0</v>
          </cell>
          <cell r="H737">
            <v>42981</v>
          </cell>
          <cell r="I737">
            <v>42262</v>
          </cell>
          <cell r="J737">
            <v>1930</v>
          </cell>
        </row>
        <row r="738">
          <cell r="D738">
            <v>193002</v>
          </cell>
          <cell r="E738">
            <v>193002</v>
          </cell>
          <cell r="F738">
            <v>0</v>
          </cell>
          <cell r="G738">
            <v>0</v>
          </cell>
          <cell r="H738">
            <v>42982</v>
          </cell>
          <cell r="I738">
            <v>42262</v>
          </cell>
          <cell r="J738">
            <v>2000</v>
          </cell>
        </row>
        <row r="739">
          <cell r="D739">
            <v>189441</v>
          </cell>
          <cell r="E739">
            <v>189441</v>
          </cell>
          <cell r="F739">
            <v>0</v>
          </cell>
          <cell r="G739">
            <v>0</v>
          </cell>
          <cell r="H739">
            <v>42983</v>
          </cell>
          <cell r="I739">
            <v>42262</v>
          </cell>
          <cell r="J739">
            <v>2030</v>
          </cell>
        </row>
        <row r="740">
          <cell r="D740">
            <v>190048</v>
          </cell>
          <cell r="E740">
            <v>190048</v>
          </cell>
          <cell r="F740">
            <v>0</v>
          </cell>
          <cell r="G740">
            <v>0</v>
          </cell>
          <cell r="H740">
            <v>42984</v>
          </cell>
          <cell r="I740">
            <v>42262</v>
          </cell>
          <cell r="J740">
            <v>2100</v>
          </cell>
        </row>
        <row r="741">
          <cell r="D741">
            <v>192664</v>
          </cell>
          <cell r="E741">
            <v>192664</v>
          </cell>
          <cell r="F741">
            <v>0</v>
          </cell>
          <cell r="G741">
            <v>0</v>
          </cell>
          <cell r="H741">
            <v>42985</v>
          </cell>
          <cell r="I741">
            <v>42262</v>
          </cell>
          <cell r="J741">
            <v>2130</v>
          </cell>
        </row>
        <row r="742">
          <cell r="D742">
            <v>197614</v>
          </cell>
          <cell r="E742">
            <v>197614</v>
          </cell>
          <cell r="F742">
            <v>0</v>
          </cell>
          <cell r="G742">
            <v>0</v>
          </cell>
          <cell r="H742">
            <v>42986</v>
          </cell>
          <cell r="I742">
            <v>42262</v>
          </cell>
          <cell r="J742">
            <v>2200</v>
          </cell>
        </row>
        <row r="743">
          <cell r="D743">
            <v>197489</v>
          </cell>
          <cell r="E743">
            <v>197489</v>
          </cell>
          <cell r="F743">
            <v>0</v>
          </cell>
          <cell r="G743">
            <v>0</v>
          </cell>
          <cell r="H743">
            <v>42987</v>
          </cell>
          <cell r="I743">
            <v>42262</v>
          </cell>
          <cell r="J743">
            <v>2230</v>
          </cell>
        </row>
        <row r="744">
          <cell r="D744">
            <v>200016</v>
          </cell>
          <cell r="E744">
            <v>200016</v>
          </cell>
          <cell r="F744">
            <v>0</v>
          </cell>
          <cell r="G744">
            <v>0</v>
          </cell>
          <cell r="H744">
            <v>42988</v>
          </cell>
          <cell r="I744">
            <v>42262</v>
          </cell>
          <cell r="J744">
            <v>2300</v>
          </cell>
        </row>
        <row r="745">
          <cell r="D745">
            <v>198435</v>
          </cell>
          <cell r="E745">
            <v>198435</v>
          </cell>
          <cell r="F745">
            <v>0</v>
          </cell>
          <cell r="G745">
            <v>0</v>
          </cell>
          <cell r="H745">
            <v>42989</v>
          </cell>
          <cell r="I745">
            <v>42262</v>
          </cell>
          <cell r="J745">
            <v>2330</v>
          </cell>
        </row>
        <row r="746">
          <cell r="D746">
            <v>201461</v>
          </cell>
          <cell r="E746">
            <v>201461</v>
          </cell>
          <cell r="F746">
            <v>0</v>
          </cell>
          <cell r="G746">
            <v>0</v>
          </cell>
          <cell r="H746">
            <v>42990</v>
          </cell>
          <cell r="I746">
            <v>42262</v>
          </cell>
          <cell r="J746">
            <v>2400</v>
          </cell>
        </row>
        <row r="747">
          <cell r="D747">
            <v>198668</v>
          </cell>
          <cell r="E747">
            <v>198668</v>
          </cell>
          <cell r="F747">
            <v>0</v>
          </cell>
          <cell r="G747">
            <v>0</v>
          </cell>
          <cell r="H747">
            <v>42991</v>
          </cell>
          <cell r="I747">
            <v>42263</v>
          </cell>
          <cell r="J747">
            <v>30</v>
          </cell>
        </row>
        <row r="748">
          <cell r="D748">
            <v>191556</v>
          </cell>
          <cell r="E748">
            <v>191556</v>
          </cell>
          <cell r="F748">
            <v>0</v>
          </cell>
          <cell r="G748">
            <v>0</v>
          </cell>
          <cell r="H748">
            <v>42992</v>
          </cell>
          <cell r="I748">
            <v>42263</v>
          </cell>
          <cell r="J748">
            <v>100</v>
          </cell>
        </row>
        <row r="749">
          <cell r="D749">
            <v>187907</v>
          </cell>
          <cell r="E749">
            <v>187907</v>
          </cell>
          <cell r="F749">
            <v>0</v>
          </cell>
          <cell r="G749">
            <v>0</v>
          </cell>
          <cell r="H749">
            <v>42993</v>
          </cell>
          <cell r="I749">
            <v>42263</v>
          </cell>
          <cell r="J749">
            <v>130</v>
          </cell>
        </row>
        <row r="750">
          <cell r="D750">
            <v>188831</v>
          </cell>
          <cell r="E750">
            <v>188831</v>
          </cell>
          <cell r="F750">
            <v>0</v>
          </cell>
          <cell r="G750">
            <v>0</v>
          </cell>
          <cell r="H750">
            <v>42994</v>
          </cell>
          <cell r="I750">
            <v>42263</v>
          </cell>
          <cell r="J750">
            <v>200</v>
          </cell>
        </row>
        <row r="751">
          <cell r="D751">
            <v>193231</v>
          </cell>
          <cell r="E751">
            <v>193231</v>
          </cell>
          <cell r="F751">
            <v>0</v>
          </cell>
          <cell r="G751">
            <v>0</v>
          </cell>
          <cell r="H751">
            <v>42995</v>
          </cell>
          <cell r="I751">
            <v>42263</v>
          </cell>
          <cell r="J751">
            <v>230</v>
          </cell>
        </row>
        <row r="752">
          <cell r="D752">
            <v>190451</v>
          </cell>
          <cell r="E752">
            <v>190451</v>
          </cell>
          <cell r="F752">
            <v>0</v>
          </cell>
          <cell r="G752">
            <v>0</v>
          </cell>
          <cell r="H752">
            <v>42996</v>
          </cell>
          <cell r="I752">
            <v>42263</v>
          </cell>
          <cell r="J752">
            <v>300</v>
          </cell>
        </row>
        <row r="753">
          <cell r="D753">
            <v>197525</v>
          </cell>
          <cell r="E753">
            <v>197525</v>
          </cell>
          <cell r="F753">
            <v>0</v>
          </cell>
          <cell r="G753">
            <v>0</v>
          </cell>
          <cell r="H753">
            <v>42997</v>
          </cell>
          <cell r="I753">
            <v>42263</v>
          </cell>
          <cell r="J753">
            <v>330</v>
          </cell>
        </row>
        <row r="754">
          <cell r="D754">
            <v>197882</v>
          </cell>
          <cell r="E754">
            <v>197882</v>
          </cell>
          <cell r="F754">
            <v>0</v>
          </cell>
          <cell r="G754">
            <v>0</v>
          </cell>
          <cell r="H754">
            <v>42998</v>
          </cell>
          <cell r="I754">
            <v>42263</v>
          </cell>
          <cell r="J754">
            <v>400</v>
          </cell>
        </row>
        <row r="755">
          <cell r="D755">
            <v>198516</v>
          </cell>
          <cell r="E755">
            <v>198516</v>
          </cell>
          <cell r="F755">
            <v>0</v>
          </cell>
          <cell r="G755">
            <v>0</v>
          </cell>
          <cell r="H755">
            <v>42999</v>
          </cell>
          <cell r="I755">
            <v>42263</v>
          </cell>
          <cell r="J755">
            <v>430</v>
          </cell>
        </row>
        <row r="756">
          <cell r="D756">
            <v>197539</v>
          </cell>
          <cell r="E756">
            <v>197539</v>
          </cell>
          <cell r="F756">
            <v>0</v>
          </cell>
          <cell r="G756">
            <v>0</v>
          </cell>
          <cell r="H756">
            <v>43000</v>
          </cell>
          <cell r="I756">
            <v>42263</v>
          </cell>
          <cell r="J756">
            <v>500</v>
          </cell>
        </row>
        <row r="757">
          <cell r="D757">
            <v>196653</v>
          </cell>
          <cell r="E757">
            <v>196653</v>
          </cell>
          <cell r="F757">
            <v>0</v>
          </cell>
          <cell r="G757">
            <v>0</v>
          </cell>
          <cell r="H757">
            <v>43001</v>
          </cell>
          <cell r="I757">
            <v>42263</v>
          </cell>
          <cell r="J757">
            <v>530</v>
          </cell>
        </row>
        <row r="758">
          <cell r="D758">
            <v>181901</v>
          </cell>
          <cell r="E758">
            <v>181901</v>
          </cell>
          <cell r="F758">
            <v>0</v>
          </cell>
          <cell r="G758">
            <v>0</v>
          </cell>
          <cell r="H758">
            <v>43002</v>
          </cell>
          <cell r="I758">
            <v>42263</v>
          </cell>
          <cell r="J758">
            <v>600</v>
          </cell>
        </row>
        <row r="759">
          <cell r="D759">
            <v>193946</v>
          </cell>
          <cell r="E759">
            <v>193946</v>
          </cell>
          <cell r="F759">
            <v>0</v>
          </cell>
          <cell r="G759">
            <v>0</v>
          </cell>
          <cell r="H759">
            <v>43003</v>
          </cell>
          <cell r="I759">
            <v>42263</v>
          </cell>
          <cell r="J759">
            <v>630</v>
          </cell>
        </row>
        <row r="760">
          <cell r="D760">
            <v>195366</v>
          </cell>
          <cell r="E760">
            <v>195366</v>
          </cell>
          <cell r="F760">
            <v>0</v>
          </cell>
          <cell r="G760">
            <v>0</v>
          </cell>
          <cell r="H760">
            <v>43004</v>
          </cell>
          <cell r="I760">
            <v>42263</v>
          </cell>
          <cell r="J760">
            <v>700</v>
          </cell>
        </row>
        <row r="761">
          <cell r="D761">
            <v>194046</v>
          </cell>
          <cell r="E761">
            <v>194046</v>
          </cell>
          <cell r="F761">
            <v>0</v>
          </cell>
          <cell r="G761">
            <v>0</v>
          </cell>
          <cell r="H761">
            <v>43005</v>
          </cell>
          <cell r="I761">
            <v>42263</v>
          </cell>
          <cell r="J761">
            <v>730</v>
          </cell>
        </row>
        <row r="762">
          <cell r="D762">
            <v>192801</v>
          </cell>
          <cell r="E762">
            <v>192801</v>
          </cell>
          <cell r="F762">
            <v>0</v>
          </cell>
          <cell r="G762">
            <v>0</v>
          </cell>
          <cell r="H762">
            <v>43006</v>
          </cell>
          <cell r="I762">
            <v>42263</v>
          </cell>
          <cell r="J762">
            <v>800</v>
          </cell>
        </row>
        <row r="763">
          <cell r="D763">
            <v>192773</v>
          </cell>
          <cell r="E763">
            <v>192773</v>
          </cell>
          <cell r="F763">
            <v>0</v>
          </cell>
          <cell r="G763">
            <v>0</v>
          </cell>
          <cell r="H763">
            <v>43007</v>
          </cell>
          <cell r="I763">
            <v>42263</v>
          </cell>
          <cell r="J763">
            <v>830</v>
          </cell>
        </row>
        <row r="764">
          <cell r="D764">
            <v>197585</v>
          </cell>
          <cell r="E764">
            <v>197585</v>
          </cell>
          <cell r="F764">
            <v>0</v>
          </cell>
          <cell r="G764">
            <v>0</v>
          </cell>
          <cell r="H764">
            <v>43008</v>
          </cell>
          <cell r="I764">
            <v>42263</v>
          </cell>
          <cell r="J764">
            <v>900</v>
          </cell>
        </row>
        <row r="765">
          <cell r="D765">
            <v>198396</v>
          </cell>
          <cell r="E765">
            <v>198396</v>
          </cell>
          <cell r="F765">
            <v>0</v>
          </cell>
          <cell r="G765">
            <v>0</v>
          </cell>
          <cell r="H765">
            <v>43009</v>
          </cell>
          <cell r="I765">
            <v>42263</v>
          </cell>
          <cell r="J765">
            <v>930</v>
          </cell>
        </row>
        <row r="766">
          <cell r="D766">
            <v>190111</v>
          </cell>
          <cell r="E766">
            <v>190111</v>
          </cell>
          <cell r="F766">
            <v>0</v>
          </cell>
          <cell r="G766">
            <v>0</v>
          </cell>
          <cell r="H766">
            <v>43010</v>
          </cell>
          <cell r="I766">
            <v>42263</v>
          </cell>
          <cell r="J766">
            <v>1000</v>
          </cell>
        </row>
        <row r="767">
          <cell r="D767">
            <v>186439</v>
          </cell>
          <cell r="E767">
            <v>186439</v>
          </cell>
          <cell r="F767">
            <v>0</v>
          </cell>
          <cell r="G767">
            <v>0</v>
          </cell>
          <cell r="H767">
            <v>43011</v>
          </cell>
          <cell r="I767">
            <v>42263</v>
          </cell>
          <cell r="J767">
            <v>1030</v>
          </cell>
        </row>
        <row r="768">
          <cell r="D768">
            <v>189578</v>
          </cell>
          <cell r="E768">
            <v>189578</v>
          </cell>
          <cell r="F768">
            <v>0</v>
          </cell>
          <cell r="G768">
            <v>0</v>
          </cell>
          <cell r="H768">
            <v>43012</v>
          </cell>
          <cell r="I768">
            <v>42263</v>
          </cell>
          <cell r="J768">
            <v>1100</v>
          </cell>
        </row>
        <row r="769">
          <cell r="D769">
            <v>193551</v>
          </cell>
          <cell r="E769">
            <v>193551</v>
          </cell>
          <cell r="F769">
            <v>0</v>
          </cell>
          <cell r="G769">
            <v>0</v>
          </cell>
          <cell r="H769">
            <v>43013</v>
          </cell>
          <cell r="I769">
            <v>42263</v>
          </cell>
          <cell r="J769">
            <v>1130</v>
          </cell>
        </row>
        <row r="770">
          <cell r="D770">
            <v>194352</v>
          </cell>
          <cell r="E770">
            <v>194352</v>
          </cell>
          <cell r="F770">
            <v>0</v>
          </cell>
          <cell r="G770">
            <v>0</v>
          </cell>
          <cell r="H770">
            <v>43014</v>
          </cell>
          <cell r="I770">
            <v>42263</v>
          </cell>
          <cell r="J770">
            <v>1200</v>
          </cell>
        </row>
        <row r="771">
          <cell r="D771">
            <v>194670</v>
          </cell>
          <cell r="E771">
            <v>194670</v>
          </cell>
          <cell r="F771">
            <v>0</v>
          </cell>
          <cell r="G771">
            <v>0</v>
          </cell>
          <cell r="H771">
            <v>43015</v>
          </cell>
          <cell r="I771">
            <v>42263</v>
          </cell>
          <cell r="J771">
            <v>1230</v>
          </cell>
        </row>
        <row r="772">
          <cell r="D772">
            <v>194232</v>
          </cell>
          <cell r="E772">
            <v>194232</v>
          </cell>
          <cell r="F772">
            <v>0</v>
          </cell>
          <cell r="G772">
            <v>0</v>
          </cell>
          <cell r="H772">
            <v>43016</v>
          </cell>
          <cell r="I772">
            <v>42263</v>
          </cell>
          <cell r="J772">
            <v>1300</v>
          </cell>
        </row>
        <row r="773">
          <cell r="D773">
            <v>190709</v>
          </cell>
          <cell r="E773">
            <v>190709</v>
          </cell>
          <cell r="F773">
            <v>0</v>
          </cell>
          <cell r="G773">
            <v>0</v>
          </cell>
          <cell r="H773">
            <v>43017</v>
          </cell>
          <cell r="I773">
            <v>42263</v>
          </cell>
          <cell r="J773">
            <v>1330</v>
          </cell>
        </row>
        <row r="774">
          <cell r="D774">
            <v>192943</v>
          </cell>
          <cell r="E774">
            <v>192943</v>
          </cell>
          <cell r="F774">
            <v>0</v>
          </cell>
          <cell r="G774">
            <v>0</v>
          </cell>
          <cell r="H774">
            <v>43018</v>
          </cell>
          <cell r="I774">
            <v>42263</v>
          </cell>
          <cell r="J774">
            <v>1400</v>
          </cell>
        </row>
        <row r="775">
          <cell r="D775">
            <v>190899</v>
          </cell>
          <cell r="E775">
            <v>190899</v>
          </cell>
          <cell r="F775">
            <v>0</v>
          </cell>
          <cell r="G775">
            <v>0</v>
          </cell>
          <cell r="H775">
            <v>43019</v>
          </cell>
          <cell r="I775">
            <v>42263</v>
          </cell>
          <cell r="J775">
            <v>1430</v>
          </cell>
        </row>
        <row r="776">
          <cell r="D776">
            <v>192303</v>
          </cell>
          <cell r="E776">
            <v>192303</v>
          </cell>
          <cell r="F776">
            <v>0</v>
          </cell>
          <cell r="G776">
            <v>0</v>
          </cell>
          <cell r="H776">
            <v>43020</v>
          </cell>
          <cell r="I776">
            <v>42263</v>
          </cell>
          <cell r="J776">
            <v>1500</v>
          </cell>
        </row>
        <row r="777">
          <cell r="D777">
            <v>192735</v>
          </cell>
          <cell r="E777">
            <v>192735</v>
          </cell>
          <cell r="F777">
            <v>0</v>
          </cell>
          <cell r="G777">
            <v>0</v>
          </cell>
          <cell r="H777">
            <v>43021</v>
          </cell>
          <cell r="I777">
            <v>42263</v>
          </cell>
          <cell r="J777">
            <v>1530</v>
          </cell>
        </row>
        <row r="778">
          <cell r="D778">
            <v>193258</v>
          </cell>
          <cell r="E778">
            <v>193258</v>
          </cell>
          <cell r="F778">
            <v>0</v>
          </cell>
          <cell r="G778">
            <v>0</v>
          </cell>
          <cell r="H778">
            <v>43022</v>
          </cell>
          <cell r="I778">
            <v>42263</v>
          </cell>
          <cell r="J778">
            <v>1600</v>
          </cell>
        </row>
        <row r="779">
          <cell r="D779">
            <v>195514</v>
          </cell>
          <cell r="E779">
            <v>195514</v>
          </cell>
          <cell r="F779">
            <v>0</v>
          </cell>
          <cell r="G779">
            <v>0</v>
          </cell>
          <cell r="H779">
            <v>43023</v>
          </cell>
          <cell r="I779">
            <v>42263</v>
          </cell>
          <cell r="J779">
            <v>1630</v>
          </cell>
        </row>
        <row r="780">
          <cell r="D780">
            <v>200970</v>
          </cell>
          <cell r="E780">
            <v>200970</v>
          </cell>
          <cell r="F780">
            <v>0</v>
          </cell>
          <cell r="G780">
            <v>0</v>
          </cell>
          <cell r="H780">
            <v>43024</v>
          </cell>
          <cell r="I780">
            <v>42263</v>
          </cell>
          <cell r="J780">
            <v>1700</v>
          </cell>
        </row>
        <row r="781">
          <cell r="D781">
            <v>203659</v>
          </cell>
          <cell r="E781">
            <v>203659</v>
          </cell>
          <cell r="F781">
            <v>0</v>
          </cell>
          <cell r="G781">
            <v>0</v>
          </cell>
          <cell r="H781">
            <v>43025</v>
          </cell>
          <cell r="I781">
            <v>42263</v>
          </cell>
          <cell r="J781">
            <v>1730</v>
          </cell>
        </row>
        <row r="782">
          <cell r="D782">
            <v>206264</v>
          </cell>
          <cell r="E782">
            <v>206264</v>
          </cell>
          <cell r="F782">
            <v>0</v>
          </cell>
          <cell r="G782">
            <v>0</v>
          </cell>
          <cell r="H782">
            <v>43026</v>
          </cell>
          <cell r="I782">
            <v>42263</v>
          </cell>
          <cell r="J782">
            <v>1800</v>
          </cell>
        </row>
        <row r="783">
          <cell r="D783">
            <v>209190</v>
          </cell>
          <cell r="E783">
            <v>209190</v>
          </cell>
          <cell r="F783">
            <v>0</v>
          </cell>
          <cell r="G783">
            <v>0</v>
          </cell>
          <cell r="H783">
            <v>43027</v>
          </cell>
          <cell r="I783">
            <v>42263</v>
          </cell>
          <cell r="J783">
            <v>1830</v>
          </cell>
        </row>
        <row r="784">
          <cell r="D784">
            <v>207181</v>
          </cell>
          <cell r="E784">
            <v>207181</v>
          </cell>
          <cell r="F784">
            <v>0</v>
          </cell>
          <cell r="G784">
            <v>0</v>
          </cell>
          <cell r="H784">
            <v>43028</v>
          </cell>
          <cell r="I784">
            <v>42263</v>
          </cell>
          <cell r="J784">
            <v>1900</v>
          </cell>
        </row>
        <row r="785">
          <cell r="D785">
            <v>205846</v>
          </cell>
          <cell r="E785">
            <v>205846</v>
          </cell>
          <cell r="F785">
            <v>0</v>
          </cell>
          <cell r="G785">
            <v>0</v>
          </cell>
          <cell r="H785">
            <v>43029</v>
          </cell>
          <cell r="I785">
            <v>42263</v>
          </cell>
          <cell r="J785">
            <v>1930</v>
          </cell>
        </row>
        <row r="786">
          <cell r="D786">
            <v>198500</v>
          </cell>
          <cell r="E786">
            <v>198500</v>
          </cell>
          <cell r="F786">
            <v>0</v>
          </cell>
          <cell r="G786">
            <v>0</v>
          </cell>
          <cell r="H786">
            <v>43030</v>
          </cell>
          <cell r="I786">
            <v>42263</v>
          </cell>
          <cell r="J786">
            <v>2000</v>
          </cell>
        </row>
        <row r="787">
          <cell r="D787">
            <v>196267</v>
          </cell>
          <cell r="E787">
            <v>196267</v>
          </cell>
          <cell r="F787">
            <v>0</v>
          </cell>
          <cell r="G787">
            <v>0</v>
          </cell>
          <cell r="H787">
            <v>43031</v>
          </cell>
          <cell r="I787">
            <v>42263</v>
          </cell>
          <cell r="J787">
            <v>2030</v>
          </cell>
        </row>
        <row r="788">
          <cell r="D788">
            <v>200760</v>
          </cell>
          <cell r="E788">
            <v>200760</v>
          </cell>
          <cell r="F788">
            <v>0</v>
          </cell>
          <cell r="G788">
            <v>0</v>
          </cell>
          <cell r="H788">
            <v>43032</v>
          </cell>
          <cell r="I788">
            <v>42263</v>
          </cell>
          <cell r="J788">
            <v>2100</v>
          </cell>
        </row>
        <row r="789">
          <cell r="D789">
            <v>201848</v>
          </cell>
          <cell r="E789">
            <v>201848</v>
          </cell>
          <cell r="F789">
            <v>0</v>
          </cell>
          <cell r="G789">
            <v>0</v>
          </cell>
          <cell r="H789">
            <v>43033</v>
          </cell>
          <cell r="I789">
            <v>42263</v>
          </cell>
          <cell r="J789">
            <v>2130</v>
          </cell>
        </row>
        <row r="790">
          <cell r="D790">
            <v>203464</v>
          </cell>
          <cell r="E790">
            <v>203464</v>
          </cell>
          <cell r="F790">
            <v>0</v>
          </cell>
          <cell r="G790">
            <v>0</v>
          </cell>
          <cell r="H790">
            <v>43034</v>
          </cell>
          <cell r="I790">
            <v>42263</v>
          </cell>
          <cell r="J790">
            <v>2200</v>
          </cell>
        </row>
        <row r="791">
          <cell r="D791">
            <v>196175</v>
          </cell>
          <cell r="E791">
            <v>196175</v>
          </cell>
          <cell r="F791">
            <v>0</v>
          </cell>
          <cell r="G791">
            <v>0</v>
          </cell>
          <cell r="H791">
            <v>43035</v>
          </cell>
          <cell r="I791">
            <v>42263</v>
          </cell>
          <cell r="J791">
            <v>2230</v>
          </cell>
        </row>
        <row r="792">
          <cell r="D792">
            <v>200152</v>
          </cell>
          <cell r="E792">
            <v>200152</v>
          </cell>
          <cell r="F792">
            <v>0</v>
          </cell>
          <cell r="G792">
            <v>0</v>
          </cell>
          <cell r="H792">
            <v>43036</v>
          </cell>
          <cell r="I792">
            <v>42263</v>
          </cell>
          <cell r="J792">
            <v>2300</v>
          </cell>
        </row>
        <row r="793">
          <cell r="D793">
            <v>203958</v>
          </cell>
          <cell r="E793">
            <v>203958</v>
          </cell>
          <cell r="F793">
            <v>0</v>
          </cell>
          <cell r="G793">
            <v>0</v>
          </cell>
          <cell r="H793">
            <v>43037</v>
          </cell>
          <cell r="I793">
            <v>42263</v>
          </cell>
          <cell r="J793">
            <v>2330</v>
          </cell>
        </row>
        <row r="794">
          <cell r="D794">
            <v>207358</v>
          </cell>
          <cell r="E794">
            <v>207358</v>
          </cell>
          <cell r="F794">
            <v>0</v>
          </cell>
          <cell r="G794">
            <v>0</v>
          </cell>
          <cell r="H794">
            <v>43038</v>
          </cell>
          <cell r="I794">
            <v>42263</v>
          </cell>
          <cell r="J794">
            <v>2400</v>
          </cell>
        </row>
        <row r="795">
          <cell r="D795">
            <v>208981</v>
          </cell>
          <cell r="E795">
            <v>208981</v>
          </cell>
          <cell r="F795">
            <v>0</v>
          </cell>
          <cell r="G795">
            <v>0</v>
          </cell>
          <cell r="H795">
            <v>43039</v>
          </cell>
          <cell r="I795">
            <v>42264</v>
          </cell>
          <cell r="J795">
            <v>30</v>
          </cell>
        </row>
        <row r="796">
          <cell r="D796">
            <v>207227</v>
          </cell>
          <cell r="E796">
            <v>207227</v>
          </cell>
          <cell r="F796">
            <v>0</v>
          </cell>
          <cell r="G796">
            <v>0</v>
          </cell>
          <cell r="H796">
            <v>43040</v>
          </cell>
          <cell r="I796">
            <v>42264</v>
          </cell>
          <cell r="J796">
            <v>100</v>
          </cell>
        </row>
        <row r="797">
          <cell r="D797">
            <v>203089</v>
          </cell>
          <cell r="E797">
            <v>203089</v>
          </cell>
          <cell r="F797">
            <v>0</v>
          </cell>
          <cell r="G797">
            <v>0</v>
          </cell>
          <cell r="H797">
            <v>43041</v>
          </cell>
          <cell r="I797">
            <v>42264</v>
          </cell>
          <cell r="J797">
            <v>130</v>
          </cell>
        </row>
        <row r="798">
          <cell r="D798">
            <v>201636</v>
          </cell>
          <cell r="E798">
            <v>201636</v>
          </cell>
          <cell r="F798">
            <v>0</v>
          </cell>
          <cell r="G798">
            <v>0</v>
          </cell>
          <cell r="H798">
            <v>43042</v>
          </cell>
          <cell r="I798">
            <v>42264</v>
          </cell>
          <cell r="J798">
            <v>200</v>
          </cell>
        </row>
        <row r="799">
          <cell r="D799">
            <v>207150</v>
          </cell>
          <cell r="E799">
            <v>207150</v>
          </cell>
          <cell r="F799">
            <v>0</v>
          </cell>
          <cell r="G799">
            <v>0</v>
          </cell>
          <cell r="H799">
            <v>43043</v>
          </cell>
          <cell r="I799">
            <v>42264</v>
          </cell>
          <cell r="J799">
            <v>230</v>
          </cell>
        </row>
        <row r="800">
          <cell r="D800">
            <v>202705</v>
          </cell>
          <cell r="E800">
            <v>202705</v>
          </cell>
          <cell r="F800">
            <v>0</v>
          </cell>
          <cell r="G800">
            <v>0</v>
          </cell>
          <cell r="H800">
            <v>43044</v>
          </cell>
          <cell r="I800">
            <v>42264</v>
          </cell>
          <cell r="J800">
            <v>300</v>
          </cell>
        </row>
        <row r="801">
          <cell r="D801">
            <v>201636</v>
          </cell>
          <cell r="E801">
            <v>201636</v>
          </cell>
          <cell r="F801">
            <v>0</v>
          </cell>
          <cell r="G801">
            <v>0</v>
          </cell>
          <cell r="H801">
            <v>43045</v>
          </cell>
          <cell r="I801">
            <v>42264</v>
          </cell>
          <cell r="J801">
            <v>330</v>
          </cell>
        </row>
        <row r="802">
          <cell r="D802">
            <v>201566</v>
          </cell>
          <cell r="E802">
            <v>201566</v>
          </cell>
          <cell r="F802">
            <v>0</v>
          </cell>
          <cell r="G802">
            <v>0</v>
          </cell>
          <cell r="H802">
            <v>43046</v>
          </cell>
          <cell r="I802">
            <v>42264</v>
          </cell>
          <cell r="J802">
            <v>400</v>
          </cell>
        </row>
        <row r="803">
          <cell r="D803">
            <v>196791</v>
          </cell>
          <cell r="E803">
            <v>196791</v>
          </cell>
          <cell r="F803">
            <v>0</v>
          </cell>
          <cell r="G803">
            <v>0</v>
          </cell>
          <cell r="H803">
            <v>43047</v>
          </cell>
          <cell r="I803">
            <v>42264</v>
          </cell>
          <cell r="J803">
            <v>430</v>
          </cell>
        </row>
        <row r="804">
          <cell r="D804">
            <v>193382</v>
          </cell>
          <cell r="E804">
            <v>193382</v>
          </cell>
          <cell r="F804">
            <v>0</v>
          </cell>
          <cell r="G804">
            <v>0</v>
          </cell>
          <cell r="H804">
            <v>43048</v>
          </cell>
          <cell r="I804">
            <v>42264</v>
          </cell>
          <cell r="J804">
            <v>500</v>
          </cell>
        </row>
        <row r="805">
          <cell r="D805">
            <v>189708</v>
          </cell>
          <cell r="E805">
            <v>189708</v>
          </cell>
          <cell r="F805">
            <v>0</v>
          </cell>
          <cell r="G805">
            <v>0</v>
          </cell>
          <cell r="H805">
            <v>43049</v>
          </cell>
          <cell r="I805">
            <v>42264</v>
          </cell>
          <cell r="J805">
            <v>530</v>
          </cell>
        </row>
        <row r="806">
          <cell r="D806">
            <v>191657</v>
          </cell>
          <cell r="E806">
            <v>191657</v>
          </cell>
          <cell r="F806">
            <v>0</v>
          </cell>
          <cell r="G806">
            <v>0</v>
          </cell>
          <cell r="H806">
            <v>43050</v>
          </cell>
          <cell r="I806">
            <v>42264</v>
          </cell>
          <cell r="J806">
            <v>600</v>
          </cell>
        </row>
        <row r="807">
          <cell r="D807">
            <v>190219</v>
          </cell>
          <cell r="E807">
            <v>190219</v>
          </cell>
          <cell r="F807">
            <v>0</v>
          </cell>
          <cell r="G807">
            <v>0</v>
          </cell>
          <cell r="H807">
            <v>43051</v>
          </cell>
          <cell r="I807">
            <v>42264</v>
          </cell>
          <cell r="J807">
            <v>630</v>
          </cell>
        </row>
        <row r="808">
          <cell r="D808">
            <v>189377</v>
          </cell>
          <cell r="E808">
            <v>189377</v>
          </cell>
          <cell r="F808">
            <v>0</v>
          </cell>
          <cell r="G808">
            <v>0</v>
          </cell>
          <cell r="H808">
            <v>43052</v>
          </cell>
          <cell r="I808">
            <v>42264</v>
          </cell>
          <cell r="J808">
            <v>700</v>
          </cell>
        </row>
        <row r="809">
          <cell r="D809">
            <v>185734</v>
          </cell>
          <cell r="E809">
            <v>185734</v>
          </cell>
          <cell r="F809">
            <v>0</v>
          </cell>
          <cell r="G809">
            <v>0</v>
          </cell>
          <cell r="H809">
            <v>43053</v>
          </cell>
          <cell r="I809">
            <v>42264</v>
          </cell>
          <cell r="J809">
            <v>730</v>
          </cell>
        </row>
        <row r="810">
          <cell r="D810">
            <v>181002</v>
          </cell>
          <cell r="E810">
            <v>181002</v>
          </cell>
          <cell r="F810">
            <v>0</v>
          </cell>
          <cell r="G810">
            <v>0</v>
          </cell>
          <cell r="H810">
            <v>43054</v>
          </cell>
          <cell r="I810">
            <v>42264</v>
          </cell>
          <cell r="J810">
            <v>800</v>
          </cell>
        </row>
        <row r="811">
          <cell r="D811">
            <v>180875</v>
          </cell>
          <cell r="E811">
            <v>180875</v>
          </cell>
          <cell r="F811">
            <v>0</v>
          </cell>
          <cell r="G811">
            <v>0</v>
          </cell>
          <cell r="H811">
            <v>43055</v>
          </cell>
          <cell r="I811">
            <v>42264</v>
          </cell>
          <cell r="J811">
            <v>830</v>
          </cell>
        </row>
        <row r="812">
          <cell r="D812">
            <v>186290</v>
          </cell>
          <cell r="E812">
            <v>186290</v>
          </cell>
          <cell r="F812">
            <v>0</v>
          </cell>
          <cell r="G812">
            <v>0</v>
          </cell>
          <cell r="H812">
            <v>43056</v>
          </cell>
          <cell r="I812">
            <v>42264</v>
          </cell>
          <cell r="J812">
            <v>900</v>
          </cell>
        </row>
        <row r="813">
          <cell r="D813">
            <v>189423</v>
          </cell>
          <cell r="E813">
            <v>189423</v>
          </cell>
          <cell r="F813">
            <v>0</v>
          </cell>
          <cell r="G813">
            <v>0</v>
          </cell>
          <cell r="H813">
            <v>43057</v>
          </cell>
          <cell r="I813">
            <v>42264</v>
          </cell>
          <cell r="J813">
            <v>930</v>
          </cell>
        </row>
        <row r="814">
          <cell r="D814">
            <v>188100</v>
          </cell>
          <cell r="E814">
            <v>188100</v>
          </cell>
          <cell r="F814">
            <v>0</v>
          </cell>
          <cell r="G814">
            <v>0</v>
          </cell>
          <cell r="H814">
            <v>43058</v>
          </cell>
          <cell r="I814">
            <v>42264</v>
          </cell>
          <cell r="J814">
            <v>1000</v>
          </cell>
        </row>
        <row r="815">
          <cell r="D815">
            <v>186022</v>
          </cell>
          <cell r="E815">
            <v>186022</v>
          </cell>
          <cell r="F815">
            <v>0</v>
          </cell>
          <cell r="G815">
            <v>0</v>
          </cell>
          <cell r="H815">
            <v>43059</v>
          </cell>
          <cell r="I815">
            <v>42264</v>
          </cell>
          <cell r="J815">
            <v>1030</v>
          </cell>
        </row>
        <row r="816">
          <cell r="D816">
            <v>183700</v>
          </cell>
          <cell r="E816">
            <v>183700</v>
          </cell>
          <cell r="F816">
            <v>0</v>
          </cell>
          <cell r="G816">
            <v>0</v>
          </cell>
          <cell r="H816">
            <v>43060</v>
          </cell>
          <cell r="I816">
            <v>42264</v>
          </cell>
          <cell r="J816">
            <v>1100</v>
          </cell>
        </row>
        <row r="817">
          <cell r="D817">
            <v>185407</v>
          </cell>
          <cell r="E817">
            <v>185407</v>
          </cell>
          <cell r="F817">
            <v>0</v>
          </cell>
          <cell r="G817">
            <v>0</v>
          </cell>
          <cell r="H817">
            <v>43061</v>
          </cell>
          <cell r="I817">
            <v>42264</v>
          </cell>
          <cell r="J817">
            <v>1130</v>
          </cell>
        </row>
        <row r="818">
          <cell r="D818">
            <v>180533</v>
          </cell>
          <cell r="E818">
            <v>180533</v>
          </cell>
          <cell r="F818">
            <v>0</v>
          </cell>
          <cell r="G818">
            <v>0</v>
          </cell>
          <cell r="H818">
            <v>43062</v>
          </cell>
          <cell r="I818">
            <v>42264</v>
          </cell>
          <cell r="J818">
            <v>1200</v>
          </cell>
        </row>
        <row r="819">
          <cell r="D819">
            <v>188885</v>
          </cell>
          <cell r="E819">
            <v>188885</v>
          </cell>
          <cell r="F819">
            <v>0</v>
          </cell>
          <cell r="G819">
            <v>0</v>
          </cell>
          <cell r="H819">
            <v>43063</v>
          </cell>
          <cell r="I819">
            <v>42264</v>
          </cell>
          <cell r="J819">
            <v>1230</v>
          </cell>
        </row>
        <row r="820">
          <cell r="D820">
            <v>186568</v>
          </cell>
          <cell r="E820">
            <v>186568</v>
          </cell>
          <cell r="F820">
            <v>0</v>
          </cell>
          <cell r="G820">
            <v>0</v>
          </cell>
          <cell r="H820">
            <v>43064</v>
          </cell>
          <cell r="I820">
            <v>42264</v>
          </cell>
          <cell r="J820">
            <v>1300</v>
          </cell>
        </row>
        <row r="821">
          <cell r="D821">
            <v>176269</v>
          </cell>
          <cell r="E821">
            <v>176269</v>
          </cell>
          <cell r="F821">
            <v>0</v>
          </cell>
          <cell r="G821">
            <v>0</v>
          </cell>
          <cell r="H821">
            <v>43065</v>
          </cell>
          <cell r="I821">
            <v>42264</v>
          </cell>
          <cell r="J821">
            <v>1330</v>
          </cell>
        </row>
        <row r="822">
          <cell r="D822">
            <v>176705</v>
          </cell>
          <cell r="E822">
            <v>176705</v>
          </cell>
          <cell r="F822">
            <v>0</v>
          </cell>
          <cell r="G822">
            <v>0</v>
          </cell>
          <cell r="H822">
            <v>43066</v>
          </cell>
          <cell r="I822">
            <v>42264</v>
          </cell>
          <cell r="J822">
            <v>1400</v>
          </cell>
        </row>
        <row r="823">
          <cell r="D823">
            <v>173544</v>
          </cell>
          <cell r="E823">
            <v>173544</v>
          </cell>
          <cell r="F823">
            <v>0</v>
          </cell>
          <cell r="G823">
            <v>0</v>
          </cell>
          <cell r="H823">
            <v>43067</v>
          </cell>
          <cell r="I823">
            <v>42264</v>
          </cell>
          <cell r="J823">
            <v>1430</v>
          </cell>
        </row>
        <row r="824">
          <cell r="D824">
            <v>178040</v>
          </cell>
          <cell r="E824">
            <v>178040</v>
          </cell>
          <cell r="F824">
            <v>0</v>
          </cell>
          <cell r="G824">
            <v>0</v>
          </cell>
          <cell r="H824">
            <v>43068</v>
          </cell>
          <cell r="I824">
            <v>42264</v>
          </cell>
          <cell r="J824">
            <v>1500</v>
          </cell>
        </row>
        <row r="825">
          <cell r="D825">
            <v>181977</v>
          </cell>
          <cell r="E825">
            <v>181977</v>
          </cell>
          <cell r="F825">
            <v>0</v>
          </cell>
          <cell r="G825">
            <v>0</v>
          </cell>
          <cell r="H825">
            <v>43069</v>
          </cell>
          <cell r="I825">
            <v>42264</v>
          </cell>
          <cell r="J825">
            <v>1530</v>
          </cell>
        </row>
        <row r="826">
          <cell r="D826">
            <v>182152</v>
          </cell>
          <cell r="E826">
            <v>182152</v>
          </cell>
          <cell r="F826">
            <v>0</v>
          </cell>
          <cell r="G826">
            <v>0</v>
          </cell>
          <cell r="H826">
            <v>43070</v>
          </cell>
          <cell r="I826">
            <v>42264</v>
          </cell>
          <cell r="J826">
            <v>1600</v>
          </cell>
        </row>
        <row r="827">
          <cell r="D827">
            <v>183388</v>
          </cell>
          <cell r="E827">
            <v>183388</v>
          </cell>
          <cell r="F827">
            <v>0</v>
          </cell>
          <cell r="G827">
            <v>0</v>
          </cell>
          <cell r="H827">
            <v>43071</v>
          </cell>
          <cell r="I827">
            <v>42264</v>
          </cell>
          <cell r="J827">
            <v>1630</v>
          </cell>
        </row>
        <row r="828">
          <cell r="D828">
            <v>178799</v>
          </cell>
          <cell r="E828">
            <v>178799</v>
          </cell>
          <cell r="F828">
            <v>0</v>
          </cell>
          <cell r="G828">
            <v>0</v>
          </cell>
          <cell r="H828">
            <v>43072</v>
          </cell>
          <cell r="I828">
            <v>42264</v>
          </cell>
          <cell r="J828">
            <v>1700</v>
          </cell>
        </row>
        <row r="829">
          <cell r="D829">
            <v>168717</v>
          </cell>
          <cell r="E829">
            <v>168717</v>
          </cell>
          <cell r="F829">
            <v>0</v>
          </cell>
          <cell r="G829">
            <v>0</v>
          </cell>
          <cell r="H829">
            <v>43073</v>
          </cell>
          <cell r="I829">
            <v>42264</v>
          </cell>
          <cell r="J829">
            <v>1730</v>
          </cell>
        </row>
        <row r="830">
          <cell r="D830">
            <v>168079</v>
          </cell>
          <cell r="E830">
            <v>168079</v>
          </cell>
          <cell r="F830">
            <v>0</v>
          </cell>
          <cell r="G830">
            <v>0</v>
          </cell>
          <cell r="H830">
            <v>43074</v>
          </cell>
          <cell r="I830">
            <v>42264</v>
          </cell>
          <cell r="J830">
            <v>1800</v>
          </cell>
        </row>
        <row r="831">
          <cell r="D831">
            <v>164707</v>
          </cell>
          <cell r="E831">
            <v>164707</v>
          </cell>
          <cell r="F831">
            <v>0</v>
          </cell>
          <cell r="G831">
            <v>0</v>
          </cell>
          <cell r="H831">
            <v>43075</v>
          </cell>
          <cell r="I831">
            <v>42264</v>
          </cell>
          <cell r="J831">
            <v>1830</v>
          </cell>
        </row>
        <row r="832">
          <cell r="D832">
            <v>166853</v>
          </cell>
          <cell r="E832">
            <v>166853</v>
          </cell>
          <cell r="F832">
            <v>0</v>
          </cell>
          <cell r="G832">
            <v>0</v>
          </cell>
          <cell r="H832">
            <v>43076</v>
          </cell>
          <cell r="I832">
            <v>42264</v>
          </cell>
          <cell r="J832">
            <v>1900</v>
          </cell>
        </row>
        <row r="833">
          <cell r="D833">
            <v>170772</v>
          </cell>
          <cell r="E833">
            <v>170772</v>
          </cell>
          <cell r="F833">
            <v>0</v>
          </cell>
          <cell r="G833">
            <v>0</v>
          </cell>
          <cell r="H833">
            <v>43077</v>
          </cell>
          <cell r="I833">
            <v>42264</v>
          </cell>
          <cell r="J833">
            <v>1930</v>
          </cell>
        </row>
        <row r="834">
          <cell r="D834">
            <v>160000</v>
          </cell>
          <cell r="E834">
            <v>160000</v>
          </cell>
          <cell r="F834">
            <v>0</v>
          </cell>
          <cell r="G834">
            <v>0</v>
          </cell>
          <cell r="H834">
            <v>43078</v>
          </cell>
          <cell r="I834">
            <v>42264</v>
          </cell>
          <cell r="J834">
            <v>2000</v>
          </cell>
        </row>
        <row r="835">
          <cell r="D835">
            <v>166335</v>
          </cell>
          <cell r="E835">
            <v>166335</v>
          </cell>
          <cell r="F835">
            <v>0</v>
          </cell>
          <cell r="G835">
            <v>0</v>
          </cell>
          <cell r="H835">
            <v>43079</v>
          </cell>
          <cell r="I835">
            <v>42264</v>
          </cell>
          <cell r="J835">
            <v>2030</v>
          </cell>
        </row>
        <row r="836">
          <cell r="D836">
            <v>175459</v>
          </cell>
          <cell r="E836">
            <v>175459</v>
          </cell>
          <cell r="F836">
            <v>0</v>
          </cell>
          <cell r="G836">
            <v>0</v>
          </cell>
          <cell r="H836">
            <v>43080</v>
          </cell>
          <cell r="I836">
            <v>42264</v>
          </cell>
          <cell r="J836">
            <v>2100</v>
          </cell>
        </row>
        <row r="837">
          <cell r="D837">
            <v>180355</v>
          </cell>
          <cell r="E837">
            <v>180355</v>
          </cell>
          <cell r="F837">
            <v>0</v>
          </cell>
          <cell r="G837">
            <v>0</v>
          </cell>
          <cell r="H837">
            <v>43081</v>
          </cell>
          <cell r="I837">
            <v>42264</v>
          </cell>
          <cell r="J837">
            <v>2130</v>
          </cell>
        </row>
        <row r="838">
          <cell r="D838">
            <v>181288</v>
          </cell>
          <cell r="E838">
            <v>181288</v>
          </cell>
          <cell r="F838">
            <v>0</v>
          </cell>
          <cell r="G838">
            <v>0</v>
          </cell>
          <cell r="H838">
            <v>43082</v>
          </cell>
          <cell r="I838">
            <v>42264</v>
          </cell>
          <cell r="J838">
            <v>2200</v>
          </cell>
        </row>
        <row r="839">
          <cell r="D839">
            <v>178995</v>
          </cell>
          <cell r="E839">
            <v>178995</v>
          </cell>
          <cell r="F839">
            <v>0</v>
          </cell>
          <cell r="G839">
            <v>0</v>
          </cell>
          <cell r="H839">
            <v>43083</v>
          </cell>
          <cell r="I839">
            <v>42264</v>
          </cell>
          <cell r="J839">
            <v>2230</v>
          </cell>
        </row>
        <row r="840">
          <cell r="D840">
            <v>179260</v>
          </cell>
          <cell r="E840">
            <v>179260</v>
          </cell>
          <cell r="F840">
            <v>0</v>
          </cell>
          <cell r="G840">
            <v>0</v>
          </cell>
          <cell r="H840">
            <v>43084</v>
          </cell>
          <cell r="I840">
            <v>42264</v>
          </cell>
          <cell r="J840">
            <v>2300</v>
          </cell>
        </row>
        <row r="841">
          <cell r="D841">
            <v>186557</v>
          </cell>
          <cell r="E841">
            <v>186557</v>
          </cell>
          <cell r="F841">
            <v>0</v>
          </cell>
          <cell r="G841">
            <v>0</v>
          </cell>
          <cell r="H841">
            <v>43085</v>
          </cell>
          <cell r="I841">
            <v>42264</v>
          </cell>
          <cell r="J841">
            <v>2330</v>
          </cell>
        </row>
        <row r="842">
          <cell r="D842">
            <v>190532</v>
          </cell>
          <cell r="E842">
            <v>190532</v>
          </cell>
          <cell r="F842">
            <v>0</v>
          </cell>
          <cell r="G842">
            <v>0</v>
          </cell>
          <cell r="H842">
            <v>43086</v>
          </cell>
          <cell r="I842">
            <v>42264</v>
          </cell>
          <cell r="J842">
            <v>2400</v>
          </cell>
        </row>
        <row r="843">
          <cell r="D843">
            <v>192266</v>
          </cell>
          <cell r="E843">
            <v>192266</v>
          </cell>
          <cell r="F843">
            <v>0</v>
          </cell>
          <cell r="G843">
            <v>0</v>
          </cell>
          <cell r="H843">
            <v>43087</v>
          </cell>
          <cell r="I843">
            <v>42265</v>
          </cell>
          <cell r="J843">
            <v>30</v>
          </cell>
        </row>
        <row r="844">
          <cell r="D844">
            <v>193287</v>
          </cell>
          <cell r="E844">
            <v>193287</v>
          </cell>
          <cell r="F844">
            <v>0</v>
          </cell>
          <cell r="G844">
            <v>0</v>
          </cell>
          <cell r="H844">
            <v>43088</v>
          </cell>
          <cell r="I844">
            <v>42265</v>
          </cell>
          <cell r="J844">
            <v>100</v>
          </cell>
        </row>
        <row r="845">
          <cell r="D845">
            <v>195950</v>
          </cell>
          <cell r="E845">
            <v>195950</v>
          </cell>
          <cell r="F845">
            <v>0</v>
          </cell>
          <cell r="G845">
            <v>0</v>
          </cell>
          <cell r="H845">
            <v>43089</v>
          </cell>
          <cell r="I845">
            <v>42265</v>
          </cell>
          <cell r="J845">
            <v>130</v>
          </cell>
        </row>
        <row r="846">
          <cell r="D846">
            <v>193365</v>
          </cell>
          <cell r="E846">
            <v>193365</v>
          </cell>
          <cell r="F846">
            <v>0</v>
          </cell>
          <cell r="G846">
            <v>0</v>
          </cell>
          <cell r="H846">
            <v>43090</v>
          </cell>
          <cell r="I846">
            <v>42265</v>
          </cell>
          <cell r="J846">
            <v>200</v>
          </cell>
        </row>
        <row r="847">
          <cell r="D847">
            <v>188141</v>
          </cell>
          <cell r="E847">
            <v>188141</v>
          </cell>
          <cell r="F847">
            <v>0</v>
          </cell>
          <cell r="G847">
            <v>0</v>
          </cell>
          <cell r="H847">
            <v>43091</v>
          </cell>
          <cell r="I847">
            <v>42265</v>
          </cell>
          <cell r="J847">
            <v>230</v>
          </cell>
        </row>
        <row r="848">
          <cell r="D848">
            <v>187106</v>
          </cell>
          <cell r="E848">
            <v>187106</v>
          </cell>
          <cell r="F848">
            <v>0</v>
          </cell>
          <cell r="G848">
            <v>0</v>
          </cell>
          <cell r="H848">
            <v>43092</v>
          </cell>
          <cell r="I848">
            <v>42265</v>
          </cell>
          <cell r="J848">
            <v>300</v>
          </cell>
        </row>
        <row r="849">
          <cell r="D849">
            <v>183569</v>
          </cell>
          <cell r="E849">
            <v>183569</v>
          </cell>
          <cell r="F849">
            <v>0</v>
          </cell>
          <cell r="G849">
            <v>0</v>
          </cell>
          <cell r="H849">
            <v>43093</v>
          </cell>
          <cell r="I849">
            <v>42265</v>
          </cell>
          <cell r="J849">
            <v>330</v>
          </cell>
        </row>
        <row r="850">
          <cell r="D850">
            <v>188561</v>
          </cell>
          <cell r="E850">
            <v>188561</v>
          </cell>
          <cell r="F850">
            <v>0</v>
          </cell>
          <cell r="G850">
            <v>0</v>
          </cell>
          <cell r="H850">
            <v>43094</v>
          </cell>
          <cell r="I850">
            <v>42265</v>
          </cell>
          <cell r="J850">
            <v>400</v>
          </cell>
        </row>
        <row r="851">
          <cell r="D851">
            <v>189273</v>
          </cell>
          <cell r="E851">
            <v>189273</v>
          </cell>
          <cell r="F851">
            <v>0</v>
          </cell>
          <cell r="G851">
            <v>0</v>
          </cell>
          <cell r="H851">
            <v>43095</v>
          </cell>
          <cell r="I851">
            <v>42265</v>
          </cell>
          <cell r="J851">
            <v>430</v>
          </cell>
        </row>
        <row r="852">
          <cell r="D852">
            <v>183244</v>
          </cell>
          <cell r="E852">
            <v>183244</v>
          </cell>
          <cell r="F852">
            <v>0</v>
          </cell>
          <cell r="G852">
            <v>0</v>
          </cell>
          <cell r="H852">
            <v>43096</v>
          </cell>
          <cell r="I852">
            <v>42265</v>
          </cell>
          <cell r="J852">
            <v>500</v>
          </cell>
        </row>
        <row r="853">
          <cell r="D853">
            <v>188946</v>
          </cell>
          <cell r="E853">
            <v>188946</v>
          </cell>
          <cell r="F853">
            <v>0</v>
          </cell>
          <cell r="G853">
            <v>0</v>
          </cell>
          <cell r="H853">
            <v>43097</v>
          </cell>
          <cell r="I853">
            <v>42265</v>
          </cell>
          <cell r="J853">
            <v>530</v>
          </cell>
        </row>
        <row r="854">
          <cell r="D854">
            <v>184820</v>
          </cell>
          <cell r="E854">
            <v>184820</v>
          </cell>
          <cell r="F854">
            <v>0</v>
          </cell>
          <cell r="G854">
            <v>0</v>
          </cell>
          <cell r="H854">
            <v>43098</v>
          </cell>
          <cell r="I854">
            <v>42265</v>
          </cell>
          <cell r="J854">
            <v>600</v>
          </cell>
        </row>
        <row r="855">
          <cell r="D855">
            <v>184717</v>
          </cell>
          <cell r="E855">
            <v>184717</v>
          </cell>
          <cell r="F855">
            <v>0</v>
          </cell>
          <cell r="G855">
            <v>0</v>
          </cell>
          <cell r="H855">
            <v>43099</v>
          </cell>
          <cell r="I855">
            <v>42265</v>
          </cell>
          <cell r="J855">
            <v>630</v>
          </cell>
        </row>
        <row r="856">
          <cell r="D856">
            <v>192332</v>
          </cell>
          <cell r="E856">
            <v>192332</v>
          </cell>
          <cell r="F856">
            <v>0</v>
          </cell>
          <cell r="G856">
            <v>0</v>
          </cell>
          <cell r="H856">
            <v>43100</v>
          </cell>
          <cell r="I856">
            <v>42265</v>
          </cell>
          <cell r="J856">
            <v>700</v>
          </cell>
        </row>
        <row r="857">
          <cell r="D857">
            <v>189369</v>
          </cell>
          <cell r="E857">
            <v>189369</v>
          </cell>
          <cell r="F857">
            <v>0</v>
          </cell>
          <cell r="G857">
            <v>0</v>
          </cell>
          <cell r="H857">
            <v>43101</v>
          </cell>
          <cell r="I857">
            <v>42265</v>
          </cell>
          <cell r="J857">
            <v>730</v>
          </cell>
        </row>
        <row r="858">
          <cell r="D858">
            <v>185304</v>
          </cell>
          <cell r="E858">
            <v>185304</v>
          </cell>
          <cell r="F858">
            <v>0</v>
          </cell>
          <cell r="G858">
            <v>0</v>
          </cell>
          <cell r="H858">
            <v>43102</v>
          </cell>
          <cell r="I858">
            <v>42265</v>
          </cell>
          <cell r="J858">
            <v>800</v>
          </cell>
        </row>
        <row r="859">
          <cell r="D859">
            <v>180537</v>
          </cell>
          <cell r="E859">
            <v>180537</v>
          </cell>
          <cell r="F859">
            <v>0</v>
          </cell>
          <cell r="G859">
            <v>0</v>
          </cell>
          <cell r="H859">
            <v>43103</v>
          </cell>
          <cell r="I859">
            <v>42265</v>
          </cell>
          <cell r="J859">
            <v>830</v>
          </cell>
        </row>
        <row r="860">
          <cell r="D860">
            <v>173503</v>
          </cell>
          <cell r="E860">
            <v>173503</v>
          </cell>
          <cell r="F860">
            <v>0</v>
          </cell>
          <cell r="G860">
            <v>0</v>
          </cell>
          <cell r="H860">
            <v>43104</v>
          </cell>
          <cell r="I860">
            <v>42265</v>
          </cell>
          <cell r="J860">
            <v>900</v>
          </cell>
        </row>
        <row r="861">
          <cell r="D861">
            <v>174170</v>
          </cell>
          <cell r="E861">
            <v>174170</v>
          </cell>
          <cell r="F861">
            <v>0</v>
          </cell>
          <cell r="G861">
            <v>0</v>
          </cell>
          <cell r="H861">
            <v>43105</v>
          </cell>
          <cell r="I861">
            <v>42265</v>
          </cell>
          <cell r="J861">
            <v>930</v>
          </cell>
        </row>
        <row r="862">
          <cell r="D862">
            <v>176573</v>
          </cell>
          <cell r="E862">
            <v>176573</v>
          </cell>
          <cell r="F862">
            <v>0</v>
          </cell>
          <cell r="G862">
            <v>0</v>
          </cell>
          <cell r="H862">
            <v>43106</v>
          </cell>
          <cell r="I862">
            <v>42265</v>
          </cell>
          <cell r="J862">
            <v>1000</v>
          </cell>
        </row>
        <row r="863">
          <cell r="D863">
            <v>173398</v>
          </cell>
          <cell r="E863">
            <v>173398</v>
          </cell>
          <cell r="F863">
            <v>0</v>
          </cell>
          <cell r="G863">
            <v>0</v>
          </cell>
          <cell r="H863">
            <v>43107</v>
          </cell>
          <cell r="I863">
            <v>42265</v>
          </cell>
          <cell r="J863">
            <v>1030</v>
          </cell>
        </row>
        <row r="864">
          <cell r="D864">
            <v>173126</v>
          </cell>
          <cell r="E864">
            <v>173126</v>
          </cell>
          <cell r="F864">
            <v>0</v>
          </cell>
          <cell r="G864">
            <v>0</v>
          </cell>
          <cell r="H864">
            <v>43108</v>
          </cell>
          <cell r="I864">
            <v>42265</v>
          </cell>
          <cell r="J864">
            <v>1100</v>
          </cell>
        </row>
        <row r="865">
          <cell r="D865">
            <v>173105</v>
          </cell>
          <cell r="E865">
            <v>173105</v>
          </cell>
          <cell r="F865">
            <v>0</v>
          </cell>
          <cell r="G865">
            <v>0</v>
          </cell>
          <cell r="H865">
            <v>43109</v>
          </cell>
          <cell r="I865">
            <v>42265</v>
          </cell>
          <cell r="J865">
            <v>1130</v>
          </cell>
        </row>
        <row r="866">
          <cell r="D866">
            <v>172082</v>
          </cell>
          <cell r="E866">
            <v>172082</v>
          </cell>
          <cell r="F866">
            <v>0</v>
          </cell>
          <cell r="G866">
            <v>0</v>
          </cell>
          <cell r="H866">
            <v>43110</v>
          </cell>
          <cell r="I866">
            <v>42265</v>
          </cell>
          <cell r="J866">
            <v>1200</v>
          </cell>
        </row>
        <row r="867">
          <cell r="D867">
            <v>170836</v>
          </cell>
          <cell r="E867">
            <v>170836</v>
          </cell>
          <cell r="F867">
            <v>0</v>
          </cell>
          <cell r="G867">
            <v>0</v>
          </cell>
          <cell r="H867">
            <v>43111</v>
          </cell>
          <cell r="I867">
            <v>42265</v>
          </cell>
          <cell r="J867">
            <v>1230</v>
          </cell>
        </row>
        <row r="868">
          <cell r="D868">
            <v>169064</v>
          </cell>
          <cell r="E868">
            <v>169064</v>
          </cell>
          <cell r="F868">
            <v>0</v>
          </cell>
          <cell r="G868">
            <v>0</v>
          </cell>
          <cell r="H868">
            <v>43112</v>
          </cell>
          <cell r="I868">
            <v>42265</v>
          </cell>
          <cell r="J868">
            <v>1300</v>
          </cell>
        </row>
        <row r="869">
          <cell r="D869">
            <v>171592</v>
          </cell>
          <cell r="E869">
            <v>171592</v>
          </cell>
          <cell r="F869">
            <v>0</v>
          </cell>
          <cell r="G869">
            <v>0</v>
          </cell>
          <cell r="H869">
            <v>43113</v>
          </cell>
          <cell r="I869">
            <v>42265</v>
          </cell>
          <cell r="J869">
            <v>1330</v>
          </cell>
        </row>
        <row r="870">
          <cell r="D870">
            <v>173139</v>
          </cell>
          <cell r="E870">
            <v>173139</v>
          </cell>
          <cell r="F870">
            <v>0</v>
          </cell>
          <cell r="G870">
            <v>0</v>
          </cell>
          <cell r="H870">
            <v>43114</v>
          </cell>
          <cell r="I870">
            <v>42265</v>
          </cell>
          <cell r="J870">
            <v>1400</v>
          </cell>
        </row>
        <row r="871">
          <cell r="D871">
            <v>175743</v>
          </cell>
          <cell r="E871">
            <v>175743</v>
          </cell>
          <cell r="F871">
            <v>0</v>
          </cell>
          <cell r="G871">
            <v>0</v>
          </cell>
          <cell r="H871">
            <v>43115</v>
          </cell>
          <cell r="I871">
            <v>42265</v>
          </cell>
          <cell r="J871">
            <v>1430</v>
          </cell>
        </row>
        <row r="872">
          <cell r="D872">
            <v>177448</v>
          </cell>
          <cell r="E872">
            <v>177448</v>
          </cell>
          <cell r="F872">
            <v>0</v>
          </cell>
          <cell r="G872">
            <v>0</v>
          </cell>
          <cell r="H872">
            <v>43116</v>
          </cell>
          <cell r="I872">
            <v>42265</v>
          </cell>
          <cell r="J872">
            <v>1500</v>
          </cell>
        </row>
        <row r="873">
          <cell r="D873">
            <v>177590</v>
          </cell>
          <cell r="E873">
            <v>177590</v>
          </cell>
          <cell r="F873">
            <v>0</v>
          </cell>
          <cell r="G873">
            <v>0</v>
          </cell>
          <cell r="H873">
            <v>43117</v>
          </cell>
          <cell r="I873">
            <v>42265</v>
          </cell>
          <cell r="J873">
            <v>1530</v>
          </cell>
        </row>
        <row r="874">
          <cell r="D874">
            <v>178458</v>
          </cell>
          <cell r="E874">
            <v>178458</v>
          </cell>
          <cell r="F874">
            <v>0</v>
          </cell>
          <cell r="G874">
            <v>0</v>
          </cell>
          <cell r="H874">
            <v>43118</v>
          </cell>
          <cell r="I874">
            <v>42265</v>
          </cell>
          <cell r="J874">
            <v>1600</v>
          </cell>
        </row>
        <row r="875">
          <cell r="D875">
            <v>177469</v>
          </cell>
          <cell r="E875">
            <v>177469</v>
          </cell>
          <cell r="F875">
            <v>0</v>
          </cell>
          <cell r="G875">
            <v>0</v>
          </cell>
          <cell r="H875">
            <v>43119</v>
          </cell>
          <cell r="I875">
            <v>42265</v>
          </cell>
          <cell r="J875">
            <v>1630</v>
          </cell>
        </row>
        <row r="876">
          <cell r="D876">
            <v>184582</v>
          </cell>
          <cell r="E876">
            <v>184582</v>
          </cell>
          <cell r="F876">
            <v>0</v>
          </cell>
          <cell r="G876">
            <v>0</v>
          </cell>
          <cell r="H876">
            <v>43120</v>
          </cell>
          <cell r="I876">
            <v>42265</v>
          </cell>
          <cell r="J876">
            <v>1700</v>
          </cell>
        </row>
        <row r="877">
          <cell r="D877">
            <v>186431</v>
          </cell>
          <cell r="E877">
            <v>186431</v>
          </cell>
          <cell r="F877">
            <v>0</v>
          </cell>
          <cell r="G877">
            <v>0</v>
          </cell>
          <cell r="H877">
            <v>43121</v>
          </cell>
          <cell r="I877">
            <v>42265</v>
          </cell>
          <cell r="J877">
            <v>1730</v>
          </cell>
        </row>
        <row r="878">
          <cell r="D878">
            <v>185018</v>
          </cell>
          <cell r="E878">
            <v>185018</v>
          </cell>
          <cell r="F878">
            <v>0</v>
          </cell>
          <cell r="G878">
            <v>0</v>
          </cell>
          <cell r="H878">
            <v>43122</v>
          </cell>
          <cell r="I878">
            <v>42265</v>
          </cell>
          <cell r="J878">
            <v>1800</v>
          </cell>
        </row>
        <row r="879">
          <cell r="D879">
            <v>184774</v>
          </cell>
          <cell r="E879">
            <v>184774</v>
          </cell>
          <cell r="F879">
            <v>0</v>
          </cell>
          <cell r="G879">
            <v>0</v>
          </cell>
          <cell r="H879">
            <v>43123</v>
          </cell>
          <cell r="I879">
            <v>42265</v>
          </cell>
          <cell r="J879">
            <v>1830</v>
          </cell>
        </row>
        <row r="880">
          <cell r="D880">
            <v>185321</v>
          </cell>
          <cell r="E880">
            <v>185321</v>
          </cell>
          <cell r="F880">
            <v>0</v>
          </cell>
          <cell r="G880">
            <v>0</v>
          </cell>
          <cell r="H880">
            <v>43124</v>
          </cell>
          <cell r="I880">
            <v>42265</v>
          </cell>
          <cell r="J880">
            <v>1900</v>
          </cell>
        </row>
        <row r="881">
          <cell r="D881">
            <v>180964</v>
          </cell>
          <cell r="E881">
            <v>180964</v>
          </cell>
          <cell r="F881">
            <v>0</v>
          </cell>
          <cell r="G881">
            <v>0</v>
          </cell>
          <cell r="H881">
            <v>43125</v>
          </cell>
          <cell r="I881">
            <v>42265</v>
          </cell>
          <cell r="J881">
            <v>1930</v>
          </cell>
        </row>
        <row r="882">
          <cell r="D882">
            <v>180452</v>
          </cell>
          <cell r="E882">
            <v>180452</v>
          </cell>
          <cell r="F882">
            <v>0</v>
          </cell>
          <cell r="G882">
            <v>0</v>
          </cell>
          <cell r="H882">
            <v>43126</v>
          </cell>
          <cell r="I882">
            <v>42265</v>
          </cell>
          <cell r="J882">
            <v>2000</v>
          </cell>
        </row>
        <row r="883">
          <cell r="D883">
            <v>184582</v>
          </cell>
          <cell r="E883">
            <v>184582</v>
          </cell>
          <cell r="F883">
            <v>0</v>
          </cell>
          <cell r="G883">
            <v>0</v>
          </cell>
          <cell r="H883">
            <v>43127</v>
          </cell>
          <cell r="I883">
            <v>42265</v>
          </cell>
          <cell r="J883">
            <v>2030</v>
          </cell>
        </row>
        <row r="884">
          <cell r="D884">
            <v>188066</v>
          </cell>
          <cell r="E884">
            <v>188066</v>
          </cell>
          <cell r="F884">
            <v>0</v>
          </cell>
          <cell r="G884">
            <v>0</v>
          </cell>
          <cell r="H884">
            <v>43128</v>
          </cell>
          <cell r="I884">
            <v>42265</v>
          </cell>
          <cell r="J884">
            <v>2100</v>
          </cell>
        </row>
        <row r="885">
          <cell r="D885">
            <v>192851</v>
          </cell>
          <cell r="E885">
            <v>192851</v>
          </cell>
          <cell r="F885">
            <v>0</v>
          </cell>
          <cell r="G885">
            <v>0</v>
          </cell>
          <cell r="H885">
            <v>43129</v>
          </cell>
          <cell r="I885">
            <v>42265</v>
          </cell>
          <cell r="J885">
            <v>2130</v>
          </cell>
        </row>
        <row r="886">
          <cell r="D886">
            <v>195956</v>
          </cell>
          <cell r="E886">
            <v>195956</v>
          </cell>
          <cell r="F886">
            <v>0</v>
          </cell>
          <cell r="G886">
            <v>0</v>
          </cell>
          <cell r="H886">
            <v>43130</v>
          </cell>
          <cell r="I886">
            <v>42265</v>
          </cell>
          <cell r="J886">
            <v>2200</v>
          </cell>
        </row>
        <row r="887">
          <cell r="D887">
            <v>196888</v>
          </cell>
          <cell r="E887">
            <v>196888</v>
          </cell>
          <cell r="F887">
            <v>0</v>
          </cell>
          <cell r="G887">
            <v>0</v>
          </cell>
          <cell r="H887">
            <v>43131</v>
          </cell>
          <cell r="I887">
            <v>42265</v>
          </cell>
          <cell r="J887">
            <v>2230</v>
          </cell>
        </row>
        <row r="888">
          <cell r="D888">
            <v>195791</v>
          </cell>
          <cell r="E888">
            <v>195791</v>
          </cell>
          <cell r="F888">
            <v>0</v>
          </cell>
          <cell r="G888">
            <v>0</v>
          </cell>
          <cell r="H888">
            <v>43132</v>
          </cell>
          <cell r="I888">
            <v>42265</v>
          </cell>
          <cell r="J888">
            <v>2300</v>
          </cell>
        </row>
        <row r="889">
          <cell r="D889">
            <v>193650</v>
          </cell>
          <cell r="E889">
            <v>193650</v>
          </cell>
          <cell r="F889">
            <v>0</v>
          </cell>
          <cell r="G889">
            <v>0</v>
          </cell>
          <cell r="H889">
            <v>43133</v>
          </cell>
          <cell r="I889">
            <v>42265</v>
          </cell>
          <cell r="J889">
            <v>2330</v>
          </cell>
        </row>
        <row r="890">
          <cell r="D890">
            <v>188036</v>
          </cell>
          <cell r="E890">
            <v>188036</v>
          </cell>
          <cell r="F890">
            <v>0</v>
          </cell>
          <cell r="G890">
            <v>0</v>
          </cell>
          <cell r="H890">
            <v>43134</v>
          </cell>
          <cell r="I890">
            <v>42265</v>
          </cell>
          <cell r="J890">
            <v>2400</v>
          </cell>
        </row>
        <row r="891">
          <cell r="D891">
            <v>191001</v>
          </cell>
          <cell r="E891">
            <v>191001</v>
          </cell>
          <cell r="F891">
            <v>0</v>
          </cell>
          <cell r="G891">
            <v>0</v>
          </cell>
          <cell r="H891">
            <v>43135</v>
          </cell>
          <cell r="I891">
            <v>42266</v>
          </cell>
          <cell r="J891">
            <v>30</v>
          </cell>
        </row>
        <row r="892">
          <cell r="D892">
            <v>182106</v>
          </cell>
          <cell r="E892">
            <v>182106</v>
          </cell>
          <cell r="F892">
            <v>0</v>
          </cell>
          <cell r="G892">
            <v>0</v>
          </cell>
          <cell r="H892">
            <v>43136</v>
          </cell>
          <cell r="I892">
            <v>42266</v>
          </cell>
          <cell r="J892">
            <v>100</v>
          </cell>
        </row>
        <row r="893">
          <cell r="D893">
            <v>180511</v>
          </cell>
          <cell r="E893">
            <v>180511</v>
          </cell>
          <cell r="F893">
            <v>0</v>
          </cell>
          <cell r="G893">
            <v>0</v>
          </cell>
          <cell r="H893">
            <v>43137</v>
          </cell>
          <cell r="I893">
            <v>42266</v>
          </cell>
          <cell r="J893">
            <v>130</v>
          </cell>
        </row>
        <row r="894">
          <cell r="D894">
            <v>184342</v>
          </cell>
          <cell r="E894">
            <v>184342</v>
          </cell>
          <cell r="F894">
            <v>0</v>
          </cell>
          <cell r="G894">
            <v>0</v>
          </cell>
          <cell r="H894">
            <v>43138</v>
          </cell>
          <cell r="I894">
            <v>42266</v>
          </cell>
          <cell r="J894">
            <v>200</v>
          </cell>
        </row>
        <row r="895">
          <cell r="D895">
            <v>184256</v>
          </cell>
          <cell r="E895">
            <v>184256</v>
          </cell>
          <cell r="F895">
            <v>0</v>
          </cell>
          <cell r="G895">
            <v>0</v>
          </cell>
          <cell r="H895">
            <v>43139</v>
          </cell>
          <cell r="I895">
            <v>42266</v>
          </cell>
          <cell r="J895">
            <v>230</v>
          </cell>
        </row>
        <row r="896">
          <cell r="D896">
            <v>182141</v>
          </cell>
          <cell r="E896">
            <v>182141</v>
          </cell>
          <cell r="F896">
            <v>0</v>
          </cell>
          <cell r="G896">
            <v>0</v>
          </cell>
          <cell r="H896">
            <v>43140</v>
          </cell>
          <cell r="I896">
            <v>42266</v>
          </cell>
          <cell r="J896">
            <v>300</v>
          </cell>
        </row>
        <row r="897">
          <cell r="D897">
            <v>179790</v>
          </cell>
          <cell r="E897">
            <v>179790</v>
          </cell>
          <cell r="F897">
            <v>0</v>
          </cell>
          <cell r="G897">
            <v>0</v>
          </cell>
          <cell r="H897">
            <v>43141</v>
          </cell>
          <cell r="I897">
            <v>42266</v>
          </cell>
          <cell r="J897">
            <v>330</v>
          </cell>
        </row>
        <row r="898">
          <cell r="D898">
            <v>182646</v>
          </cell>
          <cell r="E898">
            <v>182646</v>
          </cell>
          <cell r="F898">
            <v>0</v>
          </cell>
          <cell r="G898">
            <v>0</v>
          </cell>
          <cell r="H898">
            <v>43142</v>
          </cell>
          <cell r="I898">
            <v>42266</v>
          </cell>
          <cell r="J898">
            <v>400</v>
          </cell>
        </row>
        <row r="899">
          <cell r="D899">
            <v>184953</v>
          </cell>
          <cell r="E899">
            <v>184953</v>
          </cell>
          <cell r="F899">
            <v>0</v>
          </cell>
          <cell r="G899">
            <v>0</v>
          </cell>
          <cell r="H899">
            <v>43143</v>
          </cell>
          <cell r="I899">
            <v>42266</v>
          </cell>
          <cell r="J899">
            <v>430</v>
          </cell>
        </row>
        <row r="900">
          <cell r="D900">
            <v>188936</v>
          </cell>
          <cell r="E900">
            <v>188936</v>
          </cell>
          <cell r="F900">
            <v>0</v>
          </cell>
          <cell r="G900">
            <v>0</v>
          </cell>
          <cell r="H900">
            <v>43144</v>
          </cell>
          <cell r="I900">
            <v>42266</v>
          </cell>
          <cell r="J900">
            <v>500</v>
          </cell>
        </row>
        <row r="901">
          <cell r="D901">
            <v>187969</v>
          </cell>
          <cell r="E901">
            <v>187969</v>
          </cell>
          <cell r="F901">
            <v>0</v>
          </cell>
          <cell r="G901">
            <v>0</v>
          </cell>
          <cell r="H901">
            <v>43145</v>
          </cell>
          <cell r="I901">
            <v>42266</v>
          </cell>
          <cell r="J901">
            <v>530</v>
          </cell>
        </row>
        <row r="902">
          <cell r="D902">
            <v>187851</v>
          </cell>
          <cell r="E902">
            <v>187851</v>
          </cell>
          <cell r="F902">
            <v>0</v>
          </cell>
          <cell r="G902">
            <v>0</v>
          </cell>
          <cell r="H902">
            <v>43146</v>
          </cell>
          <cell r="I902">
            <v>42266</v>
          </cell>
          <cell r="J902">
            <v>600</v>
          </cell>
        </row>
        <row r="903">
          <cell r="D903">
            <v>186611</v>
          </cell>
          <cell r="E903">
            <v>186611</v>
          </cell>
          <cell r="F903">
            <v>0</v>
          </cell>
          <cell r="G903">
            <v>0</v>
          </cell>
          <cell r="H903">
            <v>43147</v>
          </cell>
          <cell r="I903">
            <v>42266</v>
          </cell>
          <cell r="J903">
            <v>630</v>
          </cell>
        </row>
        <row r="904">
          <cell r="D904">
            <v>187551</v>
          </cell>
          <cell r="E904">
            <v>187551</v>
          </cell>
          <cell r="F904">
            <v>0</v>
          </cell>
          <cell r="G904">
            <v>0</v>
          </cell>
          <cell r="H904">
            <v>43148</v>
          </cell>
          <cell r="I904">
            <v>42266</v>
          </cell>
          <cell r="J904">
            <v>700</v>
          </cell>
        </row>
        <row r="905">
          <cell r="D905">
            <v>186384</v>
          </cell>
          <cell r="E905">
            <v>186384</v>
          </cell>
          <cell r="F905">
            <v>0</v>
          </cell>
          <cell r="G905">
            <v>0</v>
          </cell>
          <cell r="H905">
            <v>43149</v>
          </cell>
          <cell r="I905">
            <v>42266</v>
          </cell>
          <cell r="J905">
            <v>730</v>
          </cell>
        </row>
        <row r="906">
          <cell r="D906">
            <v>186511</v>
          </cell>
          <cell r="E906">
            <v>186511</v>
          </cell>
          <cell r="F906">
            <v>0</v>
          </cell>
          <cell r="G906">
            <v>0</v>
          </cell>
          <cell r="H906">
            <v>43150</v>
          </cell>
          <cell r="I906">
            <v>42266</v>
          </cell>
          <cell r="J906">
            <v>800</v>
          </cell>
        </row>
        <row r="907">
          <cell r="D907">
            <v>185473</v>
          </cell>
          <cell r="E907">
            <v>185473</v>
          </cell>
          <cell r="F907">
            <v>0</v>
          </cell>
          <cell r="G907">
            <v>0</v>
          </cell>
          <cell r="H907">
            <v>43151</v>
          </cell>
          <cell r="I907">
            <v>42266</v>
          </cell>
          <cell r="J907">
            <v>830</v>
          </cell>
        </row>
        <row r="908">
          <cell r="D908">
            <v>171429</v>
          </cell>
          <cell r="E908">
            <v>171429</v>
          </cell>
          <cell r="F908">
            <v>0</v>
          </cell>
          <cell r="G908">
            <v>0</v>
          </cell>
          <cell r="H908">
            <v>43152</v>
          </cell>
          <cell r="I908">
            <v>42266</v>
          </cell>
          <cell r="J908">
            <v>900</v>
          </cell>
        </row>
        <row r="909">
          <cell r="D909">
            <v>157980</v>
          </cell>
          <cell r="E909">
            <v>157980</v>
          </cell>
          <cell r="F909">
            <v>0</v>
          </cell>
          <cell r="G909">
            <v>0</v>
          </cell>
          <cell r="H909">
            <v>43153</v>
          </cell>
          <cell r="I909">
            <v>42266</v>
          </cell>
          <cell r="J909">
            <v>930</v>
          </cell>
        </row>
        <row r="910">
          <cell r="D910">
            <v>155775</v>
          </cell>
          <cell r="E910">
            <v>155775</v>
          </cell>
          <cell r="F910">
            <v>0</v>
          </cell>
          <cell r="G910">
            <v>0</v>
          </cell>
          <cell r="H910">
            <v>43154</v>
          </cell>
          <cell r="I910">
            <v>42266</v>
          </cell>
          <cell r="J910">
            <v>1000</v>
          </cell>
        </row>
        <row r="911">
          <cell r="D911">
            <v>149596</v>
          </cell>
          <cell r="E911">
            <v>149596</v>
          </cell>
          <cell r="F911">
            <v>0</v>
          </cell>
          <cell r="G911">
            <v>0</v>
          </cell>
          <cell r="H911">
            <v>43155</v>
          </cell>
          <cell r="I911">
            <v>42266</v>
          </cell>
          <cell r="J911">
            <v>1030</v>
          </cell>
        </row>
        <row r="912">
          <cell r="D912">
            <v>153781</v>
          </cell>
          <cell r="E912">
            <v>153781</v>
          </cell>
          <cell r="F912">
            <v>0</v>
          </cell>
          <cell r="G912">
            <v>0</v>
          </cell>
          <cell r="H912">
            <v>43156</v>
          </cell>
          <cell r="I912">
            <v>42266</v>
          </cell>
          <cell r="J912">
            <v>1100</v>
          </cell>
        </row>
        <row r="913">
          <cell r="D913">
            <v>156035</v>
          </cell>
          <cell r="E913">
            <v>156035</v>
          </cell>
          <cell r="F913">
            <v>0</v>
          </cell>
          <cell r="G913">
            <v>0</v>
          </cell>
          <cell r="H913">
            <v>43157</v>
          </cell>
          <cell r="I913">
            <v>42266</v>
          </cell>
          <cell r="J913">
            <v>1130</v>
          </cell>
        </row>
        <row r="914">
          <cell r="D914">
            <v>154048</v>
          </cell>
          <cell r="E914">
            <v>154048</v>
          </cell>
          <cell r="F914">
            <v>0</v>
          </cell>
          <cell r="G914">
            <v>0</v>
          </cell>
          <cell r="H914">
            <v>43158</v>
          </cell>
          <cell r="I914">
            <v>42266</v>
          </cell>
          <cell r="J914">
            <v>1200</v>
          </cell>
        </row>
        <row r="915">
          <cell r="D915">
            <v>160248</v>
          </cell>
          <cell r="E915">
            <v>160248</v>
          </cell>
          <cell r="F915">
            <v>0</v>
          </cell>
          <cell r="G915">
            <v>0</v>
          </cell>
          <cell r="H915">
            <v>43159</v>
          </cell>
          <cell r="I915">
            <v>42266</v>
          </cell>
          <cell r="J915">
            <v>1230</v>
          </cell>
        </row>
        <row r="916">
          <cell r="D916">
            <v>172010</v>
          </cell>
          <cell r="E916">
            <v>172010</v>
          </cell>
          <cell r="F916">
            <v>0</v>
          </cell>
          <cell r="G916">
            <v>0</v>
          </cell>
          <cell r="H916">
            <v>43160</v>
          </cell>
          <cell r="I916">
            <v>42266</v>
          </cell>
          <cell r="J916">
            <v>1300</v>
          </cell>
        </row>
        <row r="917">
          <cell r="D917">
            <v>172963</v>
          </cell>
          <cell r="E917">
            <v>172963</v>
          </cell>
          <cell r="F917">
            <v>0</v>
          </cell>
          <cell r="G917">
            <v>0</v>
          </cell>
          <cell r="H917">
            <v>43161</v>
          </cell>
          <cell r="I917">
            <v>42266</v>
          </cell>
          <cell r="J917">
            <v>1330</v>
          </cell>
        </row>
        <row r="918">
          <cell r="D918">
            <v>179823</v>
          </cell>
          <cell r="E918">
            <v>179823</v>
          </cell>
          <cell r="F918">
            <v>0</v>
          </cell>
          <cell r="G918">
            <v>0</v>
          </cell>
          <cell r="H918">
            <v>43162</v>
          </cell>
          <cell r="I918">
            <v>42266</v>
          </cell>
          <cell r="J918">
            <v>1400</v>
          </cell>
        </row>
        <row r="919">
          <cell r="D919">
            <v>179283</v>
          </cell>
          <cell r="E919">
            <v>179283</v>
          </cell>
          <cell r="F919">
            <v>0</v>
          </cell>
          <cell r="G919">
            <v>0</v>
          </cell>
          <cell r="H919">
            <v>43163</v>
          </cell>
          <cell r="I919">
            <v>42266</v>
          </cell>
          <cell r="J919">
            <v>1430</v>
          </cell>
        </row>
        <row r="920">
          <cell r="D920">
            <v>186152</v>
          </cell>
          <cell r="E920">
            <v>186152</v>
          </cell>
          <cell r="F920">
            <v>0</v>
          </cell>
          <cell r="G920">
            <v>0</v>
          </cell>
          <cell r="H920">
            <v>43164</v>
          </cell>
          <cell r="I920">
            <v>42266</v>
          </cell>
          <cell r="J920">
            <v>1500</v>
          </cell>
        </row>
        <row r="921">
          <cell r="D921">
            <v>184160</v>
          </cell>
          <cell r="E921">
            <v>184160</v>
          </cell>
          <cell r="F921">
            <v>0</v>
          </cell>
          <cell r="G921">
            <v>0</v>
          </cell>
          <cell r="H921">
            <v>43165</v>
          </cell>
          <cell r="I921">
            <v>42266</v>
          </cell>
          <cell r="J921">
            <v>1530</v>
          </cell>
        </row>
        <row r="922">
          <cell r="D922">
            <v>185082</v>
          </cell>
          <cell r="E922">
            <v>185082</v>
          </cell>
          <cell r="F922">
            <v>0</v>
          </cell>
          <cell r="G922">
            <v>0</v>
          </cell>
          <cell r="H922">
            <v>43166</v>
          </cell>
          <cell r="I922">
            <v>42266</v>
          </cell>
          <cell r="J922">
            <v>1600</v>
          </cell>
        </row>
        <row r="923">
          <cell r="D923">
            <v>185340</v>
          </cell>
          <cell r="E923">
            <v>185340</v>
          </cell>
          <cell r="F923">
            <v>0</v>
          </cell>
          <cell r="G923">
            <v>0</v>
          </cell>
          <cell r="H923">
            <v>43167</v>
          </cell>
          <cell r="I923">
            <v>42266</v>
          </cell>
          <cell r="J923">
            <v>1630</v>
          </cell>
        </row>
        <row r="924">
          <cell r="D924">
            <v>180113</v>
          </cell>
          <cell r="E924">
            <v>180113</v>
          </cell>
          <cell r="F924">
            <v>0</v>
          </cell>
          <cell r="G924">
            <v>0</v>
          </cell>
          <cell r="H924">
            <v>43168</v>
          </cell>
          <cell r="I924">
            <v>42266</v>
          </cell>
          <cell r="J924">
            <v>1700</v>
          </cell>
        </row>
        <row r="925">
          <cell r="D925">
            <v>182415</v>
          </cell>
          <cell r="E925">
            <v>182415</v>
          </cell>
          <cell r="F925">
            <v>0</v>
          </cell>
          <cell r="G925">
            <v>0</v>
          </cell>
          <cell r="H925">
            <v>43169</v>
          </cell>
          <cell r="I925">
            <v>42266</v>
          </cell>
          <cell r="J925">
            <v>1730</v>
          </cell>
        </row>
        <row r="926">
          <cell r="D926">
            <v>182955</v>
          </cell>
          <cell r="E926">
            <v>182955</v>
          </cell>
          <cell r="F926">
            <v>0</v>
          </cell>
          <cell r="G926">
            <v>0</v>
          </cell>
          <cell r="H926">
            <v>43170</v>
          </cell>
          <cell r="I926">
            <v>42266</v>
          </cell>
          <cell r="J926">
            <v>1800</v>
          </cell>
        </row>
        <row r="927">
          <cell r="D927">
            <v>183767</v>
          </cell>
          <cell r="E927">
            <v>183767</v>
          </cell>
          <cell r="F927">
            <v>0</v>
          </cell>
          <cell r="G927">
            <v>0</v>
          </cell>
          <cell r="H927">
            <v>43171</v>
          </cell>
          <cell r="I927">
            <v>42266</v>
          </cell>
          <cell r="J927">
            <v>1830</v>
          </cell>
        </row>
        <row r="928">
          <cell r="D928">
            <v>185430</v>
          </cell>
          <cell r="E928">
            <v>185430</v>
          </cell>
          <cell r="F928">
            <v>0</v>
          </cell>
          <cell r="G928">
            <v>0</v>
          </cell>
          <cell r="H928">
            <v>43172</v>
          </cell>
          <cell r="I928">
            <v>42266</v>
          </cell>
          <cell r="J928">
            <v>1900</v>
          </cell>
        </row>
        <row r="929">
          <cell r="D929">
            <v>184979</v>
          </cell>
          <cell r="E929">
            <v>184979</v>
          </cell>
          <cell r="F929">
            <v>0</v>
          </cell>
          <cell r="G929">
            <v>0</v>
          </cell>
          <cell r="H929">
            <v>43173</v>
          </cell>
          <cell r="I929">
            <v>42266</v>
          </cell>
          <cell r="J929">
            <v>1930</v>
          </cell>
        </row>
        <row r="930">
          <cell r="D930">
            <v>183384</v>
          </cell>
          <cell r="E930">
            <v>183384</v>
          </cell>
          <cell r="F930">
            <v>0</v>
          </cell>
          <cell r="G930">
            <v>0</v>
          </cell>
          <cell r="H930">
            <v>43174</v>
          </cell>
          <cell r="I930">
            <v>42266</v>
          </cell>
          <cell r="J930">
            <v>2000</v>
          </cell>
        </row>
        <row r="931">
          <cell r="D931">
            <v>186090</v>
          </cell>
          <cell r="E931">
            <v>186090</v>
          </cell>
          <cell r="F931">
            <v>0</v>
          </cell>
          <cell r="G931">
            <v>0</v>
          </cell>
          <cell r="H931">
            <v>43175</v>
          </cell>
          <cell r="I931">
            <v>42266</v>
          </cell>
          <cell r="J931">
            <v>2030</v>
          </cell>
        </row>
        <row r="932">
          <cell r="D932">
            <v>188129</v>
          </cell>
          <cell r="E932">
            <v>188129</v>
          </cell>
          <cell r="F932">
            <v>0</v>
          </cell>
          <cell r="G932">
            <v>0</v>
          </cell>
          <cell r="H932">
            <v>43176</v>
          </cell>
          <cell r="I932">
            <v>42266</v>
          </cell>
          <cell r="J932">
            <v>2100</v>
          </cell>
        </row>
        <row r="933">
          <cell r="D933">
            <v>191524</v>
          </cell>
          <cell r="E933">
            <v>191524</v>
          </cell>
          <cell r="F933">
            <v>0</v>
          </cell>
          <cell r="G933">
            <v>0</v>
          </cell>
          <cell r="H933">
            <v>43177</v>
          </cell>
          <cell r="I933">
            <v>42266</v>
          </cell>
          <cell r="J933">
            <v>2130</v>
          </cell>
        </row>
        <row r="934">
          <cell r="D934">
            <v>187642</v>
          </cell>
          <cell r="E934">
            <v>187642</v>
          </cell>
          <cell r="F934">
            <v>0</v>
          </cell>
          <cell r="G934">
            <v>0</v>
          </cell>
          <cell r="H934">
            <v>43178</v>
          </cell>
          <cell r="I934">
            <v>42266</v>
          </cell>
          <cell r="J934">
            <v>2200</v>
          </cell>
        </row>
        <row r="935">
          <cell r="D935">
            <v>183432</v>
          </cell>
          <cell r="E935">
            <v>183432</v>
          </cell>
          <cell r="F935">
            <v>0</v>
          </cell>
          <cell r="G935">
            <v>0</v>
          </cell>
          <cell r="H935">
            <v>43179</v>
          </cell>
          <cell r="I935">
            <v>42266</v>
          </cell>
          <cell r="J935">
            <v>2230</v>
          </cell>
        </row>
        <row r="936">
          <cell r="D936">
            <v>189553</v>
          </cell>
          <cell r="E936">
            <v>189553</v>
          </cell>
          <cell r="F936">
            <v>0</v>
          </cell>
          <cell r="G936">
            <v>0</v>
          </cell>
          <cell r="H936">
            <v>43180</v>
          </cell>
          <cell r="I936">
            <v>42266</v>
          </cell>
          <cell r="J936">
            <v>2300</v>
          </cell>
        </row>
        <row r="937">
          <cell r="D937">
            <v>191434</v>
          </cell>
          <cell r="E937">
            <v>191434</v>
          </cell>
          <cell r="F937">
            <v>0</v>
          </cell>
          <cell r="G937">
            <v>0</v>
          </cell>
          <cell r="H937">
            <v>43181</v>
          </cell>
          <cell r="I937">
            <v>42266</v>
          </cell>
          <cell r="J937">
            <v>2330</v>
          </cell>
        </row>
        <row r="938">
          <cell r="D938">
            <v>190902</v>
          </cell>
          <cell r="E938">
            <v>190902</v>
          </cell>
          <cell r="F938">
            <v>0</v>
          </cell>
          <cell r="G938">
            <v>0</v>
          </cell>
          <cell r="H938">
            <v>43182</v>
          </cell>
          <cell r="I938">
            <v>42266</v>
          </cell>
          <cell r="J938">
            <v>2400</v>
          </cell>
        </row>
        <row r="939">
          <cell r="D939">
            <v>190252</v>
          </cell>
          <cell r="E939">
            <v>190252</v>
          </cell>
          <cell r="F939">
            <v>0</v>
          </cell>
          <cell r="G939">
            <v>0</v>
          </cell>
          <cell r="H939">
            <v>43183</v>
          </cell>
          <cell r="I939">
            <v>42267</v>
          </cell>
          <cell r="J939">
            <v>30</v>
          </cell>
        </row>
        <row r="940">
          <cell r="D940">
            <v>191792</v>
          </cell>
          <cell r="E940">
            <v>191792</v>
          </cell>
          <cell r="F940">
            <v>0</v>
          </cell>
          <cell r="G940">
            <v>0</v>
          </cell>
          <cell r="H940">
            <v>43184</v>
          </cell>
          <cell r="I940">
            <v>42267</v>
          </cell>
          <cell r="J940">
            <v>100</v>
          </cell>
        </row>
        <row r="941">
          <cell r="D941">
            <v>190574</v>
          </cell>
          <cell r="E941">
            <v>190574</v>
          </cell>
          <cell r="F941">
            <v>0</v>
          </cell>
          <cell r="G941">
            <v>0</v>
          </cell>
          <cell r="H941">
            <v>43185</v>
          </cell>
          <cell r="I941">
            <v>42267</v>
          </cell>
          <cell r="J941">
            <v>130</v>
          </cell>
        </row>
        <row r="942">
          <cell r="D942">
            <v>189462</v>
          </cell>
          <cell r="E942">
            <v>189462</v>
          </cell>
          <cell r="F942">
            <v>0</v>
          </cell>
          <cell r="G942">
            <v>0</v>
          </cell>
          <cell r="H942">
            <v>43186</v>
          </cell>
          <cell r="I942">
            <v>42267</v>
          </cell>
          <cell r="J942">
            <v>200</v>
          </cell>
        </row>
        <row r="943">
          <cell r="D943">
            <v>187059</v>
          </cell>
          <cell r="E943">
            <v>187059</v>
          </cell>
          <cell r="F943">
            <v>0</v>
          </cell>
          <cell r="G943">
            <v>0</v>
          </cell>
          <cell r="H943">
            <v>43187</v>
          </cell>
          <cell r="I943">
            <v>42267</v>
          </cell>
          <cell r="J943">
            <v>230</v>
          </cell>
        </row>
        <row r="944">
          <cell r="D944">
            <v>183411</v>
          </cell>
          <cell r="E944">
            <v>183411</v>
          </cell>
          <cell r="F944">
            <v>0</v>
          </cell>
          <cell r="G944">
            <v>0</v>
          </cell>
          <cell r="H944">
            <v>43188</v>
          </cell>
          <cell r="I944">
            <v>42267</v>
          </cell>
          <cell r="J944">
            <v>300</v>
          </cell>
        </row>
        <row r="945">
          <cell r="D945">
            <v>176446</v>
          </cell>
          <cell r="E945">
            <v>176446</v>
          </cell>
          <cell r="F945">
            <v>0</v>
          </cell>
          <cell r="G945">
            <v>0</v>
          </cell>
          <cell r="H945">
            <v>43189</v>
          </cell>
          <cell r="I945">
            <v>42267</v>
          </cell>
          <cell r="J945">
            <v>330</v>
          </cell>
        </row>
        <row r="946">
          <cell r="D946">
            <v>157212</v>
          </cell>
          <cell r="E946">
            <v>157212</v>
          </cell>
          <cell r="F946">
            <v>0</v>
          </cell>
          <cell r="G946">
            <v>0</v>
          </cell>
          <cell r="H946">
            <v>43190</v>
          </cell>
          <cell r="I946">
            <v>42267</v>
          </cell>
          <cell r="J946">
            <v>400</v>
          </cell>
        </row>
        <row r="947">
          <cell r="D947">
            <v>114134</v>
          </cell>
          <cell r="E947">
            <v>114134</v>
          </cell>
          <cell r="F947">
            <v>0</v>
          </cell>
          <cell r="G947">
            <v>0</v>
          </cell>
          <cell r="H947">
            <v>43191</v>
          </cell>
          <cell r="I947">
            <v>42267</v>
          </cell>
          <cell r="J947">
            <v>430</v>
          </cell>
        </row>
        <row r="948">
          <cell r="D948">
            <v>114330</v>
          </cell>
          <cell r="E948">
            <v>114330</v>
          </cell>
          <cell r="F948">
            <v>0</v>
          </cell>
          <cell r="G948">
            <v>0</v>
          </cell>
          <cell r="H948">
            <v>43192</v>
          </cell>
          <cell r="I948">
            <v>42267</v>
          </cell>
          <cell r="J948">
            <v>500</v>
          </cell>
        </row>
        <row r="949">
          <cell r="D949">
            <v>91066</v>
          </cell>
          <cell r="E949">
            <v>91066</v>
          </cell>
          <cell r="F949">
            <v>0</v>
          </cell>
          <cell r="G949">
            <v>0</v>
          </cell>
          <cell r="H949">
            <v>43193</v>
          </cell>
          <cell r="I949">
            <v>42267</v>
          </cell>
          <cell r="J949">
            <v>530</v>
          </cell>
        </row>
        <row r="950">
          <cell r="D950">
            <v>46860</v>
          </cell>
          <cell r="E950">
            <v>46860</v>
          </cell>
          <cell r="F950">
            <v>0</v>
          </cell>
          <cell r="G950">
            <v>0</v>
          </cell>
          <cell r="H950">
            <v>43194</v>
          </cell>
          <cell r="I950">
            <v>42267</v>
          </cell>
          <cell r="J950">
            <v>600</v>
          </cell>
        </row>
        <row r="951">
          <cell r="D951">
            <v>39594</v>
          </cell>
          <cell r="E951">
            <v>39594</v>
          </cell>
          <cell r="F951">
            <v>0</v>
          </cell>
          <cell r="G951">
            <v>0</v>
          </cell>
          <cell r="H951">
            <v>43195</v>
          </cell>
          <cell r="I951">
            <v>42267</v>
          </cell>
          <cell r="J951">
            <v>630</v>
          </cell>
        </row>
        <row r="952">
          <cell r="D952">
            <v>17799</v>
          </cell>
          <cell r="E952">
            <v>17799</v>
          </cell>
          <cell r="F952">
            <v>0</v>
          </cell>
          <cell r="G952">
            <v>0</v>
          </cell>
          <cell r="H952">
            <v>43196</v>
          </cell>
          <cell r="I952">
            <v>42267</v>
          </cell>
          <cell r="J952">
            <v>700</v>
          </cell>
        </row>
        <row r="953">
          <cell r="D953">
            <v>12039</v>
          </cell>
          <cell r="E953">
            <v>12039</v>
          </cell>
          <cell r="F953">
            <v>0</v>
          </cell>
          <cell r="G953">
            <v>0</v>
          </cell>
          <cell r="H953">
            <v>43197</v>
          </cell>
          <cell r="I953">
            <v>42267</v>
          </cell>
          <cell r="J953">
            <v>730</v>
          </cell>
        </row>
        <row r="954">
          <cell r="D954">
            <v>7679</v>
          </cell>
          <cell r="E954">
            <v>7679</v>
          </cell>
          <cell r="F954">
            <v>0</v>
          </cell>
          <cell r="G954">
            <v>0</v>
          </cell>
          <cell r="H954">
            <v>43198</v>
          </cell>
          <cell r="I954">
            <v>42267</v>
          </cell>
          <cell r="J954">
            <v>800</v>
          </cell>
        </row>
        <row r="955">
          <cell r="D955">
            <v>7151</v>
          </cell>
          <cell r="E955">
            <v>7151</v>
          </cell>
          <cell r="F955">
            <v>0</v>
          </cell>
          <cell r="G955">
            <v>0</v>
          </cell>
          <cell r="H955">
            <v>43199</v>
          </cell>
          <cell r="I955">
            <v>42267</v>
          </cell>
          <cell r="J955">
            <v>830</v>
          </cell>
        </row>
        <row r="956">
          <cell r="D956">
            <v>9292</v>
          </cell>
          <cell r="E956">
            <v>9292</v>
          </cell>
          <cell r="F956">
            <v>0</v>
          </cell>
          <cell r="G956">
            <v>0</v>
          </cell>
          <cell r="H956">
            <v>43200</v>
          </cell>
          <cell r="I956">
            <v>42267</v>
          </cell>
          <cell r="J956">
            <v>900</v>
          </cell>
        </row>
        <row r="957">
          <cell r="D957">
            <v>7873</v>
          </cell>
          <cell r="E957">
            <v>7873</v>
          </cell>
          <cell r="F957">
            <v>0</v>
          </cell>
          <cell r="G957">
            <v>0</v>
          </cell>
          <cell r="H957">
            <v>43201</v>
          </cell>
          <cell r="I957">
            <v>42267</v>
          </cell>
          <cell r="J957">
            <v>930</v>
          </cell>
        </row>
        <row r="958">
          <cell r="D958">
            <v>9068</v>
          </cell>
          <cell r="E958">
            <v>9068</v>
          </cell>
          <cell r="F958">
            <v>0</v>
          </cell>
          <cell r="G958">
            <v>0</v>
          </cell>
          <cell r="H958">
            <v>43202</v>
          </cell>
          <cell r="I958">
            <v>42267</v>
          </cell>
          <cell r="J958">
            <v>1000</v>
          </cell>
        </row>
        <row r="959">
          <cell r="D959">
            <v>8797</v>
          </cell>
          <cell r="E959">
            <v>8797</v>
          </cell>
          <cell r="F959">
            <v>0</v>
          </cell>
          <cell r="G959">
            <v>0</v>
          </cell>
          <cell r="H959">
            <v>43203</v>
          </cell>
          <cell r="I959">
            <v>42267</v>
          </cell>
          <cell r="J959">
            <v>1030</v>
          </cell>
        </row>
        <row r="960">
          <cell r="D960">
            <v>7814</v>
          </cell>
          <cell r="E960">
            <v>7814</v>
          </cell>
          <cell r="F960">
            <v>0</v>
          </cell>
          <cell r="G960">
            <v>0</v>
          </cell>
          <cell r="H960">
            <v>43204</v>
          </cell>
          <cell r="I960">
            <v>42267</v>
          </cell>
          <cell r="J960">
            <v>1100</v>
          </cell>
        </row>
        <row r="961">
          <cell r="D961">
            <v>10701</v>
          </cell>
          <cell r="E961">
            <v>10701</v>
          </cell>
          <cell r="F961">
            <v>0</v>
          </cell>
          <cell r="G961">
            <v>0</v>
          </cell>
          <cell r="H961">
            <v>43205</v>
          </cell>
          <cell r="I961">
            <v>42267</v>
          </cell>
          <cell r="J961">
            <v>1130</v>
          </cell>
        </row>
        <row r="962">
          <cell r="D962">
            <v>12828</v>
          </cell>
          <cell r="E962">
            <v>12828</v>
          </cell>
          <cell r="F962">
            <v>0</v>
          </cell>
          <cell r="G962">
            <v>0</v>
          </cell>
          <cell r="H962">
            <v>43206</v>
          </cell>
          <cell r="I962">
            <v>42267</v>
          </cell>
          <cell r="J962">
            <v>1200</v>
          </cell>
        </row>
        <row r="963">
          <cell r="D963">
            <v>23855</v>
          </cell>
          <cell r="E963">
            <v>23855</v>
          </cell>
          <cell r="F963">
            <v>0</v>
          </cell>
          <cell r="G963">
            <v>0</v>
          </cell>
          <cell r="H963">
            <v>43207</v>
          </cell>
          <cell r="I963">
            <v>42267</v>
          </cell>
          <cell r="J963">
            <v>1230</v>
          </cell>
        </row>
        <row r="964">
          <cell r="D964">
            <v>22995</v>
          </cell>
          <cell r="E964">
            <v>22995</v>
          </cell>
          <cell r="F964">
            <v>0</v>
          </cell>
          <cell r="G964">
            <v>0</v>
          </cell>
          <cell r="H964">
            <v>43208</v>
          </cell>
          <cell r="I964">
            <v>42267</v>
          </cell>
          <cell r="J964">
            <v>1300</v>
          </cell>
        </row>
        <row r="965">
          <cell r="D965">
            <v>28311</v>
          </cell>
          <cell r="E965">
            <v>28311</v>
          </cell>
          <cell r="F965">
            <v>0</v>
          </cell>
          <cell r="G965">
            <v>0</v>
          </cell>
          <cell r="H965">
            <v>43209</v>
          </cell>
          <cell r="I965">
            <v>42267</v>
          </cell>
          <cell r="J965">
            <v>1330</v>
          </cell>
        </row>
        <row r="966">
          <cell r="D966">
            <v>30217</v>
          </cell>
          <cell r="E966">
            <v>30217</v>
          </cell>
          <cell r="F966">
            <v>0</v>
          </cell>
          <cell r="G966">
            <v>0</v>
          </cell>
          <cell r="H966">
            <v>43210</v>
          </cell>
          <cell r="I966">
            <v>42267</v>
          </cell>
          <cell r="J966">
            <v>1400</v>
          </cell>
        </row>
        <row r="967">
          <cell r="D967">
            <v>28806</v>
          </cell>
          <cell r="E967">
            <v>28806</v>
          </cell>
          <cell r="F967">
            <v>0</v>
          </cell>
          <cell r="G967">
            <v>0</v>
          </cell>
          <cell r="H967">
            <v>43211</v>
          </cell>
          <cell r="I967">
            <v>42267</v>
          </cell>
          <cell r="J967">
            <v>1430</v>
          </cell>
        </row>
        <row r="968">
          <cell r="D968">
            <v>32609</v>
          </cell>
          <cell r="E968">
            <v>32609</v>
          </cell>
          <cell r="F968">
            <v>0</v>
          </cell>
          <cell r="G968">
            <v>0</v>
          </cell>
          <cell r="H968">
            <v>43212</v>
          </cell>
          <cell r="I968">
            <v>42267</v>
          </cell>
          <cell r="J968">
            <v>1500</v>
          </cell>
        </row>
        <row r="969">
          <cell r="D969">
            <v>39540</v>
          </cell>
          <cell r="E969">
            <v>39540</v>
          </cell>
          <cell r="F969">
            <v>0</v>
          </cell>
          <cell r="G969">
            <v>0</v>
          </cell>
          <cell r="H969">
            <v>43213</v>
          </cell>
          <cell r="I969">
            <v>42267</v>
          </cell>
          <cell r="J969">
            <v>1530</v>
          </cell>
        </row>
        <row r="970">
          <cell r="D970">
            <v>47782</v>
          </cell>
          <cell r="E970">
            <v>47782</v>
          </cell>
          <cell r="F970">
            <v>0</v>
          </cell>
          <cell r="G970">
            <v>0</v>
          </cell>
          <cell r="H970">
            <v>43214</v>
          </cell>
          <cell r="I970">
            <v>42267</v>
          </cell>
          <cell r="J970">
            <v>1600</v>
          </cell>
        </row>
        <row r="971">
          <cell r="D971">
            <v>51561</v>
          </cell>
          <cell r="E971">
            <v>51561</v>
          </cell>
          <cell r="F971">
            <v>0</v>
          </cell>
          <cell r="G971">
            <v>0</v>
          </cell>
          <cell r="H971">
            <v>43215</v>
          </cell>
          <cell r="I971">
            <v>42267</v>
          </cell>
          <cell r="J971">
            <v>1630</v>
          </cell>
        </row>
        <row r="972">
          <cell r="D972">
            <v>63784</v>
          </cell>
          <cell r="E972">
            <v>63784</v>
          </cell>
          <cell r="F972">
            <v>0</v>
          </cell>
          <cell r="G972">
            <v>0</v>
          </cell>
          <cell r="H972">
            <v>43216</v>
          </cell>
          <cell r="I972">
            <v>42267</v>
          </cell>
          <cell r="J972">
            <v>1700</v>
          </cell>
        </row>
        <row r="973">
          <cell r="D973">
            <v>73837</v>
          </cell>
          <cell r="E973">
            <v>73837</v>
          </cell>
          <cell r="F973">
            <v>0</v>
          </cell>
          <cell r="G973">
            <v>0</v>
          </cell>
          <cell r="H973">
            <v>43217</v>
          </cell>
          <cell r="I973">
            <v>42267</v>
          </cell>
          <cell r="J973">
            <v>1730</v>
          </cell>
        </row>
        <row r="974">
          <cell r="D974">
            <v>77412</v>
          </cell>
          <cell r="E974">
            <v>77412</v>
          </cell>
          <cell r="F974">
            <v>0</v>
          </cell>
          <cell r="G974">
            <v>0</v>
          </cell>
          <cell r="H974">
            <v>43218</v>
          </cell>
          <cell r="I974">
            <v>42267</v>
          </cell>
          <cell r="J974">
            <v>1800</v>
          </cell>
        </row>
        <row r="975">
          <cell r="D975">
            <v>86406</v>
          </cell>
          <cell r="E975">
            <v>86406</v>
          </cell>
          <cell r="F975">
            <v>0</v>
          </cell>
          <cell r="G975">
            <v>0</v>
          </cell>
          <cell r="H975">
            <v>43219</v>
          </cell>
          <cell r="I975">
            <v>42267</v>
          </cell>
          <cell r="J975">
            <v>1830</v>
          </cell>
        </row>
        <row r="976">
          <cell r="D976">
            <v>88440</v>
          </cell>
          <cell r="E976">
            <v>88440</v>
          </cell>
          <cell r="F976">
            <v>0</v>
          </cell>
          <cell r="G976">
            <v>0</v>
          </cell>
          <cell r="H976">
            <v>43220</v>
          </cell>
          <cell r="I976">
            <v>42267</v>
          </cell>
          <cell r="J976">
            <v>1900</v>
          </cell>
        </row>
        <row r="977">
          <cell r="D977">
            <v>87240</v>
          </cell>
          <cell r="E977">
            <v>87240</v>
          </cell>
          <cell r="F977">
            <v>0</v>
          </cell>
          <cell r="G977">
            <v>0</v>
          </cell>
          <cell r="H977">
            <v>43221</v>
          </cell>
          <cell r="I977">
            <v>42267</v>
          </cell>
          <cell r="J977">
            <v>1930</v>
          </cell>
        </row>
        <row r="978">
          <cell r="D978">
            <v>84157</v>
          </cell>
          <cell r="E978">
            <v>84157</v>
          </cell>
          <cell r="F978">
            <v>0</v>
          </cell>
          <cell r="G978">
            <v>0</v>
          </cell>
          <cell r="H978">
            <v>43222</v>
          </cell>
          <cell r="I978">
            <v>42267</v>
          </cell>
          <cell r="J978">
            <v>2000</v>
          </cell>
        </row>
        <row r="979">
          <cell r="D979">
            <v>93108</v>
          </cell>
          <cell r="E979">
            <v>93108</v>
          </cell>
          <cell r="F979">
            <v>0</v>
          </cell>
          <cell r="G979">
            <v>0</v>
          </cell>
          <cell r="H979">
            <v>43223</v>
          </cell>
          <cell r="I979">
            <v>42267</v>
          </cell>
          <cell r="J979">
            <v>2030</v>
          </cell>
        </row>
        <row r="980">
          <cell r="D980">
            <v>98291</v>
          </cell>
          <cell r="E980">
            <v>98291</v>
          </cell>
          <cell r="F980">
            <v>0</v>
          </cell>
          <cell r="G980">
            <v>0</v>
          </cell>
          <cell r="H980">
            <v>43224</v>
          </cell>
          <cell r="I980">
            <v>42267</v>
          </cell>
          <cell r="J980">
            <v>2100</v>
          </cell>
        </row>
        <row r="981">
          <cell r="D981">
            <v>95570</v>
          </cell>
          <cell r="E981">
            <v>95570</v>
          </cell>
          <cell r="F981">
            <v>0</v>
          </cell>
          <cell r="G981">
            <v>0</v>
          </cell>
          <cell r="H981">
            <v>43225</v>
          </cell>
          <cell r="I981">
            <v>42267</v>
          </cell>
          <cell r="J981">
            <v>2130</v>
          </cell>
        </row>
        <row r="982">
          <cell r="D982">
            <v>93363</v>
          </cell>
          <cell r="E982">
            <v>93363</v>
          </cell>
          <cell r="F982">
            <v>0</v>
          </cell>
          <cell r="G982">
            <v>0</v>
          </cell>
          <cell r="H982">
            <v>43226</v>
          </cell>
          <cell r="I982">
            <v>42267</v>
          </cell>
          <cell r="J982">
            <v>2200</v>
          </cell>
        </row>
        <row r="983">
          <cell r="D983">
            <v>93232</v>
          </cell>
          <cell r="E983">
            <v>93232</v>
          </cell>
          <cell r="F983">
            <v>0</v>
          </cell>
          <cell r="G983">
            <v>0</v>
          </cell>
          <cell r="H983">
            <v>43227</v>
          </cell>
          <cell r="I983">
            <v>42267</v>
          </cell>
          <cell r="J983">
            <v>2230</v>
          </cell>
        </row>
        <row r="984">
          <cell r="D984">
            <v>96478</v>
          </cell>
          <cell r="E984">
            <v>96478</v>
          </cell>
          <cell r="F984">
            <v>0</v>
          </cell>
          <cell r="G984">
            <v>0</v>
          </cell>
          <cell r="H984">
            <v>43228</v>
          </cell>
          <cell r="I984">
            <v>42267</v>
          </cell>
          <cell r="J984">
            <v>2300</v>
          </cell>
        </row>
        <row r="985">
          <cell r="D985">
            <v>95921</v>
          </cell>
          <cell r="E985">
            <v>95921</v>
          </cell>
          <cell r="F985">
            <v>0</v>
          </cell>
          <cell r="G985">
            <v>0</v>
          </cell>
          <cell r="H985">
            <v>43229</v>
          </cell>
          <cell r="I985">
            <v>42267</v>
          </cell>
          <cell r="J985">
            <v>2330</v>
          </cell>
        </row>
        <row r="986">
          <cell r="D986">
            <v>99718</v>
          </cell>
          <cell r="E986">
            <v>99718</v>
          </cell>
          <cell r="F986">
            <v>0</v>
          </cell>
          <cell r="G986">
            <v>0</v>
          </cell>
          <cell r="H986">
            <v>43230</v>
          </cell>
          <cell r="I986">
            <v>42267</v>
          </cell>
          <cell r="J986">
            <v>2400</v>
          </cell>
        </row>
        <row r="987">
          <cell r="D987">
            <v>99985</v>
          </cell>
          <cell r="E987">
            <v>99985</v>
          </cell>
          <cell r="F987">
            <v>0</v>
          </cell>
          <cell r="G987">
            <v>0</v>
          </cell>
          <cell r="H987">
            <v>43231</v>
          </cell>
          <cell r="I987">
            <v>42268</v>
          </cell>
          <cell r="J987">
            <v>30</v>
          </cell>
        </row>
        <row r="988">
          <cell r="D988">
            <v>98455</v>
          </cell>
          <cell r="E988">
            <v>98455</v>
          </cell>
          <cell r="F988">
            <v>0</v>
          </cell>
          <cell r="G988">
            <v>0</v>
          </cell>
          <cell r="H988">
            <v>43232</v>
          </cell>
          <cell r="I988">
            <v>42268</v>
          </cell>
          <cell r="J988">
            <v>100</v>
          </cell>
        </row>
        <row r="989">
          <cell r="D989">
            <v>100246</v>
          </cell>
          <cell r="E989">
            <v>100246</v>
          </cell>
          <cell r="F989">
            <v>0</v>
          </cell>
          <cell r="G989">
            <v>0</v>
          </cell>
          <cell r="H989">
            <v>43233</v>
          </cell>
          <cell r="I989">
            <v>42268</v>
          </cell>
          <cell r="J989">
            <v>130</v>
          </cell>
        </row>
        <row r="990">
          <cell r="D990">
            <v>100863</v>
          </cell>
          <cell r="E990">
            <v>100863</v>
          </cell>
          <cell r="F990">
            <v>0</v>
          </cell>
          <cell r="G990">
            <v>0</v>
          </cell>
          <cell r="H990">
            <v>43234</v>
          </cell>
          <cell r="I990">
            <v>42268</v>
          </cell>
          <cell r="J990">
            <v>200</v>
          </cell>
        </row>
        <row r="991">
          <cell r="D991">
            <v>100361</v>
          </cell>
          <cell r="E991">
            <v>100361</v>
          </cell>
          <cell r="F991">
            <v>0</v>
          </cell>
          <cell r="G991">
            <v>0</v>
          </cell>
          <cell r="H991">
            <v>43235</v>
          </cell>
          <cell r="I991">
            <v>42268</v>
          </cell>
          <cell r="J991">
            <v>230</v>
          </cell>
        </row>
        <row r="992">
          <cell r="D992">
            <v>99334</v>
          </cell>
          <cell r="E992">
            <v>99334</v>
          </cell>
          <cell r="F992">
            <v>0</v>
          </cell>
          <cell r="G992">
            <v>0</v>
          </cell>
          <cell r="H992">
            <v>43236</v>
          </cell>
          <cell r="I992">
            <v>42268</v>
          </cell>
          <cell r="J992">
            <v>300</v>
          </cell>
        </row>
        <row r="993">
          <cell r="D993">
            <v>99842</v>
          </cell>
          <cell r="E993">
            <v>99842</v>
          </cell>
          <cell r="F993">
            <v>0</v>
          </cell>
          <cell r="G993">
            <v>0</v>
          </cell>
          <cell r="H993">
            <v>43237</v>
          </cell>
          <cell r="I993">
            <v>42268</v>
          </cell>
          <cell r="J993">
            <v>330</v>
          </cell>
        </row>
        <row r="994">
          <cell r="D994">
            <v>101756</v>
          </cell>
          <cell r="E994">
            <v>101756</v>
          </cell>
          <cell r="F994">
            <v>0</v>
          </cell>
          <cell r="G994">
            <v>0</v>
          </cell>
          <cell r="H994">
            <v>43238</v>
          </cell>
          <cell r="I994">
            <v>42268</v>
          </cell>
          <cell r="J994">
            <v>400</v>
          </cell>
        </row>
        <row r="995">
          <cell r="D995">
            <v>102615</v>
          </cell>
          <cell r="E995">
            <v>102615</v>
          </cell>
          <cell r="F995">
            <v>0</v>
          </cell>
          <cell r="G995">
            <v>0</v>
          </cell>
          <cell r="H995">
            <v>43239</v>
          </cell>
          <cell r="I995">
            <v>42268</v>
          </cell>
          <cell r="J995">
            <v>430</v>
          </cell>
        </row>
        <row r="996">
          <cell r="D996">
            <v>106054</v>
          </cell>
          <cell r="E996">
            <v>106054</v>
          </cell>
          <cell r="F996">
            <v>0</v>
          </cell>
          <cell r="G996">
            <v>0</v>
          </cell>
          <cell r="H996">
            <v>43240</v>
          </cell>
          <cell r="I996">
            <v>42268</v>
          </cell>
          <cell r="J996">
            <v>500</v>
          </cell>
        </row>
        <row r="997">
          <cell r="D997">
            <v>112444</v>
          </cell>
          <cell r="E997">
            <v>112444</v>
          </cell>
          <cell r="F997">
            <v>0</v>
          </cell>
          <cell r="G997">
            <v>0</v>
          </cell>
          <cell r="H997">
            <v>43241</v>
          </cell>
          <cell r="I997">
            <v>42268</v>
          </cell>
          <cell r="J997">
            <v>530</v>
          </cell>
        </row>
        <row r="998">
          <cell r="D998">
            <v>118328</v>
          </cell>
          <cell r="E998">
            <v>118328</v>
          </cell>
          <cell r="F998">
            <v>0</v>
          </cell>
          <cell r="G998">
            <v>0</v>
          </cell>
          <cell r="H998">
            <v>43242</v>
          </cell>
          <cell r="I998">
            <v>42268</v>
          </cell>
          <cell r="J998">
            <v>600</v>
          </cell>
        </row>
        <row r="999">
          <cell r="D999">
            <v>116310</v>
          </cell>
          <cell r="E999">
            <v>116310</v>
          </cell>
          <cell r="F999">
            <v>0</v>
          </cell>
          <cell r="G999">
            <v>0</v>
          </cell>
          <cell r="H999">
            <v>43243</v>
          </cell>
          <cell r="I999">
            <v>42268</v>
          </cell>
          <cell r="J999">
            <v>630</v>
          </cell>
        </row>
        <row r="1000">
          <cell r="D1000">
            <v>118567</v>
          </cell>
          <cell r="E1000">
            <v>118567</v>
          </cell>
          <cell r="F1000">
            <v>0</v>
          </cell>
          <cell r="G1000">
            <v>0</v>
          </cell>
          <cell r="H1000">
            <v>43244</v>
          </cell>
          <cell r="I1000">
            <v>42268</v>
          </cell>
          <cell r="J1000">
            <v>700</v>
          </cell>
        </row>
        <row r="1001">
          <cell r="D1001">
            <v>118643</v>
          </cell>
          <cell r="E1001">
            <v>118643</v>
          </cell>
          <cell r="F1001">
            <v>0</v>
          </cell>
          <cell r="G1001">
            <v>0</v>
          </cell>
          <cell r="H1001">
            <v>43245</v>
          </cell>
          <cell r="I1001">
            <v>42268</v>
          </cell>
          <cell r="J1001">
            <v>730</v>
          </cell>
        </row>
        <row r="1002">
          <cell r="D1002">
            <v>119816</v>
          </cell>
          <cell r="E1002">
            <v>119816</v>
          </cell>
          <cell r="F1002">
            <v>0</v>
          </cell>
          <cell r="G1002">
            <v>0</v>
          </cell>
          <cell r="H1002">
            <v>43246</v>
          </cell>
          <cell r="I1002">
            <v>42268</v>
          </cell>
          <cell r="J1002">
            <v>800</v>
          </cell>
        </row>
        <row r="1003">
          <cell r="D1003">
            <v>126110</v>
          </cell>
          <cell r="E1003">
            <v>126110</v>
          </cell>
          <cell r="F1003">
            <v>0</v>
          </cell>
          <cell r="G1003">
            <v>0</v>
          </cell>
          <cell r="H1003">
            <v>43247</v>
          </cell>
          <cell r="I1003">
            <v>42268</v>
          </cell>
          <cell r="J1003">
            <v>830</v>
          </cell>
        </row>
        <row r="1004">
          <cell r="D1004">
            <v>128617</v>
          </cell>
          <cell r="E1004">
            <v>128617</v>
          </cell>
          <cell r="F1004">
            <v>0</v>
          </cell>
          <cell r="G1004">
            <v>0</v>
          </cell>
          <cell r="H1004">
            <v>43248</v>
          </cell>
          <cell r="I1004">
            <v>42268</v>
          </cell>
          <cell r="J1004">
            <v>900</v>
          </cell>
        </row>
        <row r="1005">
          <cell r="D1005">
            <v>126412</v>
          </cell>
          <cell r="E1005">
            <v>126412</v>
          </cell>
          <cell r="F1005">
            <v>0</v>
          </cell>
          <cell r="G1005">
            <v>0</v>
          </cell>
          <cell r="H1005">
            <v>43249</v>
          </cell>
          <cell r="I1005">
            <v>42268</v>
          </cell>
          <cell r="J1005">
            <v>930</v>
          </cell>
        </row>
        <row r="1006">
          <cell r="D1006">
            <v>130113</v>
          </cell>
          <cell r="E1006">
            <v>130113</v>
          </cell>
          <cell r="F1006">
            <v>0</v>
          </cell>
          <cell r="G1006">
            <v>0</v>
          </cell>
          <cell r="H1006">
            <v>43250</v>
          </cell>
          <cell r="I1006">
            <v>42268</v>
          </cell>
          <cell r="J1006">
            <v>1000</v>
          </cell>
        </row>
        <row r="1007">
          <cell r="D1007">
            <v>136726</v>
          </cell>
          <cell r="E1007">
            <v>136726</v>
          </cell>
          <cell r="F1007">
            <v>0</v>
          </cell>
          <cell r="G1007">
            <v>0</v>
          </cell>
          <cell r="H1007">
            <v>43251</v>
          </cell>
          <cell r="I1007">
            <v>42268</v>
          </cell>
          <cell r="J1007">
            <v>1030</v>
          </cell>
        </row>
        <row r="1008">
          <cell r="D1008">
            <v>142355</v>
          </cell>
          <cell r="E1008">
            <v>142355</v>
          </cell>
          <cell r="F1008">
            <v>0</v>
          </cell>
          <cell r="G1008">
            <v>0</v>
          </cell>
          <cell r="H1008">
            <v>43252</v>
          </cell>
          <cell r="I1008">
            <v>42268</v>
          </cell>
          <cell r="J1008">
            <v>1100</v>
          </cell>
        </row>
        <row r="1009">
          <cell r="D1009">
            <v>148251</v>
          </cell>
          <cell r="E1009">
            <v>148251</v>
          </cell>
          <cell r="F1009">
            <v>0</v>
          </cell>
          <cell r="G1009">
            <v>0</v>
          </cell>
          <cell r="H1009">
            <v>43253</v>
          </cell>
          <cell r="I1009">
            <v>42268</v>
          </cell>
          <cell r="J1009">
            <v>1130</v>
          </cell>
        </row>
        <row r="1010">
          <cell r="D1010">
            <v>150463</v>
          </cell>
          <cell r="E1010">
            <v>150463</v>
          </cell>
          <cell r="F1010">
            <v>0</v>
          </cell>
          <cell r="G1010">
            <v>0</v>
          </cell>
          <cell r="H1010">
            <v>43254</v>
          </cell>
          <cell r="I1010">
            <v>42268</v>
          </cell>
          <cell r="J1010">
            <v>1200</v>
          </cell>
        </row>
        <row r="1011">
          <cell r="D1011">
            <v>155807</v>
          </cell>
          <cell r="E1011">
            <v>155807</v>
          </cell>
          <cell r="F1011">
            <v>0</v>
          </cell>
          <cell r="G1011">
            <v>0</v>
          </cell>
          <cell r="H1011">
            <v>43255</v>
          </cell>
          <cell r="I1011">
            <v>42268</v>
          </cell>
          <cell r="J1011">
            <v>1230</v>
          </cell>
        </row>
        <row r="1012">
          <cell r="D1012">
            <v>158908</v>
          </cell>
          <cell r="E1012">
            <v>158908</v>
          </cell>
          <cell r="F1012">
            <v>0</v>
          </cell>
          <cell r="G1012">
            <v>0</v>
          </cell>
          <cell r="H1012">
            <v>43256</v>
          </cell>
          <cell r="I1012">
            <v>42268</v>
          </cell>
          <cell r="J1012">
            <v>1300</v>
          </cell>
        </row>
        <row r="1013">
          <cell r="D1013">
            <v>159491</v>
          </cell>
          <cell r="E1013">
            <v>159491</v>
          </cell>
          <cell r="F1013">
            <v>0</v>
          </cell>
          <cell r="G1013">
            <v>0</v>
          </cell>
          <cell r="H1013">
            <v>43257</v>
          </cell>
          <cell r="I1013">
            <v>42268</v>
          </cell>
          <cell r="J1013">
            <v>1330</v>
          </cell>
        </row>
        <row r="1014">
          <cell r="D1014">
            <v>160119</v>
          </cell>
          <cell r="E1014">
            <v>160119</v>
          </cell>
          <cell r="F1014">
            <v>0</v>
          </cell>
          <cell r="G1014">
            <v>0</v>
          </cell>
          <cell r="H1014">
            <v>43258</v>
          </cell>
          <cell r="I1014">
            <v>42268</v>
          </cell>
          <cell r="J1014">
            <v>1400</v>
          </cell>
        </row>
        <row r="1015">
          <cell r="D1015">
            <v>157719</v>
          </cell>
          <cell r="E1015">
            <v>157719</v>
          </cell>
          <cell r="F1015">
            <v>0</v>
          </cell>
          <cell r="G1015">
            <v>0</v>
          </cell>
          <cell r="H1015">
            <v>43259</v>
          </cell>
          <cell r="I1015">
            <v>42268</v>
          </cell>
          <cell r="J1015">
            <v>1430</v>
          </cell>
        </row>
        <row r="1016">
          <cell r="D1016">
            <v>154161</v>
          </cell>
          <cell r="E1016">
            <v>154161</v>
          </cell>
          <cell r="F1016">
            <v>0</v>
          </cell>
          <cell r="G1016">
            <v>0</v>
          </cell>
          <cell r="H1016">
            <v>43260</v>
          </cell>
          <cell r="I1016">
            <v>42268</v>
          </cell>
          <cell r="J1016">
            <v>1500</v>
          </cell>
        </row>
        <row r="1017">
          <cell r="D1017">
            <v>153356</v>
          </cell>
          <cell r="E1017">
            <v>153356</v>
          </cell>
          <cell r="F1017">
            <v>0</v>
          </cell>
          <cell r="G1017">
            <v>0</v>
          </cell>
          <cell r="H1017">
            <v>43261</v>
          </cell>
          <cell r="I1017">
            <v>42268</v>
          </cell>
          <cell r="J1017">
            <v>1530</v>
          </cell>
        </row>
        <row r="1018">
          <cell r="D1018">
            <v>152499</v>
          </cell>
          <cell r="E1018">
            <v>152499</v>
          </cell>
          <cell r="F1018">
            <v>0</v>
          </cell>
          <cell r="G1018">
            <v>0</v>
          </cell>
          <cell r="H1018">
            <v>43262</v>
          </cell>
          <cell r="I1018">
            <v>42268</v>
          </cell>
          <cell r="J1018">
            <v>1600</v>
          </cell>
        </row>
        <row r="1019">
          <cell r="D1019">
            <v>156522</v>
          </cell>
          <cell r="E1019">
            <v>156522</v>
          </cell>
          <cell r="F1019">
            <v>0</v>
          </cell>
          <cell r="G1019">
            <v>0</v>
          </cell>
          <cell r="H1019">
            <v>43263</v>
          </cell>
          <cell r="I1019">
            <v>42268</v>
          </cell>
          <cell r="J1019">
            <v>1630</v>
          </cell>
        </row>
        <row r="1020">
          <cell r="D1020">
            <v>158686</v>
          </cell>
          <cell r="E1020">
            <v>158686</v>
          </cell>
          <cell r="F1020">
            <v>0</v>
          </cell>
          <cell r="G1020">
            <v>0</v>
          </cell>
          <cell r="H1020">
            <v>43264</v>
          </cell>
          <cell r="I1020">
            <v>42268</v>
          </cell>
          <cell r="J1020">
            <v>1700</v>
          </cell>
        </row>
        <row r="1021">
          <cell r="D1021">
            <v>161301</v>
          </cell>
          <cell r="E1021">
            <v>161301</v>
          </cell>
          <cell r="F1021">
            <v>0</v>
          </cell>
          <cell r="G1021">
            <v>0</v>
          </cell>
          <cell r="H1021">
            <v>43265</v>
          </cell>
          <cell r="I1021">
            <v>42268</v>
          </cell>
          <cell r="J1021">
            <v>1730</v>
          </cell>
        </row>
        <row r="1022">
          <cell r="D1022">
            <v>170271</v>
          </cell>
          <cell r="E1022">
            <v>170271</v>
          </cell>
          <cell r="F1022">
            <v>0</v>
          </cell>
          <cell r="G1022">
            <v>0</v>
          </cell>
          <cell r="H1022">
            <v>43266</v>
          </cell>
          <cell r="I1022">
            <v>42268</v>
          </cell>
          <cell r="J1022">
            <v>1800</v>
          </cell>
        </row>
        <row r="1023">
          <cell r="D1023">
            <v>173936</v>
          </cell>
          <cell r="E1023">
            <v>173936</v>
          </cell>
          <cell r="F1023">
            <v>0</v>
          </cell>
          <cell r="G1023">
            <v>0</v>
          </cell>
          <cell r="H1023">
            <v>43267</v>
          </cell>
          <cell r="I1023">
            <v>42268</v>
          </cell>
          <cell r="J1023">
            <v>1830</v>
          </cell>
        </row>
        <row r="1024">
          <cell r="D1024">
            <v>176345</v>
          </cell>
          <cell r="E1024">
            <v>176345</v>
          </cell>
          <cell r="F1024">
            <v>0</v>
          </cell>
          <cell r="G1024">
            <v>0</v>
          </cell>
          <cell r="H1024">
            <v>43268</v>
          </cell>
          <cell r="I1024">
            <v>42268</v>
          </cell>
          <cell r="J1024">
            <v>1900</v>
          </cell>
        </row>
        <row r="1025">
          <cell r="D1025">
            <v>173682</v>
          </cell>
          <cell r="E1025">
            <v>173682</v>
          </cell>
          <cell r="F1025">
            <v>0</v>
          </cell>
          <cell r="G1025">
            <v>0</v>
          </cell>
          <cell r="H1025">
            <v>43269</v>
          </cell>
          <cell r="I1025">
            <v>42268</v>
          </cell>
          <cell r="J1025">
            <v>1930</v>
          </cell>
        </row>
        <row r="1026">
          <cell r="D1026">
            <v>170982</v>
          </cell>
          <cell r="E1026">
            <v>170982</v>
          </cell>
          <cell r="F1026">
            <v>0</v>
          </cell>
          <cell r="G1026">
            <v>0</v>
          </cell>
          <cell r="H1026">
            <v>43270</v>
          </cell>
          <cell r="I1026">
            <v>42268</v>
          </cell>
          <cell r="J1026">
            <v>2000</v>
          </cell>
        </row>
        <row r="1027">
          <cell r="D1027">
            <v>171535</v>
          </cell>
          <cell r="E1027">
            <v>171535</v>
          </cell>
          <cell r="F1027">
            <v>0</v>
          </cell>
          <cell r="G1027">
            <v>0</v>
          </cell>
          <cell r="H1027">
            <v>43271</v>
          </cell>
          <cell r="I1027">
            <v>42268</v>
          </cell>
          <cell r="J1027">
            <v>2030</v>
          </cell>
        </row>
        <row r="1028">
          <cell r="D1028">
            <v>175012</v>
          </cell>
          <cell r="E1028">
            <v>175012</v>
          </cell>
          <cell r="F1028">
            <v>0</v>
          </cell>
          <cell r="G1028">
            <v>0</v>
          </cell>
          <cell r="H1028">
            <v>43272</v>
          </cell>
          <cell r="I1028">
            <v>42268</v>
          </cell>
          <cell r="J1028">
            <v>2100</v>
          </cell>
        </row>
        <row r="1029">
          <cell r="D1029">
            <v>179053</v>
          </cell>
          <cell r="E1029">
            <v>179053</v>
          </cell>
          <cell r="F1029">
            <v>0</v>
          </cell>
          <cell r="G1029">
            <v>0</v>
          </cell>
          <cell r="H1029">
            <v>43273</v>
          </cell>
          <cell r="I1029">
            <v>42268</v>
          </cell>
          <cell r="J1029">
            <v>2130</v>
          </cell>
        </row>
        <row r="1030">
          <cell r="D1030">
            <v>185228</v>
          </cell>
          <cell r="E1030">
            <v>185228</v>
          </cell>
          <cell r="F1030">
            <v>0</v>
          </cell>
          <cell r="G1030">
            <v>0</v>
          </cell>
          <cell r="H1030">
            <v>43274</v>
          </cell>
          <cell r="I1030">
            <v>42268</v>
          </cell>
          <cell r="J1030">
            <v>2200</v>
          </cell>
        </row>
        <row r="1031">
          <cell r="D1031">
            <v>186977</v>
          </cell>
          <cell r="E1031">
            <v>186977</v>
          </cell>
          <cell r="F1031">
            <v>0</v>
          </cell>
          <cell r="G1031">
            <v>0</v>
          </cell>
          <cell r="H1031">
            <v>43275</v>
          </cell>
          <cell r="I1031">
            <v>42268</v>
          </cell>
          <cell r="J1031">
            <v>2230</v>
          </cell>
        </row>
        <row r="1032">
          <cell r="D1032">
            <v>183886</v>
          </cell>
          <cell r="E1032">
            <v>183886</v>
          </cell>
          <cell r="F1032">
            <v>0</v>
          </cell>
          <cell r="G1032">
            <v>0</v>
          </cell>
          <cell r="H1032">
            <v>43276</v>
          </cell>
          <cell r="I1032">
            <v>42268</v>
          </cell>
          <cell r="J1032">
            <v>2300</v>
          </cell>
        </row>
        <row r="1033">
          <cell r="D1033">
            <v>181421</v>
          </cell>
          <cell r="E1033">
            <v>181421</v>
          </cell>
          <cell r="F1033">
            <v>0</v>
          </cell>
          <cell r="G1033">
            <v>0</v>
          </cell>
          <cell r="H1033">
            <v>43277</v>
          </cell>
          <cell r="I1033">
            <v>42268</v>
          </cell>
          <cell r="J1033">
            <v>2330</v>
          </cell>
        </row>
        <row r="1034">
          <cell r="D1034">
            <v>181971</v>
          </cell>
          <cell r="E1034">
            <v>181971</v>
          </cell>
          <cell r="F1034">
            <v>0</v>
          </cell>
          <cell r="G1034">
            <v>0</v>
          </cell>
          <cell r="H1034">
            <v>43278</v>
          </cell>
          <cell r="I1034">
            <v>42268</v>
          </cell>
          <cell r="J1034">
            <v>2400</v>
          </cell>
        </row>
        <row r="1035">
          <cell r="D1035">
            <v>182498</v>
          </cell>
          <cell r="E1035">
            <v>182498</v>
          </cell>
          <cell r="F1035">
            <v>0</v>
          </cell>
          <cell r="G1035">
            <v>0</v>
          </cell>
          <cell r="H1035">
            <v>43279</v>
          </cell>
          <cell r="I1035">
            <v>42269</v>
          </cell>
          <cell r="J1035">
            <v>30</v>
          </cell>
        </row>
        <row r="1036">
          <cell r="D1036">
            <v>181357</v>
          </cell>
          <cell r="E1036">
            <v>181357</v>
          </cell>
          <cell r="F1036">
            <v>0</v>
          </cell>
          <cell r="G1036">
            <v>0</v>
          </cell>
          <cell r="H1036">
            <v>43280</v>
          </cell>
          <cell r="I1036">
            <v>42269</v>
          </cell>
          <cell r="J1036">
            <v>100</v>
          </cell>
        </row>
        <row r="1037">
          <cell r="D1037">
            <v>181048</v>
          </cell>
          <cell r="E1037">
            <v>181048</v>
          </cell>
          <cell r="F1037">
            <v>0</v>
          </cell>
          <cell r="G1037">
            <v>0</v>
          </cell>
          <cell r="H1037">
            <v>43281</v>
          </cell>
          <cell r="I1037">
            <v>42269</v>
          </cell>
          <cell r="J1037">
            <v>130</v>
          </cell>
        </row>
        <row r="1038">
          <cell r="D1038">
            <v>184107</v>
          </cell>
          <cell r="E1038">
            <v>184107</v>
          </cell>
          <cell r="F1038">
            <v>0</v>
          </cell>
          <cell r="G1038">
            <v>0</v>
          </cell>
          <cell r="H1038">
            <v>43282</v>
          </cell>
          <cell r="I1038">
            <v>42269</v>
          </cell>
          <cell r="J1038">
            <v>200</v>
          </cell>
        </row>
        <row r="1039">
          <cell r="D1039">
            <v>181893</v>
          </cell>
          <cell r="E1039">
            <v>181893</v>
          </cell>
          <cell r="F1039">
            <v>0</v>
          </cell>
          <cell r="G1039">
            <v>0</v>
          </cell>
          <cell r="H1039">
            <v>43283</v>
          </cell>
          <cell r="I1039">
            <v>42269</v>
          </cell>
          <cell r="J1039">
            <v>230</v>
          </cell>
        </row>
        <row r="1040">
          <cell r="D1040">
            <v>177135</v>
          </cell>
          <cell r="E1040">
            <v>177135</v>
          </cell>
          <cell r="F1040">
            <v>0</v>
          </cell>
          <cell r="G1040">
            <v>0</v>
          </cell>
          <cell r="H1040">
            <v>43284</v>
          </cell>
          <cell r="I1040">
            <v>42269</v>
          </cell>
          <cell r="J1040">
            <v>300</v>
          </cell>
        </row>
        <row r="1041">
          <cell r="D1041">
            <v>177644</v>
          </cell>
          <cell r="E1041">
            <v>177644</v>
          </cell>
          <cell r="F1041">
            <v>0</v>
          </cell>
          <cell r="G1041">
            <v>0</v>
          </cell>
          <cell r="H1041">
            <v>43285</v>
          </cell>
          <cell r="I1041">
            <v>42269</v>
          </cell>
          <cell r="J1041">
            <v>330</v>
          </cell>
        </row>
        <row r="1042">
          <cell r="D1042">
            <v>176269</v>
          </cell>
          <cell r="E1042">
            <v>176269</v>
          </cell>
          <cell r="F1042">
            <v>0</v>
          </cell>
          <cell r="G1042">
            <v>0</v>
          </cell>
          <cell r="H1042">
            <v>43286</v>
          </cell>
          <cell r="I1042">
            <v>42269</v>
          </cell>
          <cell r="J1042">
            <v>400</v>
          </cell>
        </row>
        <row r="1043">
          <cell r="D1043">
            <v>168388</v>
          </cell>
          <cell r="E1043">
            <v>168388</v>
          </cell>
          <cell r="F1043">
            <v>0</v>
          </cell>
          <cell r="G1043">
            <v>0</v>
          </cell>
          <cell r="H1043">
            <v>43287</v>
          </cell>
          <cell r="I1043">
            <v>42269</v>
          </cell>
          <cell r="J1043">
            <v>430</v>
          </cell>
        </row>
        <row r="1044">
          <cell r="D1044">
            <v>175341</v>
          </cell>
          <cell r="E1044">
            <v>175341</v>
          </cell>
          <cell r="F1044">
            <v>0</v>
          </cell>
          <cell r="G1044">
            <v>0</v>
          </cell>
          <cell r="H1044">
            <v>43288</v>
          </cell>
          <cell r="I1044">
            <v>42269</v>
          </cell>
          <cell r="J1044">
            <v>500</v>
          </cell>
        </row>
        <row r="1045">
          <cell r="D1045">
            <v>175898</v>
          </cell>
          <cell r="E1045">
            <v>175898</v>
          </cell>
          <cell r="F1045">
            <v>0</v>
          </cell>
          <cell r="G1045">
            <v>0</v>
          </cell>
          <cell r="H1045">
            <v>43289</v>
          </cell>
          <cell r="I1045">
            <v>42269</v>
          </cell>
          <cell r="J1045">
            <v>530</v>
          </cell>
        </row>
        <row r="1046">
          <cell r="D1046">
            <v>167377</v>
          </cell>
          <cell r="E1046">
            <v>167377</v>
          </cell>
          <cell r="F1046">
            <v>0</v>
          </cell>
          <cell r="G1046">
            <v>0</v>
          </cell>
          <cell r="H1046">
            <v>43290</v>
          </cell>
          <cell r="I1046">
            <v>42269</v>
          </cell>
          <cell r="J1046">
            <v>600</v>
          </cell>
        </row>
        <row r="1047">
          <cell r="D1047">
            <v>161163</v>
          </cell>
          <cell r="E1047">
            <v>161163</v>
          </cell>
          <cell r="F1047">
            <v>0</v>
          </cell>
          <cell r="G1047">
            <v>0</v>
          </cell>
          <cell r="H1047">
            <v>43291</v>
          </cell>
          <cell r="I1047">
            <v>42269</v>
          </cell>
          <cell r="J1047">
            <v>630</v>
          </cell>
        </row>
        <row r="1048">
          <cell r="D1048">
            <v>163333</v>
          </cell>
          <cell r="E1048">
            <v>163333</v>
          </cell>
          <cell r="F1048">
            <v>0</v>
          </cell>
          <cell r="G1048">
            <v>0</v>
          </cell>
          <cell r="H1048">
            <v>43292</v>
          </cell>
          <cell r="I1048">
            <v>42269</v>
          </cell>
          <cell r="J1048">
            <v>700</v>
          </cell>
        </row>
        <row r="1049">
          <cell r="D1049">
            <v>167780</v>
          </cell>
          <cell r="E1049">
            <v>167780</v>
          </cell>
          <cell r="F1049">
            <v>0</v>
          </cell>
          <cell r="G1049">
            <v>0</v>
          </cell>
          <cell r="H1049">
            <v>43293</v>
          </cell>
          <cell r="I1049">
            <v>42269</v>
          </cell>
          <cell r="J1049">
            <v>730</v>
          </cell>
        </row>
        <row r="1050">
          <cell r="D1050">
            <v>166184</v>
          </cell>
          <cell r="E1050">
            <v>166184</v>
          </cell>
          <cell r="F1050">
            <v>0</v>
          </cell>
          <cell r="G1050">
            <v>0</v>
          </cell>
          <cell r="H1050">
            <v>43294</v>
          </cell>
          <cell r="I1050">
            <v>42269</v>
          </cell>
          <cell r="J1050">
            <v>800</v>
          </cell>
        </row>
        <row r="1051">
          <cell r="D1051">
            <v>157751</v>
          </cell>
          <cell r="E1051">
            <v>157751</v>
          </cell>
          <cell r="F1051">
            <v>0</v>
          </cell>
          <cell r="G1051">
            <v>0</v>
          </cell>
          <cell r="H1051">
            <v>43295</v>
          </cell>
          <cell r="I1051">
            <v>42269</v>
          </cell>
          <cell r="J1051">
            <v>830</v>
          </cell>
        </row>
        <row r="1052">
          <cell r="D1052">
            <v>166018</v>
          </cell>
          <cell r="E1052">
            <v>166018</v>
          </cell>
          <cell r="F1052">
            <v>0</v>
          </cell>
          <cell r="G1052">
            <v>0</v>
          </cell>
          <cell r="H1052">
            <v>43296</v>
          </cell>
          <cell r="I1052">
            <v>42269</v>
          </cell>
          <cell r="J1052">
            <v>900</v>
          </cell>
        </row>
        <row r="1053">
          <cell r="D1053">
            <v>152702</v>
          </cell>
          <cell r="E1053">
            <v>152702</v>
          </cell>
          <cell r="F1053">
            <v>0</v>
          </cell>
          <cell r="G1053">
            <v>0</v>
          </cell>
          <cell r="H1053">
            <v>43297</v>
          </cell>
          <cell r="I1053">
            <v>42269</v>
          </cell>
          <cell r="J1053">
            <v>930</v>
          </cell>
        </row>
        <row r="1054">
          <cell r="D1054">
            <v>147920</v>
          </cell>
          <cell r="E1054">
            <v>147920</v>
          </cell>
          <cell r="F1054">
            <v>0</v>
          </cell>
          <cell r="G1054">
            <v>0</v>
          </cell>
          <cell r="H1054">
            <v>43298</v>
          </cell>
          <cell r="I1054">
            <v>42269</v>
          </cell>
          <cell r="J1054">
            <v>1000</v>
          </cell>
        </row>
        <row r="1055">
          <cell r="D1055">
            <v>153848</v>
          </cell>
          <cell r="E1055">
            <v>153848</v>
          </cell>
          <cell r="F1055">
            <v>0</v>
          </cell>
          <cell r="G1055">
            <v>0</v>
          </cell>
          <cell r="H1055">
            <v>43299</v>
          </cell>
          <cell r="I1055">
            <v>42269</v>
          </cell>
          <cell r="J1055">
            <v>1030</v>
          </cell>
        </row>
        <row r="1056">
          <cell r="D1056">
            <v>151802</v>
          </cell>
          <cell r="E1056">
            <v>151802</v>
          </cell>
          <cell r="F1056">
            <v>0</v>
          </cell>
          <cell r="G1056">
            <v>0</v>
          </cell>
          <cell r="H1056">
            <v>43300</v>
          </cell>
          <cell r="I1056">
            <v>42269</v>
          </cell>
          <cell r="J1056">
            <v>1100</v>
          </cell>
        </row>
        <row r="1057">
          <cell r="D1057">
            <v>148609</v>
          </cell>
          <cell r="E1057">
            <v>148609</v>
          </cell>
          <cell r="F1057">
            <v>0</v>
          </cell>
          <cell r="G1057">
            <v>0</v>
          </cell>
          <cell r="H1057">
            <v>43301</v>
          </cell>
          <cell r="I1057">
            <v>42269</v>
          </cell>
          <cell r="J1057">
            <v>1130</v>
          </cell>
        </row>
        <row r="1058">
          <cell r="D1058">
            <v>152042</v>
          </cell>
          <cell r="E1058">
            <v>152042</v>
          </cell>
          <cell r="F1058">
            <v>0</v>
          </cell>
          <cell r="G1058">
            <v>0</v>
          </cell>
          <cell r="H1058">
            <v>43302</v>
          </cell>
          <cell r="I1058">
            <v>42269</v>
          </cell>
          <cell r="J1058">
            <v>1200</v>
          </cell>
        </row>
        <row r="1059">
          <cell r="D1059">
            <v>152739</v>
          </cell>
          <cell r="E1059">
            <v>152739</v>
          </cell>
          <cell r="F1059">
            <v>0</v>
          </cell>
          <cell r="G1059">
            <v>0</v>
          </cell>
          <cell r="H1059">
            <v>43303</v>
          </cell>
          <cell r="I1059">
            <v>42269</v>
          </cell>
          <cell r="J1059">
            <v>1230</v>
          </cell>
        </row>
        <row r="1060">
          <cell r="D1060">
            <v>151624</v>
          </cell>
          <cell r="E1060">
            <v>151624</v>
          </cell>
          <cell r="F1060">
            <v>0</v>
          </cell>
          <cell r="G1060">
            <v>0</v>
          </cell>
          <cell r="H1060">
            <v>43304</v>
          </cell>
          <cell r="I1060">
            <v>42269</v>
          </cell>
          <cell r="J1060">
            <v>1300</v>
          </cell>
        </row>
        <row r="1061">
          <cell r="D1061">
            <v>155112</v>
          </cell>
          <cell r="E1061">
            <v>155112</v>
          </cell>
          <cell r="F1061">
            <v>0</v>
          </cell>
          <cell r="G1061">
            <v>0</v>
          </cell>
          <cell r="H1061">
            <v>43305</v>
          </cell>
          <cell r="I1061">
            <v>42269</v>
          </cell>
          <cell r="J1061">
            <v>1330</v>
          </cell>
        </row>
        <row r="1062">
          <cell r="D1062">
            <v>155180</v>
          </cell>
          <cell r="E1062">
            <v>155180</v>
          </cell>
          <cell r="F1062">
            <v>0</v>
          </cell>
          <cell r="G1062">
            <v>0</v>
          </cell>
          <cell r="H1062">
            <v>43306</v>
          </cell>
          <cell r="I1062">
            <v>42269</v>
          </cell>
          <cell r="J1062">
            <v>1400</v>
          </cell>
        </row>
        <row r="1063">
          <cell r="D1063">
            <v>147961</v>
          </cell>
          <cell r="E1063">
            <v>147961</v>
          </cell>
          <cell r="F1063">
            <v>0</v>
          </cell>
          <cell r="G1063">
            <v>0</v>
          </cell>
          <cell r="H1063">
            <v>43307</v>
          </cell>
          <cell r="I1063">
            <v>42269</v>
          </cell>
          <cell r="J1063">
            <v>1430</v>
          </cell>
        </row>
        <row r="1064">
          <cell r="D1064">
            <v>150426</v>
          </cell>
          <cell r="E1064">
            <v>150426</v>
          </cell>
          <cell r="F1064">
            <v>0</v>
          </cell>
          <cell r="G1064">
            <v>0</v>
          </cell>
          <cell r="H1064">
            <v>43308</v>
          </cell>
          <cell r="I1064">
            <v>42269</v>
          </cell>
          <cell r="J1064">
            <v>1500</v>
          </cell>
        </row>
        <row r="1065">
          <cell r="D1065">
            <v>150262</v>
          </cell>
          <cell r="E1065">
            <v>150262</v>
          </cell>
          <cell r="F1065">
            <v>0</v>
          </cell>
          <cell r="G1065">
            <v>0</v>
          </cell>
          <cell r="H1065">
            <v>43309</v>
          </cell>
          <cell r="I1065">
            <v>42269</v>
          </cell>
          <cell r="J1065">
            <v>1530</v>
          </cell>
        </row>
        <row r="1066">
          <cell r="D1066">
            <v>146193</v>
          </cell>
          <cell r="E1066">
            <v>146193</v>
          </cell>
          <cell r="F1066">
            <v>0</v>
          </cell>
          <cell r="G1066">
            <v>0</v>
          </cell>
          <cell r="H1066">
            <v>43310</v>
          </cell>
          <cell r="I1066">
            <v>42269</v>
          </cell>
          <cell r="J1066">
            <v>1600</v>
          </cell>
        </row>
        <row r="1067">
          <cell r="D1067">
            <v>148854</v>
          </cell>
          <cell r="E1067">
            <v>148854</v>
          </cell>
          <cell r="F1067">
            <v>0</v>
          </cell>
          <cell r="G1067">
            <v>0</v>
          </cell>
          <cell r="H1067">
            <v>43311</v>
          </cell>
          <cell r="I1067">
            <v>42269</v>
          </cell>
          <cell r="J1067">
            <v>1630</v>
          </cell>
        </row>
        <row r="1068">
          <cell r="D1068">
            <v>152924</v>
          </cell>
          <cell r="E1068">
            <v>152924</v>
          </cell>
          <cell r="F1068">
            <v>0</v>
          </cell>
          <cell r="G1068">
            <v>0</v>
          </cell>
          <cell r="H1068">
            <v>43312</v>
          </cell>
          <cell r="I1068">
            <v>42269</v>
          </cell>
          <cell r="J1068">
            <v>1700</v>
          </cell>
        </row>
        <row r="1069">
          <cell r="D1069">
            <v>151626</v>
          </cell>
          <cell r="E1069">
            <v>151626</v>
          </cell>
          <cell r="F1069">
            <v>0</v>
          </cell>
          <cell r="G1069">
            <v>0</v>
          </cell>
          <cell r="H1069">
            <v>43313</v>
          </cell>
          <cell r="I1069">
            <v>42269</v>
          </cell>
          <cell r="J1069">
            <v>1730</v>
          </cell>
        </row>
        <row r="1070">
          <cell r="D1070">
            <v>153886</v>
          </cell>
          <cell r="E1070">
            <v>153886</v>
          </cell>
          <cell r="F1070">
            <v>0</v>
          </cell>
          <cell r="G1070">
            <v>0</v>
          </cell>
          <cell r="H1070">
            <v>43314</v>
          </cell>
          <cell r="I1070">
            <v>42269</v>
          </cell>
          <cell r="J1070">
            <v>1800</v>
          </cell>
        </row>
        <row r="1071">
          <cell r="D1071">
            <v>157516</v>
          </cell>
          <cell r="E1071">
            <v>157516</v>
          </cell>
          <cell r="F1071">
            <v>0</v>
          </cell>
          <cell r="G1071">
            <v>0</v>
          </cell>
          <cell r="H1071">
            <v>43315</v>
          </cell>
          <cell r="I1071">
            <v>42269</v>
          </cell>
          <cell r="J1071">
            <v>1830</v>
          </cell>
        </row>
        <row r="1072">
          <cell r="D1072">
            <v>157608</v>
          </cell>
          <cell r="E1072">
            <v>157608</v>
          </cell>
          <cell r="F1072">
            <v>0</v>
          </cell>
          <cell r="G1072">
            <v>0</v>
          </cell>
          <cell r="H1072">
            <v>43316</v>
          </cell>
          <cell r="I1072">
            <v>42269</v>
          </cell>
          <cell r="J1072">
            <v>1900</v>
          </cell>
        </row>
        <row r="1073">
          <cell r="D1073">
            <v>150542</v>
          </cell>
          <cell r="E1073">
            <v>150542</v>
          </cell>
          <cell r="F1073">
            <v>0</v>
          </cell>
          <cell r="G1073">
            <v>0</v>
          </cell>
          <cell r="H1073">
            <v>43317</v>
          </cell>
          <cell r="I1073">
            <v>42269</v>
          </cell>
          <cell r="J1073">
            <v>1930</v>
          </cell>
        </row>
        <row r="1074">
          <cell r="D1074">
            <v>147886</v>
          </cell>
          <cell r="E1074">
            <v>147886</v>
          </cell>
          <cell r="F1074">
            <v>0</v>
          </cell>
          <cell r="G1074">
            <v>0</v>
          </cell>
          <cell r="H1074">
            <v>43318</v>
          </cell>
          <cell r="I1074">
            <v>42269</v>
          </cell>
          <cell r="J1074">
            <v>2000</v>
          </cell>
        </row>
        <row r="1075">
          <cell r="D1075">
            <v>149370</v>
          </cell>
          <cell r="E1075">
            <v>149370</v>
          </cell>
          <cell r="F1075">
            <v>0</v>
          </cell>
          <cell r="G1075">
            <v>0</v>
          </cell>
          <cell r="H1075">
            <v>43319</v>
          </cell>
          <cell r="I1075">
            <v>42269</v>
          </cell>
          <cell r="J1075">
            <v>2030</v>
          </cell>
        </row>
        <row r="1076">
          <cell r="D1076">
            <v>156637</v>
          </cell>
          <cell r="E1076">
            <v>156637</v>
          </cell>
          <cell r="F1076">
            <v>0</v>
          </cell>
          <cell r="G1076">
            <v>0</v>
          </cell>
          <cell r="H1076">
            <v>43320</v>
          </cell>
          <cell r="I1076">
            <v>42269</v>
          </cell>
          <cell r="J1076">
            <v>2100</v>
          </cell>
        </row>
        <row r="1077">
          <cell r="D1077">
            <v>152829</v>
          </cell>
          <cell r="E1077">
            <v>152829</v>
          </cell>
          <cell r="F1077">
            <v>0</v>
          </cell>
          <cell r="G1077">
            <v>0</v>
          </cell>
          <cell r="H1077">
            <v>43321</v>
          </cell>
          <cell r="I1077">
            <v>42269</v>
          </cell>
          <cell r="J1077">
            <v>2130</v>
          </cell>
        </row>
        <row r="1078">
          <cell r="D1078">
            <v>153887</v>
          </cell>
          <cell r="E1078">
            <v>153887</v>
          </cell>
          <cell r="F1078">
            <v>0</v>
          </cell>
          <cell r="G1078">
            <v>0</v>
          </cell>
          <cell r="H1078">
            <v>43322</v>
          </cell>
          <cell r="I1078">
            <v>42269</v>
          </cell>
          <cell r="J1078">
            <v>2200</v>
          </cell>
        </row>
        <row r="1079">
          <cell r="D1079">
            <v>156177</v>
          </cell>
          <cell r="E1079">
            <v>156177</v>
          </cell>
          <cell r="F1079">
            <v>0</v>
          </cell>
          <cell r="G1079">
            <v>0</v>
          </cell>
          <cell r="H1079">
            <v>43323</v>
          </cell>
          <cell r="I1079">
            <v>42269</v>
          </cell>
          <cell r="J1079">
            <v>2230</v>
          </cell>
        </row>
        <row r="1080">
          <cell r="D1080">
            <v>154086</v>
          </cell>
          <cell r="E1080">
            <v>154086</v>
          </cell>
          <cell r="F1080">
            <v>0</v>
          </cell>
          <cell r="G1080">
            <v>0</v>
          </cell>
          <cell r="H1080">
            <v>43324</v>
          </cell>
          <cell r="I1080">
            <v>42269</v>
          </cell>
          <cell r="J1080">
            <v>2300</v>
          </cell>
        </row>
        <row r="1081">
          <cell r="D1081">
            <v>155357</v>
          </cell>
          <cell r="E1081">
            <v>155357</v>
          </cell>
          <cell r="F1081">
            <v>0</v>
          </cell>
          <cell r="G1081">
            <v>0</v>
          </cell>
          <cell r="H1081">
            <v>43325</v>
          </cell>
          <cell r="I1081">
            <v>42269</v>
          </cell>
          <cell r="J1081">
            <v>2330</v>
          </cell>
        </row>
        <row r="1082">
          <cell r="D1082">
            <v>153378</v>
          </cell>
          <cell r="E1082">
            <v>153378</v>
          </cell>
          <cell r="F1082">
            <v>0</v>
          </cell>
          <cell r="G1082">
            <v>0</v>
          </cell>
          <cell r="H1082">
            <v>43326</v>
          </cell>
          <cell r="I1082">
            <v>42269</v>
          </cell>
          <cell r="J1082">
            <v>2400</v>
          </cell>
        </row>
        <row r="1083">
          <cell r="D1083">
            <v>153731</v>
          </cell>
          <cell r="E1083">
            <v>153731</v>
          </cell>
          <cell r="F1083">
            <v>0</v>
          </cell>
          <cell r="G1083">
            <v>0</v>
          </cell>
          <cell r="H1083">
            <v>43327</v>
          </cell>
          <cell r="I1083">
            <v>42270</v>
          </cell>
          <cell r="J1083">
            <v>30</v>
          </cell>
        </row>
        <row r="1084">
          <cell r="D1084">
            <v>155628</v>
          </cell>
          <cell r="E1084">
            <v>155628</v>
          </cell>
          <cell r="F1084">
            <v>0</v>
          </cell>
          <cell r="G1084">
            <v>0</v>
          </cell>
          <cell r="H1084">
            <v>43328</v>
          </cell>
          <cell r="I1084">
            <v>42270</v>
          </cell>
          <cell r="J1084">
            <v>100</v>
          </cell>
        </row>
        <row r="1085">
          <cell r="D1085">
            <v>158658</v>
          </cell>
          <cell r="E1085">
            <v>158658</v>
          </cell>
          <cell r="F1085">
            <v>0</v>
          </cell>
          <cell r="G1085">
            <v>0</v>
          </cell>
          <cell r="H1085">
            <v>43329</v>
          </cell>
          <cell r="I1085">
            <v>42270</v>
          </cell>
          <cell r="J1085">
            <v>130</v>
          </cell>
        </row>
        <row r="1086">
          <cell r="D1086">
            <v>163892</v>
          </cell>
          <cell r="E1086">
            <v>163892</v>
          </cell>
          <cell r="F1086">
            <v>0</v>
          </cell>
          <cell r="G1086">
            <v>0</v>
          </cell>
          <cell r="H1086">
            <v>43330</v>
          </cell>
          <cell r="I1086">
            <v>42270</v>
          </cell>
          <cell r="J1086">
            <v>200</v>
          </cell>
        </row>
        <row r="1087">
          <cell r="D1087">
            <v>166297</v>
          </cell>
          <cell r="E1087">
            <v>166297</v>
          </cell>
          <cell r="F1087">
            <v>0</v>
          </cell>
          <cell r="G1087">
            <v>0</v>
          </cell>
          <cell r="H1087">
            <v>43331</v>
          </cell>
          <cell r="I1087">
            <v>42270</v>
          </cell>
          <cell r="J1087">
            <v>230</v>
          </cell>
        </row>
        <row r="1088">
          <cell r="D1088">
            <v>169397</v>
          </cell>
          <cell r="E1088">
            <v>169397</v>
          </cell>
          <cell r="F1088">
            <v>0</v>
          </cell>
          <cell r="G1088">
            <v>0</v>
          </cell>
          <cell r="H1088">
            <v>43332</v>
          </cell>
          <cell r="I1088">
            <v>42270</v>
          </cell>
          <cell r="J1088">
            <v>300</v>
          </cell>
        </row>
        <row r="1089">
          <cell r="D1089">
            <v>171757</v>
          </cell>
          <cell r="E1089">
            <v>171757</v>
          </cell>
          <cell r="F1089">
            <v>0</v>
          </cell>
          <cell r="G1089">
            <v>0</v>
          </cell>
          <cell r="H1089">
            <v>43333</v>
          </cell>
          <cell r="I1089">
            <v>42270</v>
          </cell>
          <cell r="J1089">
            <v>330</v>
          </cell>
        </row>
        <row r="1090">
          <cell r="D1090">
            <v>173804</v>
          </cell>
          <cell r="E1090">
            <v>173804</v>
          </cell>
          <cell r="F1090">
            <v>0</v>
          </cell>
          <cell r="G1090">
            <v>0</v>
          </cell>
          <cell r="H1090">
            <v>43334</v>
          </cell>
          <cell r="I1090">
            <v>42270</v>
          </cell>
          <cell r="J1090">
            <v>400</v>
          </cell>
        </row>
        <row r="1091">
          <cell r="D1091">
            <v>171838</v>
          </cell>
          <cell r="E1091">
            <v>171838</v>
          </cell>
          <cell r="F1091">
            <v>0</v>
          </cell>
          <cell r="G1091">
            <v>0</v>
          </cell>
          <cell r="H1091">
            <v>43335</v>
          </cell>
          <cell r="I1091">
            <v>42270</v>
          </cell>
          <cell r="J1091">
            <v>430</v>
          </cell>
        </row>
        <row r="1092">
          <cell r="D1092">
            <v>168074</v>
          </cell>
          <cell r="E1092">
            <v>168074</v>
          </cell>
          <cell r="F1092">
            <v>0</v>
          </cell>
          <cell r="G1092">
            <v>0</v>
          </cell>
          <cell r="H1092">
            <v>43336</v>
          </cell>
          <cell r="I1092">
            <v>42270</v>
          </cell>
          <cell r="J1092">
            <v>500</v>
          </cell>
        </row>
        <row r="1093">
          <cell r="D1093">
            <v>169511</v>
          </cell>
          <cell r="E1093">
            <v>169511</v>
          </cell>
          <cell r="F1093">
            <v>0</v>
          </cell>
          <cell r="G1093">
            <v>0</v>
          </cell>
          <cell r="H1093">
            <v>43337</v>
          </cell>
          <cell r="I1093">
            <v>42270</v>
          </cell>
          <cell r="J1093">
            <v>530</v>
          </cell>
        </row>
        <row r="1094">
          <cell r="D1094">
            <v>171357</v>
          </cell>
          <cell r="E1094">
            <v>171357</v>
          </cell>
          <cell r="F1094">
            <v>0</v>
          </cell>
          <cell r="G1094">
            <v>0</v>
          </cell>
          <cell r="H1094">
            <v>43338</v>
          </cell>
          <cell r="I1094">
            <v>42270</v>
          </cell>
          <cell r="J1094">
            <v>600</v>
          </cell>
        </row>
        <row r="1095">
          <cell r="D1095">
            <v>172829</v>
          </cell>
          <cell r="E1095">
            <v>172829</v>
          </cell>
          <cell r="F1095">
            <v>0</v>
          </cell>
          <cell r="G1095">
            <v>0</v>
          </cell>
          <cell r="H1095">
            <v>43339</v>
          </cell>
          <cell r="I1095">
            <v>42270</v>
          </cell>
          <cell r="J1095">
            <v>630</v>
          </cell>
        </row>
        <row r="1096">
          <cell r="D1096">
            <v>171142</v>
          </cell>
          <cell r="E1096">
            <v>171142</v>
          </cell>
          <cell r="F1096">
            <v>0</v>
          </cell>
          <cell r="G1096">
            <v>0</v>
          </cell>
          <cell r="H1096">
            <v>43340</v>
          </cell>
          <cell r="I1096">
            <v>42270</v>
          </cell>
          <cell r="J1096">
            <v>700</v>
          </cell>
        </row>
        <row r="1097">
          <cell r="D1097">
            <v>168712</v>
          </cell>
          <cell r="E1097">
            <v>168712</v>
          </cell>
          <cell r="F1097">
            <v>0</v>
          </cell>
          <cell r="G1097">
            <v>0</v>
          </cell>
          <cell r="H1097">
            <v>43341</v>
          </cell>
          <cell r="I1097">
            <v>42270</v>
          </cell>
          <cell r="J1097">
            <v>730</v>
          </cell>
        </row>
        <row r="1098">
          <cell r="D1098">
            <v>165073</v>
          </cell>
          <cell r="E1098">
            <v>165073</v>
          </cell>
          <cell r="F1098">
            <v>0</v>
          </cell>
          <cell r="G1098">
            <v>0</v>
          </cell>
          <cell r="H1098">
            <v>43342</v>
          </cell>
          <cell r="I1098">
            <v>42270</v>
          </cell>
          <cell r="J1098">
            <v>800</v>
          </cell>
        </row>
        <row r="1099">
          <cell r="D1099">
            <v>168066</v>
          </cell>
          <cell r="E1099">
            <v>168066</v>
          </cell>
          <cell r="F1099">
            <v>0</v>
          </cell>
          <cell r="G1099">
            <v>0</v>
          </cell>
          <cell r="H1099">
            <v>43343</v>
          </cell>
          <cell r="I1099">
            <v>42270</v>
          </cell>
          <cell r="J1099">
            <v>830</v>
          </cell>
        </row>
        <row r="1100">
          <cell r="D1100">
            <v>170113</v>
          </cell>
          <cell r="E1100">
            <v>170113</v>
          </cell>
          <cell r="F1100">
            <v>0</v>
          </cell>
          <cell r="G1100">
            <v>0</v>
          </cell>
          <cell r="H1100">
            <v>43344</v>
          </cell>
          <cell r="I1100">
            <v>42270</v>
          </cell>
          <cell r="J1100">
            <v>900</v>
          </cell>
        </row>
        <row r="1101">
          <cell r="D1101">
            <v>167546</v>
          </cell>
          <cell r="E1101">
            <v>167546</v>
          </cell>
          <cell r="F1101">
            <v>0</v>
          </cell>
          <cell r="G1101">
            <v>0</v>
          </cell>
          <cell r="H1101">
            <v>43345</v>
          </cell>
          <cell r="I1101">
            <v>42270</v>
          </cell>
          <cell r="J1101">
            <v>930</v>
          </cell>
        </row>
        <row r="1102">
          <cell r="D1102">
            <v>169707</v>
          </cell>
          <cell r="E1102">
            <v>169707</v>
          </cell>
          <cell r="F1102">
            <v>0</v>
          </cell>
          <cell r="G1102">
            <v>0</v>
          </cell>
          <cell r="H1102">
            <v>43346</v>
          </cell>
          <cell r="I1102">
            <v>42270</v>
          </cell>
          <cell r="J1102">
            <v>1000</v>
          </cell>
        </row>
        <row r="1103">
          <cell r="D1103">
            <v>167018</v>
          </cell>
          <cell r="E1103">
            <v>167018</v>
          </cell>
          <cell r="F1103">
            <v>0</v>
          </cell>
          <cell r="G1103">
            <v>0</v>
          </cell>
          <cell r="H1103">
            <v>43347</v>
          </cell>
          <cell r="I1103">
            <v>42270</v>
          </cell>
          <cell r="J1103">
            <v>1030</v>
          </cell>
        </row>
        <row r="1104">
          <cell r="D1104">
            <v>166682</v>
          </cell>
          <cell r="E1104">
            <v>166682</v>
          </cell>
          <cell r="F1104">
            <v>0</v>
          </cell>
          <cell r="G1104">
            <v>0</v>
          </cell>
          <cell r="H1104">
            <v>43348</v>
          </cell>
          <cell r="I1104">
            <v>42270</v>
          </cell>
          <cell r="J1104">
            <v>1100</v>
          </cell>
        </row>
        <row r="1105">
          <cell r="D1105">
            <v>166700</v>
          </cell>
          <cell r="E1105">
            <v>166700</v>
          </cell>
          <cell r="F1105">
            <v>0</v>
          </cell>
          <cell r="G1105">
            <v>0</v>
          </cell>
          <cell r="H1105">
            <v>43349</v>
          </cell>
          <cell r="I1105">
            <v>42270</v>
          </cell>
          <cell r="J1105">
            <v>1130</v>
          </cell>
        </row>
        <row r="1106">
          <cell r="D1106">
            <v>166796</v>
          </cell>
          <cell r="E1106">
            <v>166796</v>
          </cell>
          <cell r="F1106">
            <v>0</v>
          </cell>
          <cell r="G1106">
            <v>0</v>
          </cell>
          <cell r="H1106">
            <v>43350</v>
          </cell>
          <cell r="I1106">
            <v>42270</v>
          </cell>
          <cell r="J1106">
            <v>1200</v>
          </cell>
        </row>
        <row r="1107">
          <cell r="D1107">
            <v>169229</v>
          </cell>
          <cell r="E1107">
            <v>169229</v>
          </cell>
          <cell r="F1107">
            <v>0</v>
          </cell>
          <cell r="G1107">
            <v>0</v>
          </cell>
          <cell r="H1107">
            <v>43351</v>
          </cell>
          <cell r="I1107">
            <v>42270</v>
          </cell>
          <cell r="J1107">
            <v>1230</v>
          </cell>
        </row>
        <row r="1108">
          <cell r="D1108">
            <v>173356</v>
          </cell>
          <cell r="E1108">
            <v>173356</v>
          </cell>
          <cell r="F1108">
            <v>0</v>
          </cell>
          <cell r="G1108">
            <v>0</v>
          </cell>
          <cell r="H1108">
            <v>43352</v>
          </cell>
          <cell r="I1108">
            <v>42270</v>
          </cell>
          <cell r="J1108">
            <v>1300</v>
          </cell>
        </row>
        <row r="1109">
          <cell r="D1109">
            <v>170774</v>
          </cell>
          <cell r="E1109">
            <v>170774</v>
          </cell>
          <cell r="F1109">
            <v>0</v>
          </cell>
          <cell r="G1109">
            <v>0</v>
          </cell>
          <cell r="H1109">
            <v>43353</v>
          </cell>
          <cell r="I1109">
            <v>42270</v>
          </cell>
          <cell r="J1109">
            <v>1330</v>
          </cell>
        </row>
        <row r="1110">
          <cell r="D1110">
            <v>170615</v>
          </cell>
          <cell r="E1110">
            <v>170615</v>
          </cell>
          <cell r="F1110">
            <v>0</v>
          </cell>
          <cell r="G1110">
            <v>0</v>
          </cell>
          <cell r="H1110">
            <v>43354</v>
          </cell>
          <cell r="I1110">
            <v>42270</v>
          </cell>
          <cell r="J1110">
            <v>1400</v>
          </cell>
        </row>
        <row r="1111">
          <cell r="D1111">
            <v>172995</v>
          </cell>
          <cell r="E1111">
            <v>172995</v>
          </cell>
          <cell r="F1111">
            <v>0</v>
          </cell>
          <cell r="G1111">
            <v>0</v>
          </cell>
          <cell r="H1111">
            <v>43355</v>
          </cell>
          <cell r="I1111">
            <v>42270</v>
          </cell>
          <cell r="J1111">
            <v>1430</v>
          </cell>
        </row>
        <row r="1112">
          <cell r="D1112">
            <v>171844</v>
          </cell>
          <cell r="E1112">
            <v>171844</v>
          </cell>
          <cell r="F1112">
            <v>0</v>
          </cell>
          <cell r="G1112">
            <v>0</v>
          </cell>
          <cell r="H1112">
            <v>43356</v>
          </cell>
          <cell r="I1112">
            <v>42270</v>
          </cell>
          <cell r="J1112">
            <v>1500</v>
          </cell>
        </row>
        <row r="1113">
          <cell r="D1113">
            <v>172638</v>
          </cell>
          <cell r="E1113">
            <v>172638</v>
          </cell>
          <cell r="F1113">
            <v>0</v>
          </cell>
          <cell r="G1113">
            <v>0</v>
          </cell>
          <cell r="H1113">
            <v>43357</v>
          </cell>
          <cell r="I1113">
            <v>42270</v>
          </cell>
          <cell r="J1113">
            <v>1530</v>
          </cell>
        </row>
        <row r="1114">
          <cell r="D1114">
            <v>173876</v>
          </cell>
          <cell r="E1114">
            <v>173876</v>
          </cell>
          <cell r="F1114">
            <v>0</v>
          </cell>
          <cell r="G1114">
            <v>0</v>
          </cell>
          <cell r="H1114">
            <v>43358</v>
          </cell>
          <cell r="I1114">
            <v>42270</v>
          </cell>
          <cell r="J1114">
            <v>1600</v>
          </cell>
        </row>
        <row r="1115">
          <cell r="D1115">
            <v>172106</v>
          </cell>
          <cell r="E1115">
            <v>172106</v>
          </cell>
          <cell r="F1115">
            <v>0</v>
          </cell>
          <cell r="G1115">
            <v>0</v>
          </cell>
          <cell r="H1115">
            <v>43359</v>
          </cell>
          <cell r="I1115">
            <v>42270</v>
          </cell>
          <cell r="J1115">
            <v>1630</v>
          </cell>
        </row>
        <row r="1116">
          <cell r="D1116">
            <v>171756</v>
          </cell>
          <cell r="E1116">
            <v>171756</v>
          </cell>
          <cell r="F1116">
            <v>0</v>
          </cell>
          <cell r="G1116">
            <v>0</v>
          </cell>
          <cell r="H1116">
            <v>43360</v>
          </cell>
          <cell r="I1116">
            <v>42270</v>
          </cell>
          <cell r="J1116">
            <v>1700</v>
          </cell>
        </row>
        <row r="1117">
          <cell r="D1117">
            <v>175582</v>
          </cell>
          <cell r="E1117">
            <v>175582</v>
          </cell>
          <cell r="F1117">
            <v>0</v>
          </cell>
          <cell r="G1117">
            <v>0</v>
          </cell>
          <cell r="H1117">
            <v>43361</v>
          </cell>
          <cell r="I1117">
            <v>42270</v>
          </cell>
          <cell r="J1117">
            <v>1730</v>
          </cell>
        </row>
        <row r="1118">
          <cell r="D1118">
            <v>175423</v>
          </cell>
          <cell r="E1118">
            <v>175423</v>
          </cell>
          <cell r="F1118">
            <v>0</v>
          </cell>
          <cell r="G1118">
            <v>0</v>
          </cell>
          <cell r="H1118">
            <v>43362</v>
          </cell>
          <cell r="I1118">
            <v>42270</v>
          </cell>
          <cell r="J1118">
            <v>1800</v>
          </cell>
        </row>
        <row r="1119">
          <cell r="D1119">
            <v>179917</v>
          </cell>
          <cell r="E1119">
            <v>179917</v>
          </cell>
          <cell r="F1119">
            <v>0</v>
          </cell>
          <cell r="G1119">
            <v>0</v>
          </cell>
          <cell r="H1119">
            <v>43363</v>
          </cell>
          <cell r="I1119">
            <v>42270</v>
          </cell>
          <cell r="J1119">
            <v>1830</v>
          </cell>
        </row>
        <row r="1120">
          <cell r="D1120">
            <v>184462</v>
          </cell>
          <cell r="E1120">
            <v>184462</v>
          </cell>
          <cell r="F1120">
            <v>0</v>
          </cell>
          <cell r="G1120">
            <v>0</v>
          </cell>
          <cell r="H1120">
            <v>43364</v>
          </cell>
          <cell r="I1120">
            <v>42270</v>
          </cell>
          <cell r="J1120">
            <v>1900</v>
          </cell>
        </row>
        <row r="1121">
          <cell r="D1121">
            <v>181501</v>
          </cell>
          <cell r="E1121">
            <v>181501</v>
          </cell>
          <cell r="F1121">
            <v>0</v>
          </cell>
          <cell r="G1121">
            <v>0</v>
          </cell>
          <cell r="H1121">
            <v>43365</v>
          </cell>
          <cell r="I1121">
            <v>42270</v>
          </cell>
          <cell r="J1121">
            <v>1930</v>
          </cell>
        </row>
        <row r="1122">
          <cell r="D1122">
            <v>179314</v>
          </cell>
          <cell r="E1122">
            <v>179314</v>
          </cell>
          <cell r="F1122">
            <v>0</v>
          </cell>
          <cell r="G1122">
            <v>0</v>
          </cell>
          <cell r="H1122">
            <v>43366</v>
          </cell>
          <cell r="I1122">
            <v>42270</v>
          </cell>
          <cell r="J1122">
            <v>2000</v>
          </cell>
        </row>
        <row r="1123">
          <cell r="D1123">
            <v>179884</v>
          </cell>
          <cell r="E1123">
            <v>179884</v>
          </cell>
          <cell r="F1123">
            <v>0</v>
          </cell>
          <cell r="G1123">
            <v>0</v>
          </cell>
          <cell r="H1123">
            <v>43367</v>
          </cell>
          <cell r="I1123">
            <v>42270</v>
          </cell>
          <cell r="J1123">
            <v>2030</v>
          </cell>
        </row>
        <row r="1124">
          <cell r="D1124">
            <v>185604</v>
          </cell>
          <cell r="E1124">
            <v>185604</v>
          </cell>
          <cell r="F1124">
            <v>0</v>
          </cell>
          <cell r="G1124">
            <v>0</v>
          </cell>
          <cell r="H1124">
            <v>43368</v>
          </cell>
          <cell r="I1124">
            <v>42270</v>
          </cell>
          <cell r="J1124">
            <v>2100</v>
          </cell>
        </row>
        <row r="1125">
          <cell r="D1125">
            <v>184541</v>
          </cell>
          <cell r="E1125">
            <v>184541</v>
          </cell>
          <cell r="F1125">
            <v>0</v>
          </cell>
          <cell r="G1125">
            <v>0</v>
          </cell>
          <cell r="H1125">
            <v>43369</v>
          </cell>
          <cell r="I1125">
            <v>42270</v>
          </cell>
          <cell r="J1125">
            <v>2130</v>
          </cell>
        </row>
        <row r="1126">
          <cell r="D1126">
            <v>183540</v>
          </cell>
          <cell r="E1126">
            <v>183540</v>
          </cell>
          <cell r="F1126">
            <v>0</v>
          </cell>
          <cell r="G1126">
            <v>0</v>
          </cell>
          <cell r="H1126">
            <v>43370</v>
          </cell>
          <cell r="I1126">
            <v>42270</v>
          </cell>
          <cell r="J1126">
            <v>2200</v>
          </cell>
        </row>
        <row r="1127">
          <cell r="D1127">
            <v>186172</v>
          </cell>
          <cell r="E1127">
            <v>186172</v>
          </cell>
          <cell r="F1127">
            <v>0</v>
          </cell>
          <cell r="G1127">
            <v>0</v>
          </cell>
          <cell r="H1127">
            <v>43371</v>
          </cell>
          <cell r="I1127">
            <v>42270</v>
          </cell>
          <cell r="J1127">
            <v>2230</v>
          </cell>
        </row>
        <row r="1128">
          <cell r="D1128">
            <v>187098</v>
          </cell>
          <cell r="E1128">
            <v>187098</v>
          </cell>
          <cell r="F1128">
            <v>0</v>
          </cell>
          <cell r="G1128">
            <v>0</v>
          </cell>
          <cell r="H1128">
            <v>43372</v>
          </cell>
          <cell r="I1128">
            <v>42270</v>
          </cell>
          <cell r="J1128">
            <v>2300</v>
          </cell>
        </row>
        <row r="1129">
          <cell r="D1129">
            <v>187772</v>
          </cell>
          <cell r="E1129">
            <v>187772</v>
          </cell>
          <cell r="F1129">
            <v>0</v>
          </cell>
          <cell r="G1129">
            <v>0</v>
          </cell>
          <cell r="H1129">
            <v>43373</v>
          </cell>
          <cell r="I1129">
            <v>42270</v>
          </cell>
          <cell r="J1129">
            <v>2330</v>
          </cell>
        </row>
        <row r="1130">
          <cell r="D1130">
            <v>187955</v>
          </cell>
          <cell r="E1130">
            <v>187955</v>
          </cell>
          <cell r="F1130">
            <v>0</v>
          </cell>
          <cell r="G1130">
            <v>0</v>
          </cell>
          <cell r="H1130">
            <v>43374</v>
          </cell>
          <cell r="I1130">
            <v>42270</v>
          </cell>
          <cell r="J1130">
            <v>2400</v>
          </cell>
        </row>
        <row r="1131">
          <cell r="D1131">
            <v>186573</v>
          </cell>
          <cell r="E1131">
            <v>186573</v>
          </cell>
          <cell r="F1131">
            <v>0</v>
          </cell>
          <cell r="G1131">
            <v>0</v>
          </cell>
          <cell r="H1131">
            <v>43375</v>
          </cell>
          <cell r="I1131">
            <v>42271</v>
          </cell>
          <cell r="J1131">
            <v>30</v>
          </cell>
        </row>
        <row r="1132">
          <cell r="D1132">
            <v>185409</v>
          </cell>
          <cell r="E1132">
            <v>185409</v>
          </cell>
          <cell r="F1132">
            <v>0</v>
          </cell>
          <cell r="G1132">
            <v>0</v>
          </cell>
          <cell r="H1132">
            <v>43376</v>
          </cell>
          <cell r="I1132">
            <v>42271</v>
          </cell>
          <cell r="J1132">
            <v>100</v>
          </cell>
        </row>
        <row r="1133">
          <cell r="D1133">
            <v>186347</v>
          </cell>
          <cell r="E1133">
            <v>186347</v>
          </cell>
          <cell r="F1133">
            <v>0</v>
          </cell>
          <cell r="G1133">
            <v>0</v>
          </cell>
          <cell r="H1133">
            <v>43377</v>
          </cell>
          <cell r="I1133">
            <v>42271</v>
          </cell>
          <cell r="J1133">
            <v>130</v>
          </cell>
        </row>
        <row r="1134">
          <cell r="D1134">
            <v>186324</v>
          </cell>
          <cell r="E1134">
            <v>186324</v>
          </cell>
          <cell r="F1134">
            <v>0</v>
          </cell>
          <cell r="G1134">
            <v>0</v>
          </cell>
          <cell r="H1134">
            <v>43378</v>
          </cell>
          <cell r="I1134">
            <v>42271</v>
          </cell>
          <cell r="J1134">
            <v>200</v>
          </cell>
        </row>
        <row r="1135">
          <cell r="D1135">
            <v>186944</v>
          </cell>
          <cell r="E1135">
            <v>186944</v>
          </cell>
          <cell r="F1135">
            <v>0</v>
          </cell>
          <cell r="G1135">
            <v>0</v>
          </cell>
          <cell r="H1135">
            <v>43379</v>
          </cell>
          <cell r="I1135">
            <v>42271</v>
          </cell>
          <cell r="J1135">
            <v>230</v>
          </cell>
        </row>
        <row r="1136">
          <cell r="D1136">
            <v>187472</v>
          </cell>
          <cell r="E1136">
            <v>187472</v>
          </cell>
          <cell r="F1136">
            <v>0</v>
          </cell>
          <cell r="G1136">
            <v>0</v>
          </cell>
          <cell r="H1136">
            <v>43380</v>
          </cell>
          <cell r="I1136">
            <v>42271</v>
          </cell>
          <cell r="J1136">
            <v>300</v>
          </cell>
        </row>
        <row r="1137">
          <cell r="D1137">
            <v>187567</v>
          </cell>
          <cell r="E1137">
            <v>187567</v>
          </cell>
          <cell r="F1137">
            <v>0</v>
          </cell>
          <cell r="G1137">
            <v>0</v>
          </cell>
          <cell r="H1137">
            <v>43381</v>
          </cell>
          <cell r="I1137">
            <v>42271</v>
          </cell>
          <cell r="J1137">
            <v>330</v>
          </cell>
        </row>
        <row r="1138">
          <cell r="D1138">
            <v>187048</v>
          </cell>
          <cell r="E1138">
            <v>187048</v>
          </cell>
          <cell r="F1138">
            <v>0</v>
          </cell>
          <cell r="G1138">
            <v>0</v>
          </cell>
          <cell r="H1138">
            <v>43382</v>
          </cell>
          <cell r="I1138">
            <v>42271</v>
          </cell>
          <cell r="J1138">
            <v>400</v>
          </cell>
        </row>
        <row r="1139">
          <cell r="D1139">
            <v>186679</v>
          </cell>
          <cell r="E1139">
            <v>186679</v>
          </cell>
          <cell r="F1139">
            <v>0</v>
          </cell>
          <cell r="G1139">
            <v>0</v>
          </cell>
          <cell r="H1139">
            <v>43383</v>
          </cell>
          <cell r="I1139">
            <v>42271</v>
          </cell>
          <cell r="J1139">
            <v>430</v>
          </cell>
        </row>
        <row r="1140">
          <cell r="D1140">
            <v>187091</v>
          </cell>
          <cell r="E1140">
            <v>187091</v>
          </cell>
          <cell r="F1140">
            <v>0</v>
          </cell>
          <cell r="G1140">
            <v>0</v>
          </cell>
          <cell r="H1140">
            <v>43384</v>
          </cell>
          <cell r="I1140">
            <v>42271</v>
          </cell>
          <cell r="J1140">
            <v>500</v>
          </cell>
        </row>
        <row r="1141">
          <cell r="D1141">
            <v>184176</v>
          </cell>
          <cell r="E1141">
            <v>184176</v>
          </cell>
          <cell r="F1141">
            <v>0</v>
          </cell>
          <cell r="G1141">
            <v>0</v>
          </cell>
          <cell r="H1141">
            <v>43385</v>
          </cell>
          <cell r="I1141">
            <v>42271</v>
          </cell>
          <cell r="J1141">
            <v>530</v>
          </cell>
        </row>
        <row r="1142">
          <cell r="D1142">
            <v>184493</v>
          </cell>
          <cell r="E1142">
            <v>184493</v>
          </cell>
          <cell r="F1142">
            <v>0</v>
          </cell>
          <cell r="G1142">
            <v>0</v>
          </cell>
          <cell r="H1142">
            <v>43386</v>
          </cell>
          <cell r="I1142">
            <v>42271</v>
          </cell>
          <cell r="J1142">
            <v>600</v>
          </cell>
        </row>
        <row r="1143">
          <cell r="D1143">
            <v>184669</v>
          </cell>
          <cell r="E1143">
            <v>184669</v>
          </cell>
          <cell r="F1143">
            <v>0</v>
          </cell>
          <cell r="G1143">
            <v>0</v>
          </cell>
          <cell r="H1143">
            <v>43387</v>
          </cell>
          <cell r="I1143">
            <v>42271</v>
          </cell>
          <cell r="J1143">
            <v>630</v>
          </cell>
        </row>
        <row r="1144">
          <cell r="D1144">
            <v>183919</v>
          </cell>
          <cell r="E1144">
            <v>183919</v>
          </cell>
          <cell r="F1144">
            <v>0</v>
          </cell>
          <cell r="G1144">
            <v>0</v>
          </cell>
          <cell r="H1144">
            <v>43388</v>
          </cell>
          <cell r="I1144">
            <v>42271</v>
          </cell>
          <cell r="J1144">
            <v>700</v>
          </cell>
        </row>
        <row r="1145">
          <cell r="D1145">
            <v>185687</v>
          </cell>
          <cell r="E1145">
            <v>185687</v>
          </cell>
          <cell r="F1145">
            <v>0</v>
          </cell>
          <cell r="G1145">
            <v>0</v>
          </cell>
          <cell r="H1145">
            <v>43389</v>
          </cell>
          <cell r="I1145">
            <v>42271</v>
          </cell>
          <cell r="J1145">
            <v>730</v>
          </cell>
        </row>
        <row r="1146">
          <cell r="D1146">
            <v>178678</v>
          </cell>
          <cell r="E1146">
            <v>178678</v>
          </cell>
          <cell r="F1146">
            <v>0</v>
          </cell>
          <cell r="G1146">
            <v>0</v>
          </cell>
          <cell r="H1146">
            <v>43390</v>
          </cell>
          <cell r="I1146">
            <v>42271</v>
          </cell>
          <cell r="J1146">
            <v>800</v>
          </cell>
        </row>
        <row r="1147">
          <cell r="D1147">
            <v>171850</v>
          </cell>
          <cell r="E1147">
            <v>171850</v>
          </cell>
          <cell r="F1147">
            <v>0</v>
          </cell>
          <cell r="G1147">
            <v>0</v>
          </cell>
          <cell r="H1147">
            <v>43391</v>
          </cell>
          <cell r="I1147">
            <v>42271</v>
          </cell>
          <cell r="J1147">
            <v>830</v>
          </cell>
        </row>
        <row r="1148">
          <cell r="D1148">
            <v>180115</v>
          </cell>
          <cell r="E1148">
            <v>180115</v>
          </cell>
          <cell r="F1148">
            <v>0</v>
          </cell>
          <cell r="G1148">
            <v>0</v>
          </cell>
          <cell r="H1148">
            <v>43392</v>
          </cell>
          <cell r="I1148">
            <v>42271</v>
          </cell>
          <cell r="J1148">
            <v>900</v>
          </cell>
        </row>
        <row r="1149">
          <cell r="D1149">
            <v>186453</v>
          </cell>
          <cell r="E1149">
            <v>186453</v>
          </cell>
          <cell r="F1149">
            <v>0</v>
          </cell>
          <cell r="G1149">
            <v>0</v>
          </cell>
          <cell r="H1149">
            <v>43393</v>
          </cell>
          <cell r="I1149">
            <v>42271</v>
          </cell>
          <cell r="J1149">
            <v>930</v>
          </cell>
        </row>
        <row r="1150">
          <cell r="D1150">
            <v>183690</v>
          </cell>
          <cell r="E1150">
            <v>183690</v>
          </cell>
          <cell r="F1150">
            <v>0</v>
          </cell>
          <cell r="G1150">
            <v>0</v>
          </cell>
          <cell r="H1150">
            <v>43394</v>
          </cell>
          <cell r="I1150">
            <v>42271</v>
          </cell>
          <cell r="J1150">
            <v>1000</v>
          </cell>
        </row>
        <row r="1151">
          <cell r="D1151">
            <v>176120</v>
          </cell>
          <cell r="E1151">
            <v>176120</v>
          </cell>
          <cell r="F1151">
            <v>0</v>
          </cell>
          <cell r="G1151">
            <v>0</v>
          </cell>
          <cell r="H1151">
            <v>43395</v>
          </cell>
          <cell r="I1151">
            <v>42271</v>
          </cell>
          <cell r="J1151">
            <v>1030</v>
          </cell>
        </row>
        <row r="1152">
          <cell r="D1152">
            <v>171172</v>
          </cell>
          <cell r="E1152">
            <v>171172</v>
          </cell>
          <cell r="F1152">
            <v>0</v>
          </cell>
          <cell r="G1152">
            <v>0</v>
          </cell>
          <cell r="H1152">
            <v>43396</v>
          </cell>
          <cell r="I1152">
            <v>42271</v>
          </cell>
          <cell r="J1152">
            <v>1100</v>
          </cell>
        </row>
        <row r="1153">
          <cell r="D1153">
            <v>173038</v>
          </cell>
          <cell r="E1153">
            <v>173038</v>
          </cell>
          <cell r="F1153">
            <v>0</v>
          </cell>
          <cell r="G1153">
            <v>0</v>
          </cell>
          <cell r="H1153">
            <v>43397</v>
          </cell>
          <cell r="I1153">
            <v>42271</v>
          </cell>
          <cell r="J1153">
            <v>1130</v>
          </cell>
        </row>
        <row r="1154">
          <cell r="D1154">
            <v>171711</v>
          </cell>
          <cell r="E1154">
            <v>171711</v>
          </cell>
          <cell r="F1154">
            <v>0</v>
          </cell>
          <cell r="G1154">
            <v>0</v>
          </cell>
          <cell r="H1154">
            <v>43398</v>
          </cell>
          <cell r="I1154">
            <v>42271</v>
          </cell>
          <cell r="J1154">
            <v>1200</v>
          </cell>
        </row>
        <row r="1155">
          <cell r="D1155">
            <v>175164</v>
          </cell>
          <cell r="E1155">
            <v>175164</v>
          </cell>
          <cell r="F1155">
            <v>0</v>
          </cell>
          <cell r="G1155">
            <v>0</v>
          </cell>
          <cell r="H1155">
            <v>43399</v>
          </cell>
          <cell r="I1155">
            <v>42271</v>
          </cell>
          <cell r="J1155">
            <v>1230</v>
          </cell>
        </row>
        <row r="1156">
          <cell r="D1156">
            <v>176229</v>
          </cell>
          <cell r="E1156">
            <v>176229</v>
          </cell>
          <cell r="F1156">
            <v>0</v>
          </cell>
          <cell r="G1156">
            <v>0</v>
          </cell>
          <cell r="H1156">
            <v>43400</v>
          </cell>
          <cell r="I1156">
            <v>42271</v>
          </cell>
          <cell r="J1156">
            <v>1300</v>
          </cell>
        </row>
        <row r="1157">
          <cell r="D1157">
            <v>177586</v>
          </cell>
          <cell r="E1157">
            <v>177586</v>
          </cell>
          <cell r="F1157">
            <v>0</v>
          </cell>
          <cell r="G1157">
            <v>0</v>
          </cell>
          <cell r="H1157">
            <v>43401</v>
          </cell>
          <cell r="I1157">
            <v>42271</v>
          </cell>
          <cell r="J1157">
            <v>1330</v>
          </cell>
        </row>
        <row r="1158">
          <cell r="D1158">
            <v>173414</v>
          </cell>
          <cell r="E1158">
            <v>173414</v>
          </cell>
          <cell r="F1158">
            <v>0</v>
          </cell>
          <cell r="G1158">
            <v>0</v>
          </cell>
          <cell r="H1158">
            <v>43402</v>
          </cell>
          <cell r="I1158">
            <v>42271</v>
          </cell>
          <cell r="J1158">
            <v>1400</v>
          </cell>
        </row>
        <row r="1159">
          <cell r="D1159">
            <v>161249</v>
          </cell>
          <cell r="E1159">
            <v>161249</v>
          </cell>
          <cell r="F1159">
            <v>0</v>
          </cell>
          <cell r="G1159">
            <v>0</v>
          </cell>
          <cell r="H1159">
            <v>43403</v>
          </cell>
          <cell r="I1159">
            <v>42271</v>
          </cell>
          <cell r="J1159">
            <v>1430</v>
          </cell>
        </row>
        <row r="1160">
          <cell r="D1160">
            <v>174431</v>
          </cell>
          <cell r="E1160">
            <v>174431</v>
          </cell>
          <cell r="F1160">
            <v>0</v>
          </cell>
          <cell r="G1160">
            <v>0</v>
          </cell>
          <cell r="H1160">
            <v>43404</v>
          </cell>
          <cell r="I1160">
            <v>42271</v>
          </cell>
          <cell r="J1160">
            <v>1500</v>
          </cell>
        </row>
        <row r="1161">
          <cell r="D1161">
            <v>180115</v>
          </cell>
          <cell r="E1161">
            <v>180115</v>
          </cell>
          <cell r="F1161">
            <v>0</v>
          </cell>
          <cell r="G1161">
            <v>0</v>
          </cell>
          <cell r="H1161">
            <v>43405</v>
          </cell>
          <cell r="I1161">
            <v>42271</v>
          </cell>
          <cell r="J1161">
            <v>1530</v>
          </cell>
        </row>
        <row r="1162">
          <cell r="D1162">
            <v>179134</v>
          </cell>
          <cell r="E1162">
            <v>179134</v>
          </cell>
          <cell r="F1162">
            <v>0</v>
          </cell>
          <cell r="G1162">
            <v>0</v>
          </cell>
          <cell r="H1162">
            <v>43406</v>
          </cell>
          <cell r="I1162">
            <v>42271</v>
          </cell>
          <cell r="J1162">
            <v>1600</v>
          </cell>
        </row>
        <row r="1163">
          <cell r="D1163">
            <v>175594</v>
          </cell>
          <cell r="E1163">
            <v>175594</v>
          </cell>
          <cell r="F1163">
            <v>0</v>
          </cell>
          <cell r="G1163">
            <v>0</v>
          </cell>
          <cell r="H1163">
            <v>43407</v>
          </cell>
          <cell r="I1163">
            <v>42271</v>
          </cell>
          <cell r="J1163">
            <v>1630</v>
          </cell>
        </row>
        <row r="1164">
          <cell r="D1164">
            <v>174806</v>
          </cell>
          <cell r="E1164">
            <v>174806</v>
          </cell>
          <cell r="F1164">
            <v>0</v>
          </cell>
          <cell r="G1164">
            <v>0</v>
          </cell>
          <cell r="H1164">
            <v>43408</v>
          </cell>
          <cell r="I1164">
            <v>42271</v>
          </cell>
          <cell r="J1164">
            <v>1700</v>
          </cell>
        </row>
        <row r="1165">
          <cell r="D1165">
            <v>178246</v>
          </cell>
          <cell r="E1165">
            <v>178246</v>
          </cell>
          <cell r="F1165">
            <v>0</v>
          </cell>
          <cell r="G1165">
            <v>0</v>
          </cell>
          <cell r="H1165">
            <v>43409</v>
          </cell>
          <cell r="I1165">
            <v>42271</v>
          </cell>
          <cell r="J1165">
            <v>1730</v>
          </cell>
        </row>
        <row r="1166">
          <cell r="D1166">
            <v>176818</v>
          </cell>
          <cell r="E1166">
            <v>176818</v>
          </cell>
          <cell r="F1166">
            <v>0</v>
          </cell>
          <cell r="G1166">
            <v>0</v>
          </cell>
          <cell r="H1166">
            <v>43410</v>
          </cell>
          <cell r="I1166">
            <v>42271</v>
          </cell>
          <cell r="J1166">
            <v>1800</v>
          </cell>
        </row>
        <row r="1167">
          <cell r="D1167">
            <v>174214</v>
          </cell>
          <cell r="E1167">
            <v>174214</v>
          </cell>
          <cell r="F1167">
            <v>0</v>
          </cell>
          <cell r="G1167">
            <v>0</v>
          </cell>
          <cell r="H1167">
            <v>43411</v>
          </cell>
          <cell r="I1167">
            <v>42271</v>
          </cell>
          <cell r="J1167">
            <v>1830</v>
          </cell>
        </row>
        <row r="1168">
          <cell r="D1168">
            <v>175749</v>
          </cell>
          <cell r="E1168">
            <v>175749</v>
          </cell>
          <cell r="F1168">
            <v>0</v>
          </cell>
          <cell r="G1168">
            <v>0</v>
          </cell>
          <cell r="H1168">
            <v>43412</v>
          </cell>
          <cell r="I1168">
            <v>42271</v>
          </cell>
          <cell r="J1168">
            <v>1900</v>
          </cell>
        </row>
        <row r="1169">
          <cell r="D1169">
            <v>172945</v>
          </cell>
          <cell r="E1169">
            <v>172945</v>
          </cell>
          <cell r="F1169">
            <v>0</v>
          </cell>
          <cell r="G1169">
            <v>0</v>
          </cell>
          <cell r="H1169">
            <v>43413</v>
          </cell>
          <cell r="I1169">
            <v>42271</v>
          </cell>
          <cell r="J1169">
            <v>1930</v>
          </cell>
        </row>
        <row r="1170">
          <cell r="D1170">
            <v>167829</v>
          </cell>
          <cell r="E1170">
            <v>167829</v>
          </cell>
          <cell r="F1170">
            <v>0</v>
          </cell>
          <cell r="G1170">
            <v>0</v>
          </cell>
          <cell r="H1170">
            <v>43414</v>
          </cell>
          <cell r="I1170">
            <v>42271</v>
          </cell>
          <cell r="J1170">
            <v>2000</v>
          </cell>
        </row>
        <row r="1171">
          <cell r="D1171">
            <v>166063</v>
          </cell>
          <cell r="E1171">
            <v>166063</v>
          </cell>
          <cell r="F1171">
            <v>0</v>
          </cell>
          <cell r="G1171">
            <v>0</v>
          </cell>
          <cell r="H1171">
            <v>43415</v>
          </cell>
          <cell r="I1171">
            <v>42271</v>
          </cell>
          <cell r="J1171">
            <v>2030</v>
          </cell>
        </row>
        <row r="1172">
          <cell r="D1172">
            <v>170884</v>
          </cell>
          <cell r="E1172">
            <v>170884</v>
          </cell>
          <cell r="F1172">
            <v>0</v>
          </cell>
          <cell r="G1172">
            <v>0</v>
          </cell>
          <cell r="H1172">
            <v>43416</v>
          </cell>
          <cell r="I1172">
            <v>42271</v>
          </cell>
          <cell r="J1172">
            <v>2100</v>
          </cell>
        </row>
        <row r="1173">
          <cell r="D1173">
            <v>172289</v>
          </cell>
          <cell r="E1173">
            <v>172289</v>
          </cell>
          <cell r="F1173">
            <v>0</v>
          </cell>
          <cell r="G1173">
            <v>0</v>
          </cell>
          <cell r="H1173">
            <v>43417</v>
          </cell>
          <cell r="I1173">
            <v>42271</v>
          </cell>
          <cell r="J1173">
            <v>2130</v>
          </cell>
        </row>
        <row r="1174">
          <cell r="D1174">
            <v>172904</v>
          </cell>
          <cell r="E1174">
            <v>172904</v>
          </cell>
          <cell r="F1174">
            <v>0</v>
          </cell>
          <cell r="G1174">
            <v>0</v>
          </cell>
          <cell r="H1174">
            <v>43418</v>
          </cell>
          <cell r="I1174">
            <v>42271</v>
          </cell>
          <cell r="J1174">
            <v>2200</v>
          </cell>
        </row>
        <row r="1175">
          <cell r="D1175">
            <v>173012</v>
          </cell>
          <cell r="E1175">
            <v>173012</v>
          </cell>
          <cell r="F1175">
            <v>0</v>
          </cell>
          <cell r="G1175">
            <v>0</v>
          </cell>
          <cell r="H1175">
            <v>43419</v>
          </cell>
          <cell r="I1175">
            <v>42271</v>
          </cell>
          <cell r="J1175">
            <v>2230</v>
          </cell>
        </row>
        <row r="1176">
          <cell r="D1176">
            <v>173351</v>
          </cell>
          <cell r="E1176">
            <v>173351</v>
          </cell>
          <cell r="F1176">
            <v>0</v>
          </cell>
          <cell r="G1176">
            <v>0</v>
          </cell>
          <cell r="H1176">
            <v>43420</v>
          </cell>
          <cell r="I1176">
            <v>42271</v>
          </cell>
          <cell r="J1176">
            <v>2300</v>
          </cell>
        </row>
        <row r="1177">
          <cell r="D1177">
            <v>176167</v>
          </cell>
          <cell r="E1177">
            <v>176167</v>
          </cell>
          <cell r="F1177">
            <v>0</v>
          </cell>
          <cell r="G1177">
            <v>0</v>
          </cell>
          <cell r="H1177">
            <v>43421</v>
          </cell>
          <cell r="I1177">
            <v>42271</v>
          </cell>
          <cell r="J1177">
            <v>2330</v>
          </cell>
        </row>
        <row r="1178">
          <cell r="D1178">
            <v>175119</v>
          </cell>
          <cell r="E1178">
            <v>175119</v>
          </cell>
          <cell r="F1178">
            <v>0</v>
          </cell>
          <cell r="G1178">
            <v>0</v>
          </cell>
          <cell r="H1178">
            <v>43422</v>
          </cell>
          <cell r="I1178">
            <v>42271</v>
          </cell>
          <cell r="J1178">
            <v>2400</v>
          </cell>
        </row>
        <row r="1179">
          <cell r="D1179">
            <v>176796</v>
          </cell>
          <cell r="E1179">
            <v>176796</v>
          </cell>
          <cell r="F1179">
            <v>0</v>
          </cell>
          <cell r="G1179">
            <v>0</v>
          </cell>
          <cell r="H1179">
            <v>43423</v>
          </cell>
          <cell r="I1179">
            <v>42272</v>
          </cell>
          <cell r="J1179">
            <v>30</v>
          </cell>
        </row>
        <row r="1180">
          <cell r="D1180">
            <v>174896</v>
          </cell>
          <cell r="E1180">
            <v>174896</v>
          </cell>
          <cell r="F1180">
            <v>0</v>
          </cell>
          <cell r="G1180">
            <v>0</v>
          </cell>
          <cell r="H1180">
            <v>43424</v>
          </cell>
          <cell r="I1180">
            <v>42272</v>
          </cell>
          <cell r="J1180">
            <v>100</v>
          </cell>
        </row>
        <row r="1181">
          <cell r="D1181">
            <v>172061</v>
          </cell>
          <cell r="E1181">
            <v>172061</v>
          </cell>
          <cell r="F1181">
            <v>0</v>
          </cell>
          <cell r="G1181">
            <v>0</v>
          </cell>
          <cell r="H1181">
            <v>43425</v>
          </cell>
          <cell r="I1181">
            <v>42272</v>
          </cell>
          <cell r="J1181">
            <v>130</v>
          </cell>
        </row>
        <row r="1182">
          <cell r="D1182">
            <v>167032</v>
          </cell>
          <cell r="E1182">
            <v>167032</v>
          </cell>
          <cell r="F1182">
            <v>0</v>
          </cell>
          <cell r="G1182">
            <v>0</v>
          </cell>
          <cell r="H1182">
            <v>43426</v>
          </cell>
          <cell r="I1182">
            <v>42272</v>
          </cell>
          <cell r="J1182">
            <v>200</v>
          </cell>
        </row>
        <row r="1183">
          <cell r="D1183">
            <v>160335</v>
          </cell>
          <cell r="E1183">
            <v>160335</v>
          </cell>
          <cell r="F1183">
            <v>0</v>
          </cell>
          <cell r="G1183">
            <v>0</v>
          </cell>
          <cell r="H1183">
            <v>43427</v>
          </cell>
          <cell r="I1183">
            <v>42272</v>
          </cell>
          <cell r="J1183">
            <v>230</v>
          </cell>
        </row>
        <row r="1184">
          <cell r="D1184">
            <v>164387</v>
          </cell>
          <cell r="E1184">
            <v>164387</v>
          </cell>
          <cell r="F1184">
            <v>0</v>
          </cell>
          <cell r="G1184">
            <v>0</v>
          </cell>
          <cell r="H1184">
            <v>43428</v>
          </cell>
          <cell r="I1184">
            <v>42272</v>
          </cell>
          <cell r="J1184">
            <v>300</v>
          </cell>
        </row>
        <row r="1185">
          <cell r="D1185">
            <v>164595</v>
          </cell>
          <cell r="E1185">
            <v>164595</v>
          </cell>
          <cell r="F1185">
            <v>0</v>
          </cell>
          <cell r="G1185">
            <v>0</v>
          </cell>
          <cell r="H1185">
            <v>43429</v>
          </cell>
          <cell r="I1185">
            <v>42272</v>
          </cell>
          <cell r="J1185">
            <v>330</v>
          </cell>
        </row>
        <row r="1186">
          <cell r="D1186">
            <v>163260</v>
          </cell>
          <cell r="E1186">
            <v>163260</v>
          </cell>
          <cell r="F1186">
            <v>0</v>
          </cell>
          <cell r="G1186">
            <v>0</v>
          </cell>
          <cell r="H1186">
            <v>43430</v>
          </cell>
          <cell r="I1186">
            <v>42272</v>
          </cell>
          <cell r="J1186">
            <v>400</v>
          </cell>
        </row>
        <row r="1187">
          <cell r="D1187">
            <v>163802</v>
          </cell>
          <cell r="E1187">
            <v>163802</v>
          </cell>
          <cell r="F1187">
            <v>0</v>
          </cell>
          <cell r="G1187">
            <v>0</v>
          </cell>
          <cell r="H1187">
            <v>43431</v>
          </cell>
          <cell r="I1187">
            <v>42272</v>
          </cell>
          <cell r="J1187">
            <v>430</v>
          </cell>
        </row>
        <row r="1188">
          <cell r="D1188">
            <v>165560</v>
          </cell>
          <cell r="E1188">
            <v>165560</v>
          </cell>
          <cell r="F1188">
            <v>0</v>
          </cell>
          <cell r="G1188">
            <v>0</v>
          </cell>
          <cell r="H1188">
            <v>43432</v>
          </cell>
          <cell r="I1188">
            <v>42272</v>
          </cell>
          <cell r="J1188">
            <v>500</v>
          </cell>
        </row>
        <row r="1189">
          <cell r="D1189">
            <v>167148</v>
          </cell>
          <cell r="E1189">
            <v>167148</v>
          </cell>
          <cell r="F1189">
            <v>0</v>
          </cell>
          <cell r="G1189">
            <v>0</v>
          </cell>
          <cell r="H1189">
            <v>43433</v>
          </cell>
          <cell r="I1189">
            <v>42272</v>
          </cell>
          <cell r="J1189">
            <v>530</v>
          </cell>
        </row>
        <row r="1190">
          <cell r="D1190">
            <v>166070</v>
          </cell>
          <cell r="E1190">
            <v>166070</v>
          </cell>
          <cell r="F1190">
            <v>0</v>
          </cell>
          <cell r="G1190">
            <v>0</v>
          </cell>
          <cell r="H1190">
            <v>43434</v>
          </cell>
          <cell r="I1190">
            <v>42272</v>
          </cell>
          <cell r="J1190">
            <v>600</v>
          </cell>
        </row>
        <row r="1191">
          <cell r="D1191">
            <v>167362</v>
          </cell>
          <cell r="E1191">
            <v>167362</v>
          </cell>
          <cell r="F1191">
            <v>0</v>
          </cell>
          <cell r="G1191">
            <v>0</v>
          </cell>
          <cell r="H1191">
            <v>43435</v>
          </cell>
          <cell r="I1191">
            <v>42272</v>
          </cell>
          <cell r="J1191">
            <v>630</v>
          </cell>
        </row>
        <row r="1192">
          <cell r="D1192">
            <v>163125</v>
          </cell>
          <cell r="E1192">
            <v>163125</v>
          </cell>
          <cell r="F1192">
            <v>0</v>
          </cell>
          <cell r="G1192">
            <v>0</v>
          </cell>
          <cell r="H1192">
            <v>43436</v>
          </cell>
          <cell r="I1192">
            <v>42272</v>
          </cell>
          <cell r="J1192">
            <v>700</v>
          </cell>
        </row>
        <row r="1193">
          <cell r="D1193">
            <v>159034</v>
          </cell>
          <cell r="E1193">
            <v>159034</v>
          </cell>
          <cell r="F1193">
            <v>0</v>
          </cell>
          <cell r="G1193">
            <v>0</v>
          </cell>
          <cell r="H1193">
            <v>43437</v>
          </cell>
          <cell r="I1193">
            <v>42272</v>
          </cell>
          <cell r="J1193">
            <v>730</v>
          </cell>
        </row>
        <row r="1194">
          <cell r="D1194">
            <v>132980</v>
          </cell>
          <cell r="E1194">
            <v>132980</v>
          </cell>
          <cell r="F1194">
            <v>0</v>
          </cell>
          <cell r="G1194">
            <v>0</v>
          </cell>
          <cell r="H1194">
            <v>43438</v>
          </cell>
          <cell r="I1194">
            <v>42272</v>
          </cell>
          <cell r="J1194">
            <v>800</v>
          </cell>
        </row>
        <row r="1195">
          <cell r="D1195">
            <v>106431</v>
          </cell>
          <cell r="E1195">
            <v>106431</v>
          </cell>
          <cell r="F1195">
            <v>0</v>
          </cell>
          <cell r="G1195">
            <v>0</v>
          </cell>
          <cell r="H1195">
            <v>43439</v>
          </cell>
          <cell r="I1195">
            <v>42272</v>
          </cell>
          <cell r="J1195">
            <v>830</v>
          </cell>
        </row>
        <row r="1196">
          <cell r="D1196">
            <v>101473</v>
          </cell>
          <cell r="E1196">
            <v>101473</v>
          </cell>
          <cell r="F1196">
            <v>0</v>
          </cell>
          <cell r="G1196">
            <v>0</v>
          </cell>
          <cell r="H1196">
            <v>43440</v>
          </cell>
          <cell r="I1196">
            <v>42272</v>
          </cell>
          <cell r="J1196">
            <v>900</v>
          </cell>
        </row>
        <row r="1197">
          <cell r="D1197">
            <v>100591</v>
          </cell>
          <cell r="E1197">
            <v>100591</v>
          </cell>
          <cell r="F1197">
            <v>0</v>
          </cell>
          <cell r="G1197">
            <v>0</v>
          </cell>
          <cell r="H1197">
            <v>43441</v>
          </cell>
          <cell r="I1197">
            <v>42272</v>
          </cell>
          <cell r="J1197">
            <v>930</v>
          </cell>
        </row>
        <row r="1198">
          <cell r="D1198">
            <v>105332</v>
          </cell>
          <cell r="E1198">
            <v>105332</v>
          </cell>
          <cell r="F1198">
            <v>0</v>
          </cell>
          <cell r="G1198">
            <v>0</v>
          </cell>
          <cell r="H1198">
            <v>43442</v>
          </cell>
          <cell r="I1198">
            <v>42272</v>
          </cell>
          <cell r="J1198">
            <v>1000</v>
          </cell>
        </row>
        <row r="1199">
          <cell r="D1199">
            <v>105413</v>
          </cell>
          <cell r="E1199">
            <v>105413</v>
          </cell>
          <cell r="F1199">
            <v>0</v>
          </cell>
          <cell r="G1199">
            <v>0</v>
          </cell>
          <cell r="H1199">
            <v>43443</v>
          </cell>
          <cell r="I1199">
            <v>42272</v>
          </cell>
          <cell r="J1199">
            <v>1030</v>
          </cell>
        </row>
        <row r="1200">
          <cell r="D1200">
            <v>106494</v>
          </cell>
          <cell r="E1200">
            <v>106494</v>
          </cell>
          <cell r="F1200">
            <v>0</v>
          </cell>
          <cell r="G1200">
            <v>0</v>
          </cell>
          <cell r="H1200">
            <v>43444</v>
          </cell>
          <cell r="I1200">
            <v>42272</v>
          </cell>
          <cell r="J1200">
            <v>1100</v>
          </cell>
        </row>
        <row r="1201">
          <cell r="D1201">
            <v>108759</v>
          </cell>
          <cell r="E1201">
            <v>108759</v>
          </cell>
          <cell r="F1201">
            <v>0</v>
          </cell>
          <cell r="G1201">
            <v>0</v>
          </cell>
          <cell r="H1201">
            <v>43445</v>
          </cell>
          <cell r="I1201">
            <v>42272</v>
          </cell>
          <cell r="J1201">
            <v>1130</v>
          </cell>
        </row>
        <row r="1202">
          <cell r="D1202">
            <v>109453</v>
          </cell>
          <cell r="E1202">
            <v>109453</v>
          </cell>
          <cell r="F1202">
            <v>0</v>
          </cell>
          <cell r="G1202">
            <v>0</v>
          </cell>
          <cell r="H1202">
            <v>43446</v>
          </cell>
          <cell r="I1202">
            <v>42272</v>
          </cell>
          <cell r="J1202">
            <v>1200</v>
          </cell>
        </row>
        <row r="1203">
          <cell r="D1203">
            <v>100502</v>
          </cell>
          <cell r="E1203">
            <v>100502</v>
          </cell>
          <cell r="F1203">
            <v>0</v>
          </cell>
          <cell r="G1203">
            <v>0</v>
          </cell>
          <cell r="H1203">
            <v>43447</v>
          </cell>
          <cell r="I1203">
            <v>42272</v>
          </cell>
          <cell r="J1203">
            <v>1230</v>
          </cell>
        </row>
        <row r="1204">
          <cell r="D1204">
            <v>99750</v>
          </cell>
          <cell r="E1204">
            <v>99750</v>
          </cell>
          <cell r="F1204">
            <v>0</v>
          </cell>
          <cell r="G1204">
            <v>0</v>
          </cell>
          <cell r="H1204">
            <v>43448</v>
          </cell>
          <cell r="I1204">
            <v>42272</v>
          </cell>
          <cell r="J1204">
            <v>1300</v>
          </cell>
        </row>
        <row r="1205">
          <cell r="D1205">
            <v>98110</v>
          </cell>
          <cell r="E1205">
            <v>98110</v>
          </cell>
          <cell r="F1205">
            <v>0</v>
          </cell>
          <cell r="G1205">
            <v>0</v>
          </cell>
          <cell r="H1205">
            <v>43449</v>
          </cell>
          <cell r="I1205">
            <v>42272</v>
          </cell>
          <cell r="J1205">
            <v>1330</v>
          </cell>
        </row>
        <row r="1206">
          <cell r="D1206">
            <v>98975</v>
          </cell>
          <cell r="E1206">
            <v>98975</v>
          </cell>
          <cell r="F1206">
            <v>0</v>
          </cell>
          <cell r="G1206">
            <v>0</v>
          </cell>
          <cell r="H1206">
            <v>43450</v>
          </cell>
          <cell r="I1206">
            <v>42272</v>
          </cell>
          <cell r="J1206">
            <v>1400</v>
          </cell>
        </row>
        <row r="1207">
          <cell r="D1207">
            <v>98328</v>
          </cell>
          <cell r="E1207">
            <v>98328</v>
          </cell>
          <cell r="F1207">
            <v>0</v>
          </cell>
          <cell r="G1207">
            <v>0</v>
          </cell>
          <cell r="H1207">
            <v>43451</v>
          </cell>
          <cell r="I1207">
            <v>42272</v>
          </cell>
          <cell r="J1207">
            <v>1430</v>
          </cell>
        </row>
        <row r="1208">
          <cell r="D1208">
            <v>100193</v>
          </cell>
          <cell r="E1208">
            <v>100193</v>
          </cell>
          <cell r="F1208">
            <v>0</v>
          </cell>
          <cell r="G1208">
            <v>0</v>
          </cell>
          <cell r="H1208">
            <v>43452</v>
          </cell>
          <cell r="I1208">
            <v>42272</v>
          </cell>
          <cell r="J1208">
            <v>1500</v>
          </cell>
        </row>
        <row r="1209">
          <cell r="D1209">
            <v>99459</v>
          </cell>
          <cell r="E1209">
            <v>99459</v>
          </cell>
          <cell r="F1209">
            <v>0</v>
          </cell>
          <cell r="G1209">
            <v>0</v>
          </cell>
          <cell r="H1209">
            <v>43453</v>
          </cell>
          <cell r="I1209">
            <v>42272</v>
          </cell>
          <cell r="J1209">
            <v>1530</v>
          </cell>
        </row>
        <row r="1210">
          <cell r="D1210">
            <v>99061</v>
          </cell>
          <cell r="E1210">
            <v>99061</v>
          </cell>
          <cell r="F1210">
            <v>0</v>
          </cell>
          <cell r="G1210">
            <v>0</v>
          </cell>
          <cell r="H1210">
            <v>43454</v>
          </cell>
          <cell r="I1210">
            <v>42272</v>
          </cell>
          <cell r="J1210">
            <v>1600</v>
          </cell>
        </row>
        <row r="1211">
          <cell r="D1211">
            <v>99908</v>
          </cell>
          <cell r="E1211">
            <v>99908</v>
          </cell>
          <cell r="F1211">
            <v>0</v>
          </cell>
          <cell r="G1211">
            <v>0</v>
          </cell>
          <cell r="H1211">
            <v>43455</v>
          </cell>
          <cell r="I1211">
            <v>42272</v>
          </cell>
          <cell r="J1211">
            <v>1630</v>
          </cell>
        </row>
        <row r="1212">
          <cell r="D1212">
            <v>100940</v>
          </cell>
          <cell r="E1212">
            <v>100940</v>
          </cell>
          <cell r="F1212">
            <v>0</v>
          </cell>
          <cell r="G1212">
            <v>0</v>
          </cell>
          <cell r="H1212">
            <v>43456</v>
          </cell>
          <cell r="I1212">
            <v>42272</v>
          </cell>
          <cell r="J1212">
            <v>1700</v>
          </cell>
        </row>
        <row r="1213">
          <cell r="D1213">
            <v>101694</v>
          </cell>
          <cell r="E1213">
            <v>101694</v>
          </cell>
          <cell r="F1213">
            <v>0</v>
          </cell>
          <cell r="G1213">
            <v>0</v>
          </cell>
          <cell r="H1213">
            <v>43457</v>
          </cell>
          <cell r="I1213">
            <v>42272</v>
          </cell>
          <cell r="J1213">
            <v>1730</v>
          </cell>
        </row>
        <row r="1214">
          <cell r="D1214">
            <v>100801</v>
          </cell>
          <cell r="E1214">
            <v>100801</v>
          </cell>
          <cell r="F1214">
            <v>0</v>
          </cell>
          <cell r="G1214">
            <v>0</v>
          </cell>
          <cell r="H1214">
            <v>43458</v>
          </cell>
          <cell r="I1214">
            <v>42272</v>
          </cell>
          <cell r="J1214">
            <v>1800</v>
          </cell>
        </row>
        <row r="1215">
          <cell r="D1215">
            <v>99437</v>
          </cell>
          <cell r="E1215">
            <v>99437</v>
          </cell>
          <cell r="F1215">
            <v>0</v>
          </cell>
          <cell r="G1215">
            <v>0</v>
          </cell>
          <cell r="H1215">
            <v>43459</v>
          </cell>
          <cell r="I1215">
            <v>42272</v>
          </cell>
          <cell r="J1215">
            <v>1830</v>
          </cell>
        </row>
        <row r="1216">
          <cell r="D1216">
            <v>99368</v>
          </cell>
          <cell r="E1216">
            <v>99368</v>
          </cell>
          <cell r="F1216">
            <v>0</v>
          </cell>
          <cell r="G1216">
            <v>0</v>
          </cell>
          <cell r="H1216">
            <v>43460</v>
          </cell>
          <cell r="I1216">
            <v>42272</v>
          </cell>
          <cell r="J1216">
            <v>1900</v>
          </cell>
        </row>
        <row r="1217">
          <cell r="D1217">
            <v>98307</v>
          </cell>
          <cell r="E1217">
            <v>98307</v>
          </cell>
          <cell r="F1217">
            <v>0</v>
          </cell>
          <cell r="G1217">
            <v>0</v>
          </cell>
          <cell r="H1217">
            <v>43461</v>
          </cell>
          <cell r="I1217">
            <v>42272</v>
          </cell>
          <cell r="J1217">
            <v>1930</v>
          </cell>
        </row>
        <row r="1218">
          <cell r="D1218">
            <v>96012</v>
          </cell>
          <cell r="E1218">
            <v>96012</v>
          </cell>
          <cell r="F1218">
            <v>0</v>
          </cell>
          <cell r="G1218">
            <v>0</v>
          </cell>
          <cell r="H1218">
            <v>43462</v>
          </cell>
          <cell r="I1218">
            <v>42272</v>
          </cell>
          <cell r="J1218">
            <v>2000</v>
          </cell>
        </row>
        <row r="1219">
          <cell r="D1219">
            <v>95521</v>
          </cell>
          <cell r="E1219">
            <v>95521</v>
          </cell>
          <cell r="F1219">
            <v>0</v>
          </cell>
          <cell r="G1219">
            <v>0</v>
          </cell>
          <cell r="H1219">
            <v>43463</v>
          </cell>
          <cell r="I1219">
            <v>42272</v>
          </cell>
          <cell r="J1219">
            <v>2030</v>
          </cell>
        </row>
        <row r="1220">
          <cell r="D1220">
            <v>101556</v>
          </cell>
          <cell r="E1220">
            <v>101556</v>
          </cell>
          <cell r="F1220">
            <v>0</v>
          </cell>
          <cell r="G1220">
            <v>0</v>
          </cell>
          <cell r="H1220">
            <v>43464</v>
          </cell>
          <cell r="I1220">
            <v>42272</v>
          </cell>
          <cell r="J1220">
            <v>2100</v>
          </cell>
        </row>
        <row r="1221">
          <cell r="D1221">
            <v>103565</v>
          </cell>
          <cell r="E1221">
            <v>103565</v>
          </cell>
          <cell r="F1221">
            <v>0</v>
          </cell>
          <cell r="G1221">
            <v>0</v>
          </cell>
          <cell r="H1221">
            <v>43465</v>
          </cell>
          <cell r="I1221">
            <v>42272</v>
          </cell>
          <cell r="J1221">
            <v>2130</v>
          </cell>
        </row>
        <row r="1222">
          <cell r="D1222">
            <v>105513</v>
          </cell>
          <cell r="E1222">
            <v>105513</v>
          </cell>
          <cell r="F1222">
            <v>0</v>
          </cell>
          <cell r="G1222">
            <v>0</v>
          </cell>
          <cell r="H1222">
            <v>43466</v>
          </cell>
          <cell r="I1222">
            <v>42272</v>
          </cell>
          <cell r="J1222">
            <v>2200</v>
          </cell>
        </row>
        <row r="1223">
          <cell r="D1223">
            <v>113194</v>
          </cell>
          <cell r="E1223">
            <v>113194</v>
          </cell>
          <cell r="F1223">
            <v>0</v>
          </cell>
          <cell r="G1223">
            <v>0</v>
          </cell>
          <cell r="H1223">
            <v>43467</v>
          </cell>
          <cell r="I1223">
            <v>42272</v>
          </cell>
          <cell r="J1223">
            <v>2230</v>
          </cell>
        </row>
        <row r="1224">
          <cell r="D1224">
            <v>124012</v>
          </cell>
          <cell r="E1224">
            <v>124012</v>
          </cell>
          <cell r="F1224">
            <v>0</v>
          </cell>
          <cell r="G1224">
            <v>0</v>
          </cell>
          <cell r="H1224">
            <v>43468</v>
          </cell>
          <cell r="I1224">
            <v>42272</v>
          </cell>
          <cell r="J1224">
            <v>2300</v>
          </cell>
        </row>
        <row r="1225">
          <cell r="D1225">
            <v>135596</v>
          </cell>
          <cell r="E1225">
            <v>135596</v>
          </cell>
          <cell r="F1225">
            <v>0</v>
          </cell>
          <cell r="G1225">
            <v>0</v>
          </cell>
          <cell r="H1225">
            <v>43469</v>
          </cell>
          <cell r="I1225">
            <v>42272</v>
          </cell>
          <cell r="J1225">
            <v>2330</v>
          </cell>
        </row>
        <row r="1226">
          <cell r="D1226">
            <v>148454</v>
          </cell>
          <cell r="E1226">
            <v>148454</v>
          </cell>
          <cell r="F1226">
            <v>0</v>
          </cell>
          <cell r="G1226">
            <v>0</v>
          </cell>
          <cell r="H1226">
            <v>43470</v>
          </cell>
          <cell r="I1226">
            <v>42272</v>
          </cell>
          <cell r="J1226">
            <v>2400</v>
          </cell>
        </row>
        <row r="1227">
          <cell r="D1227">
            <v>157199</v>
          </cell>
          <cell r="E1227">
            <v>157199</v>
          </cell>
          <cell r="F1227">
            <v>0</v>
          </cell>
          <cell r="G1227">
            <v>0</v>
          </cell>
          <cell r="H1227">
            <v>43471</v>
          </cell>
          <cell r="I1227">
            <v>42273</v>
          </cell>
          <cell r="J1227">
            <v>30</v>
          </cell>
        </row>
        <row r="1228">
          <cell r="D1228">
            <v>165011</v>
          </cell>
          <cell r="E1228">
            <v>165011</v>
          </cell>
          <cell r="F1228">
            <v>0</v>
          </cell>
          <cell r="G1228">
            <v>0</v>
          </cell>
          <cell r="H1228">
            <v>43472</v>
          </cell>
          <cell r="I1228">
            <v>42273</v>
          </cell>
          <cell r="J1228">
            <v>100</v>
          </cell>
        </row>
        <row r="1229">
          <cell r="D1229">
            <v>168267</v>
          </cell>
          <cell r="E1229">
            <v>168267</v>
          </cell>
          <cell r="F1229">
            <v>0</v>
          </cell>
          <cell r="G1229">
            <v>0</v>
          </cell>
          <cell r="H1229">
            <v>43473</v>
          </cell>
          <cell r="I1229">
            <v>42273</v>
          </cell>
          <cell r="J1229">
            <v>130</v>
          </cell>
        </row>
        <row r="1230">
          <cell r="D1230">
            <v>178223</v>
          </cell>
          <cell r="E1230">
            <v>178223</v>
          </cell>
          <cell r="F1230">
            <v>0</v>
          </cell>
          <cell r="G1230">
            <v>0</v>
          </cell>
          <cell r="H1230">
            <v>43474</v>
          </cell>
          <cell r="I1230">
            <v>42273</v>
          </cell>
          <cell r="J1230">
            <v>200</v>
          </cell>
        </row>
        <row r="1231">
          <cell r="D1231">
            <v>167887</v>
          </cell>
          <cell r="E1231">
            <v>167887</v>
          </cell>
          <cell r="F1231">
            <v>0</v>
          </cell>
          <cell r="G1231">
            <v>0</v>
          </cell>
          <cell r="H1231">
            <v>43475</v>
          </cell>
          <cell r="I1231">
            <v>42273</v>
          </cell>
          <cell r="J1231">
            <v>230</v>
          </cell>
        </row>
        <row r="1232">
          <cell r="D1232">
            <v>173708</v>
          </cell>
          <cell r="E1232">
            <v>173708</v>
          </cell>
          <cell r="F1232">
            <v>0</v>
          </cell>
          <cell r="G1232">
            <v>0</v>
          </cell>
          <cell r="H1232">
            <v>43476</v>
          </cell>
          <cell r="I1232">
            <v>42273</v>
          </cell>
          <cell r="J1232">
            <v>300</v>
          </cell>
        </row>
        <row r="1233">
          <cell r="D1233">
            <v>176277</v>
          </cell>
          <cell r="E1233">
            <v>176277</v>
          </cell>
          <cell r="F1233">
            <v>0</v>
          </cell>
          <cell r="G1233">
            <v>0</v>
          </cell>
          <cell r="H1233">
            <v>43477</v>
          </cell>
          <cell r="I1233">
            <v>42273</v>
          </cell>
          <cell r="J1233">
            <v>330</v>
          </cell>
        </row>
        <row r="1234">
          <cell r="D1234">
            <v>175302</v>
          </cell>
          <cell r="E1234">
            <v>175302</v>
          </cell>
          <cell r="F1234">
            <v>0</v>
          </cell>
          <cell r="G1234">
            <v>0</v>
          </cell>
          <cell r="H1234">
            <v>43478</v>
          </cell>
          <cell r="I1234">
            <v>42273</v>
          </cell>
          <cell r="J1234">
            <v>400</v>
          </cell>
        </row>
        <row r="1235">
          <cell r="D1235">
            <v>182085</v>
          </cell>
          <cell r="E1235">
            <v>182085</v>
          </cell>
          <cell r="F1235">
            <v>0</v>
          </cell>
          <cell r="G1235">
            <v>0</v>
          </cell>
          <cell r="H1235">
            <v>43479</v>
          </cell>
          <cell r="I1235">
            <v>42273</v>
          </cell>
          <cell r="J1235">
            <v>430</v>
          </cell>
        </row>
        <row r="1236">
          <cell r="D1236">
            <v>175727</v>
          </cell>
          <cell r="E1236">
            <v>175727</v>
          </cell>
          <cell r="F1236">
            <v>0</v>
          </cell>
          <cell r="G1236">
            <v>0</v>
          </cell>
          <cell r="H1236">
            <v>43480</v>
          </cell>
          <cell r="I1236">
            <v>42273</v>
          </cell>
          <cell r="J1236">
            <v>500</v>
          </cell>
        </row>
        <row r="1237">
          <cell r="D1237">
            <v>170971</v>
          </cell>
          <cell r="E1237">
            <v>170971</v>
          </cell>
          <cell r="F1237">
            <v>0</v>
          </cell>
          <cell r="G1237">
            <v>0</v>
          </cell>
          <cell r="H1237">
            <v>43481</v>
          </cell>
          <cell r="I1237">
            <v>42273</v>
          </cell>
          <cell r="J1237">
            <v>530</v>
          </cell>
        </row>
        <row r="1238">
          <cell r="D1238">
            <v>171485</v>
          </cell>
          <cell r="E1238">
            <v>171485</v>
          </cell>
          <cell r="F1238">
            <v>0</v>
          </cell>
          <cell r="G1238">
            <v>0</v>
          </cell>
          <cell r="H1238">
            <v>43482</v>
          </cell>
          <cell r="I1238">
            <v>42273</v>
          </cell>
          <cell r="J1238">
            <v>600</v>
          </cell>
        </row>
        <row r="1239">
          <cell r="D1239">
            <v>177659</v>
          </cell>
          <cell r="E1239">
            <v>177659</v>
          </cell>
          <cell r="F1239">
            <v>0</v>
          </cell>
          <cell r="G1239">
            <v>0</v>
          </cell>
          <cell r="H1239">
            <v>43483</v>
          </cell>
          <cell r="I1239">
            <v>42273</v>
          </cell>
          <cell r="J1239">
            <v>630</v>
          </cell>
        </row>
        <row r="1240">
          <cell r="D1240">
            <v>177768</v>
          </cell>
          <cell r="E1240">
            <v>177768</v>
          </cell>
          <cell r="F1240">
            <v>0</v>
          </cell>
          <cell r="G1240">
            <v>0</v>
          </cell>
          <cell r="H1240">
            <v>43484</v>
          </cell>
          <cell r="I1240">
            <v>42273</v>
          </cell>
          <cell r="J1240">
            <v>700</v>
          </cell>
        </row>
        <row r="1241">
          <cell r="D1241">
            <v>176346</v>
          </cell>
          <cell r="E1241">
            <v>176346</v>
          </cell>
          <cell r="F1241">
            <v>0</v>
          </cell>
          <cell r="G1241">
            <v>0</v>
          </cell>
          <cell r="H1241">
            <v>43485</v>
          </cell>
          <cell r="I1241">
            <v>42273</v>
          </cell>
          <cell r="J1241">
            <v>730</v>
          </cell>
        </row>
        <row r="1242">
          <cell r="D1242">
            <v>170196</v>
          </cell>
          <cell r="E1242">
            <v>170196</v>
          </cell>
          <cell r="F1242">
            <v>0</v>
          </cell>
          <cell r="G1242">
            <v>0</v>
          </cell>
          <cell r="H1242">
            <v>43486</v>
          </cell>
          <cell r="I1242">
            <v>42273</v>
          </cell>
          <cell r="J1242">
            <v>800</v>
          </cell>
        </row>
        <row r="1243">
          <cell r="D1243">
            <v>167901</v>
          </cell>
          <cell r="E1243">
            <v>167901</v>
          </cell>
          <cell r="F1243">
            <v>0</v>
          </cell>
          <cell r="G1243">
            <v>0</v>
          </cell>
          <cell r="H1243">
            <v>43487</v>
          </cell>
          <cell r="I1243">
            <v>42273</v>
          </cell>
          <cell r="J1243">
            <v>830</v>
          </cell>
        </row>
        <row r="1244">
          <cell r="D1244">
            <v>160002</v>
          </cell>
          <cell r="E1244">
            <v>160002</v>
          </cell>
          <cell r="F1244">
            <v>0</v>
          </cell>
          <cell r="G1244">
            <v>0</v>
          </cell>
          <cell r="H1244">
            <v>43488</v>
          </cell>
          <cell r="I1244">
            <v>42273</v>
          </cell>
          <cell r="J1244">
            <v>900</v>
          </cell>
        </row>
        <row r="1245">
          <cell r="D1245">
            <v>161913</v>
          </cell>
          <cell r="E1245">
            <v>161913</v>
          </cell>
          <cell r="F1245">
            <v>0</v>
          </cell>
          <cell r="G1245">
            <v>0</v>
          </cell>
          <cell r="H1245">
            <v>43489</v>
          </cell>
          <cell r="I1245">
            <v>42273</v>
          </cell>
          <cell r="J1245">
            <v>930</v>
          </cell>
        </row>
        <row r="1246">
          <cell r="D1246">
            <v>165414</v>
          </cell>
          <cell r="E1246">
            <v>165414</v>
          </cell>
          <cell r="F1246">
            <v>0</v>
          </cell>
          <cell r="G1246">
            <v>0</v>
          </cell>
          <cell r="H1246">
            <v>43490</v>
          </cell>
          <cell r="I1246">
            <v>42273</v>
          </cell>
          <cell r="J1246">
            <v>1000</v>
          </cell>
        </row>
        <row r="1247">
          <cell r="D1247">
            <v>167490</v>
          </cell>
          <cell r="E1247">
            <v>167490</v>
          </cell>
          <cell r="F1247">
            <v>0</v>
          </cell>
          <cell r="G1247">
            <v>0</v>
          </cell>
          <cell r="H1247">
            <v>43491</v>
          </cell>
          <cell r="I1247">
            <v>42273</v>
          </cell>
          <cell r="J1247">
            <v>1030</v>
          </cell>
        </row>
        <row r="1248">
          <cell r="D1248">
            <v>168227</v>
          </cell>
          <cell r="E1248">
            <v>168227</v>
          </cell>
          <cell r="F1248">
            <v>0</v>
          </cell>
          <cell r="G1248">
            <v>0</v>
          </cell>
          <cell r="H1248">
            <v>43492</v>
          </cell>
          <cell r="I1248">
            <v>42273</v>
          </cell>
          <cell r="J1248">
            <v>1100</v>
          </cell>
        </row>
        <row r="1249">
          <cell r="D1249">
            <v>165951</v>
          </cell>
          <cell r="E1249">
            <v>165951</v>
          </cell>
          <cell r="F1249">
            <v>0</v>
          </cell>
          <cell r="G1249">
            <v>0</v>
          </cell>
          <cell r="H1249">
            <v>43493</v>
          </cell>
          <cell r="I1249">
            <v>42273</v>
          </cell>
          <cell r="J1249">
            <v>1130</v>
          </cell>
        </row>
        <row r="1250">
          <cell r="D1250">
            <v>166422</v>
          </cell>
          <cell r="E1250">
            <v>166422</v>
          </cell>
          <cell r="F1250">
            <v>0</v>
          </cell>
          <cell r="G1250">
            <v>0</v>
          </cell>
          <cell r="H1250">
            <v>43494</v>
          </cell>
          <cell r="I1250">
            <v>42273</v>
          </cell>
          <cell r="J1250">
            <v>1200</v>
          </cell>
        </row>
        <row r="1251">
          <cell r="D1251">
            <v>171571</v>
          </cell>
          <cell r="E1251">
            <v>171571</v>
          </cell>
          <cell r="F1251">
            <v>0</v>
          </cell>
          <cell r="G1251">
            <v>0</v>
          </cell>
          <cell r="H1251">
            <v>43495</v>
          </cell>
          <cell r="I1251">
            <v>42273</v>
          </cell>
          <cell r="J1251">
            <v>1230</v>
          </cell>
        </row>
        <row r="1252">
          <cell r="D1252">
            <v>171416</v>
          </cell>
          <cell r="E1252">
            <v>171416</v>
          </cell>
          <cell r="F1252">
            <v>0</v>
          </cell>
          <cell r="G1252">
            <v>0</v>
          </cell>
          <cell r="H1252">
            <v>43496</v>
          </cell>
          <cell r="I1252">
            <v>42273</v>
          </cell>
          <cell r="J1252">
            <v>1300</v>
          </cell>
        </row>
        <row r="1253">
          <cell r="D1253">
            <v>171380</v>
          </cell>
          <cell r="E1253">
            <v>171380</v>
          </cell>
          <cell r="F1253">
            <v>0</v>
          </cell>
          <cell r="G1253">
            <v>0</v>
          </cell>
          <cell r="H1253">
            <v>43497</v>
          </cell>
          <cell r="I1253">
            <v>42273</v>
          </cell>
          <cell r="J1253">
            <v>1330</v>
          </cell>
        </row>
        <row r="1254">
          <cell r="D1254">
            <v>175413</v>
          </cell>
          <cell r="E1254">
            <v>175413</v>
          </cell>
          <cell r="F1254">
            <v>0</v>
          </cell>
          <cell r="G1254">
            <v>0</v>
          </cell>
          <cell r="H1254">
            <v>43498</v>
          </cell>
          <cell r="I1254">
            <v>42273</v>
          </cell>
          <cell r="J1254">
            <v>1400</v>
          </cell>
        </row>
        <row r="1255">
          <cell r="D1255">
            <v>177760</v>
          </cell>
          <cell r="E1255">
            <v>177760</v>
          </cell>
          <cell r="F1255">
            <v>0</v>
          </cell>
          <cell r="G1255">
            <v>0</v>
          </cell>
          <cell r="H1255">
            <v>43499</v>
          </cell>
          <cell r="I1255">
            <v>42273</v>
          </cell>
          <cell r="J1255">
            <v>1430</v>
          </cell>
        </row>
        <row r="1256">
          <cell r="D1256">
            <v>178363</v>
          </cell>
          <cell r="E1256">
            <v>178363</v>
          </cell>
          <cell r="F1256">
            <v>0</v>
          </cell>
          <cell r="G1256">
            <v>0</v>
          </cell>
          <cell r="H1256">
            <v>43500</v>
          </cell>
          <cell r="I1256">
            <v>42273</v>
          </cell>
          <cell r="J1256">
            <v>1500</v>
          </cell>
        </row>
        <row r="1257">
          <cell r="D1257">
            <v>178596</v>
          </cell>
          <cell r="E1257">
            <v>178596</v>
          </cell>
          <cell r="F1257">
            <v>0</v>
          </cell>
          <cell r="G1257">
            <v>0</v>
          </cell>
          <cell r="H1257">
            <v>43501</v>
          </cell>
          <cell r="I1257">
            <v>42273</v>
          </cell>
          <cell r="J1257">
            <v>1530</v>
          </cell>
        </row>
        <row r="1258">
          <cell r="D1258">
            <v>180994</v>
          </cell>
          <cell r="E1258">
            <v>180994</v>
          </cell>
          <cell r="F1258">
            <v>0</v>
          </cell>
          <cell r="G1258">
            <v>0</v>
          </cell>
          <cell r="H1258">
            <v>43502</v>
          </cell>
          <cell r="I1258">
            <v>42273</v>
          </cell>
          <cell r="J1258">
            <v>1600</v>
          </cell>
        </row>
        <row r="1259">
          <cell r="D1259">
            <v>185171</v>
          </cell>
          <cell r="E1259">
            <v>185171</v>
          </cell>
          <cell r="F1259">
            <v>0</v>
          </cell>
          <cell r="G1259">
            <v>0</v>
          </cell>
          <cell r="H1259">
            <v>43503</v>
          </cell>
          <cell r="I1259">
            <v>42273</v>
          </cell>
          <cell r="J1259">
            <v>1630</v>
          </cell>
        </row>
        <row r="1260">
          <cell r="D1260">
            <v>189928</v>
          </cell>
          <cell r="E1260">
            <v>189928</v>
          </cell>
          <cell r="F1260">
            <v>0</v>
          </cell>
          <cell r="G1260">
            <v>0</v>
          </cell>
          <cell r="H1260">
            <v>43504</v>
          </cell>
          <cell r="I1260">
            <v>42273</v>
          </cell>
          <cell r="J1260">
            <v>1700</v>
          </cell>
        </row>
        <row r="1261">
          <cell r="D1261">
            <v>188159</v>
          </cell>
          <cell r="E1261">
            <v>188159</v>
          </cell>
          <cell r="F1261">
            <v>0</v>
          </cell>
          <cell r="G1261">
            <v>0</v>
          </cell>
          <cell r="H1261">
            <v>43505</v>
          </cell>
          <cell r="I1261">
            <v>42273</v>
          </cell>
          <cell r="J1261">
            <v>1730</v>
          </cell>
        </row>
        <row r="1262">
          <cell r="D1262">
            <v>182247</v>
          </cell>
          <cell r="E1262">
            <v>182247</v>
          </cell>
          <cell r="F1262">
            <v>0</v>
          </cell>
          <cell r="G1262">
            <v>0</v>
          </cell>
          <cell r="H1262">
            <v>43506</v>
          </cell>
          <cell r="I1262">
            <v>42273</v>
          </cell>
          <cell r="J1262">
            <v>1800</v>
          </cell>
        </row>
        <row r="1263">
          <cell r="D1263">
            <v>184278</v>
          </cell>
          <cell r="E1263">
            <v>184278</v>
          </cell>
          <cell r="F1263">
            <v>0</v>
          </cell>
          <cell r="G1263">
            <v>0</v>
          </cell>
          <cell r="H1263">
            <v>43507</v>
          </cell>
          <cell r="I1263">
            <v>42273</v>
          </cell>
          <cell r="J1263">
            <v>1830</v>
          </cell>
        </row>
        <row r="1264">
          <cell r="D1264">
            <v>192524</v>
          </cell>
          <cell r="E1264">
            <v>192524</v>
          </cell>
          <cell r="F1264">
            <v>0</v>
          </cell>
          <cell r="G1264">
            <v>0</v>
          </cell>
          <cell r="H1264">
            <v>43508</v>
          </cell>
          <cell r="I1264">
            <v>42273</v>
          </cell>
          <cell r="J1264">
            <v>1900</v>
          </cell>
        </row>
        <row r="1265">
          <cell r="D1265">
            <v>188894</v>
          </cell>
          <cell r="E1265">
            <v>188894</v>
          </cell>
          <cell r="F1265">
            <v>0</v>
          </cell>
          <cell r="G1265">
            <v>0</v>
          </cell>
          <cell r="H1265">
            <v>43509</v>
          </cell>
          <cell r="I1265">
            <v>42273</v>
          </cell>
          <cell r="J1265">
            <v>1930</v>
          </cell>
        </row>
        <row r="1266">
          <cell r="D1266">
            <v>184478</v>
          </cell>
          <cell r="E1266">
            <v>184478</v>
          </cell>
          <cell r="F1266">
            <v>0</v>
          </cell>
          <cell r="G1266">
            <v>0</v>
          </cell>
          <cell r="H1266">
            <v>43510</v>
          </cell>
          <cell r="I1266">
            <v>42273</v>
          </cell>
          <cell r="J1266">
            <v>2000</v>
          </cell>
        </row>
        <row r="1267">
          <cell r="D1267">
            <v>182991</v>
          </cell>
          <cell r="E1267">
            <v>182991</v>
          </cell>
          <cell r="F1267">
            <v>0</v>
          </cell>
          <cell r="G1267">
            <v>0</v>
          </cell>
          <cell r="H1267">
            <v>43511</v>
          </cell>
          <cell r="I1267">
            <v>42273</v>
          </cell>
          <cell r="J1267">
            <v>2030</v>
          </cell>
        </row>
        <row r="1268">
          <cell r="D1268">
            <v>189247</v>
          </cell>
          <cell r="E1268">
            <v>189247</v>
          </cell>
          <cell r="F1268">
            <v>0</v>
          </cell>
          <cell r="G1268">
            <v>0</v>
          </cell>
          <cell r="H1268">
            <v>43512</v>
          </cell>
          <cell r="I1268">
            <v>42273</v>
          </cell>
          <cell r="J1268">
            <v>2100</v>
          </cell>
        </row>
        <row r="1269">
          <cell r="D1269">
            <v>190858</v>
          </cell>
          <cell r="E1269">
            <v>190858</v>
          </cell>
          <cell r="F1269">
            <v>0</v>
          </cell>
          <cell r="G1269">
            <v>0</v>
          </cell>
          <cell r="H1269">
            <v>43513</v>
          </cell>
          <cell r="I1269">
            <v>42273</v>
          </cell>
          <cell r="J1269">
            <v>2130</v>
          </cell>
        </row>
        <row r="1270">
          <cell r="D1270">
            <v>191284</v>
          </cell>
          <cell r="E1270">
            <v>191284</v>
          </cell>
          <cell r="F1270">
            <v>0</v>
          </cell>
          <cell r="G1270">
            <v>0</v>
          </cell>
          <cell r="H1270">
            <v>43514</v>
          </cell>
          <cell r="I1270">
            <v>42273</v>
          </cell>
          <cell r="J1270">
            <v>2200</v>
          </cell>
        </row>
        <row r="1271">
          <cell r="D1271">
            <v>191038</v>
          </cell>
          <cell r="E1271">
            <v>191038</v>
          </cell>
          <cell r="F1271">
            <v>0</v>
          </cell>
          <cell r="G1271">
            <v>0</v>
          </cell>
          <cell r="H1271">
            <v>43515</v>
          </cell>
          <cell r="I1271">
            <v>42273</v>
          </cell>
          <cell r="J1271">
            <v>2230</v>
          </cell>
        </row>
        <row r="1272">
          <cell r="D1272">
            <v>191454</v>
          </cell>
          <cell r="E1272">
            <v>191454</v>
          </cell>
          <cell r="F1272">
            <v>0</v>
          </cell>
          <cell r="G1272">
            <v>0</v>
          </cell>
          <cell r="H1272">
            <v>43516</v>
          </cell>
          <cell r="I1272">
            <v>42273</v>
          </cell>
          <cell r="J1272">
            <v>2300</v>
          </cell>
        </row>
        <row r="1273">
          <cell r="D1273">
            <v>192333</v>
          </cell>
          <cell r="E1273">
            <v>192333</v>
          </cell>
          <cell r="F1273">
            <v>0</v>
          </cell>
          <cell r="G1273">
            <v>0</v>
          </cell>
          <cell r="H1273">
            <v>43517</v>
          </cell>
          <cell r="I1273">
            <v>42273</v>
          </cell>
          <cell r="J1273">
            <v>2330</v>
          </cell>
        </row>
        <row r="1274">
          <cell r="D1274">
            <v>189748</v>
          </cell>
          <cell r="E1274">
            <v>189748</v>
          </cell>
          <cell r="F1274">
            <v>0</v>
          </cell>
          <cell r="G1274">
            <v>0</v>
          </cell>
          <cell r="H1274">
            <v>43518</v>
          </cell>
          <cell r="I1274">
            <v>42273</v>
          </cell>
          <cell r="J1274">
            <v>2400</v>
          </cell>
        </row>
        <row r="1275">
          <cell r="D1275">
            <v>189811</v>
          </cell>
          <cell r="E1275">
            <v>189811</v>
          </cell>
          <cell r="F1275">
            <v>0</v>
          </cell>
          <cell r="G1275">
            <v>0</v>
          </cell>
          <cell r="H1275">
            <v>43519</v>
          </cell>
          <cell r="I1275">
            <v>42274</v>
          </cell>
          <cell r="J1275">
            <v>30</v>
          </cell>
        </row>
        <row r="1276">
          <cell r="D1276">
            <v>190220</v>
          </cell>
          <cell r="E1276">
            <v>190220</v>
          </cell>
          <cell r="F1276">
            <v>0</v>
          </cell>
          <cell r="G1276">
            <v>0</v>
          </cell>
          <cell r="H1276">
            <v>43520</v>
          </cell>
          <cell r="I1276">
            <v>42274</v>
          </cell>
          <cell r="J1276">
            <v>100</v>
          </cell>
        </row>
        <row r="1277">
          <cell r="D1277">
            <v>191688</v>
          </cell>
          <cell r="E1277">
            <v>191688</v>
          </cell>
          <cell r="F1277">
            <v>0</v>
          </cell>
          <cell r="G1277">
            <v>0</v>
          </cell>
          <cell r="H1277">
            <v>43521</v>
          </cell>
          <cell r="I1277">
            <v>42274</v>
          </cell>
          <cell r="J1277">
            <v>130</v>
          </cell>
        </row>
        <row r="1278">
          <cell r="D1278">
            <v>192924</v>
          </cell>
          <cell r="E1278">
            <v>192924</v>
          </cell>
          <cell r="F1278">
            <v>0</v>
          </cell>
          <cell r="G1278">
            <v>0</v>
          </cell>
          <cell r="H1278">
            <v>43522</v>
          </cell>
          <cell r="I1278">
            <v>42274</v>
          </cell>
          <cell r="J1278">
            <v>200</v>
          </cell>
        </row>
        <row r="1279">
          <cell r="D1279">
            <v>191182</v>
          </cell>
          <cell r="E1279">
            <v>191182</v>
          </cell>
          <cell r="F1279">
            <v>0</v>
          </cell>
          <cell r="G1279">
            <v>0</v>
          </cell>
          <cell r="H1279">
            <v>43523</v>
          </cell>
          <cell r="I1279">
            <v>42274</v>
          </cell>
          <cell r="J1279">
            <v>230</v>
          </cell>
        </row>
        <row r="1280">
          <cell r="D1280">
            <v>189953</v>
          </cell>
          <cell r="E1280">
            <v>189953</v>
          </cell>
          <cell r="F1280">
            <v>0</v>
          </cell>
          <cell r="G1280">
            <v>0</v>
          </cell>
          <cell r="H1280">
            <v>43524</v>
          </cell>
          <cell r="I1280">
            <v>42274</v>
          </cell>
          <cell r="J1280">
            <v>300</v>
          </cell>
        </row>
        <row r="1281">
          <cell r="D1281">
            <v>189583</v>
          </cell>
          <cell r="E1281">
            <v>189583</v>
          </cell>
          <cell r="F1281">
            <v>0</v>
          </cell>
          <cell r="G1281">
            <v>0</v>
          </cell>
          <cell r="H1281">
            <v>43525</v>
          </cell>
          <cell r="I1281">
            <v>42274</v>
          </cell>
          <cell r="J1281">
            <v>330</v>
          </cell>
        </row>
        <row r="1282">
          <cell r="D1282">
            <v>182111</v>
          </cell>
          <cell r="E1282">
            <v>182111</v>
          </cell>
          <cell r="F1282">
            <v>0</v>
          </cell>
          <cell r="G1282">
            <v>0</v>
          </cell>
          <cell r="H1282">
            <v>43526</v>
          </cell>
          <cell r="I1282">
            <v>42274</v>
          </cell>
          <cell r="J1282">
            <v>400</v>
          </cell>
        </row>
        <row r="1283">
          <cell r="D1283">
            <v>182280</v>
          </cell>
          <cell r="E1283">
            <v>182280</v>
          </cell>
          <cell r="F1283">
            <v>0</v>
          </cell>
          <cell r="G1283">
            <v>0</v>
          </cell>
          <cell r="H1283">
            <v>43527</v>
          </cell>
          <cell r="I1283">
            <v>42274</v>
          </cell>
          <cell r="J1283">
            <v>430</v>
          </cell>
        </row>
        <row r="1284">
          <cell r="D1284">
            <v>183341</v>
          </cell>
          <cell r="E1284">
            <v>183341</v>
          </cell>
          <cell r="F1284">
            <v>0</v>
          </cell>
          <cell r="G1284">
            <v>0</v>
          </cell>
          <cell r="H1284">
            <v>43528</v>
          </cell>
          <cell r="I1284">
            <v>42274</v>
          </cell>
          <cell r="J1284">
            <v>500</v>
          </cell>
        </row>
        <row r="1285">
          <cell r="D1285">
            <v>183546</v>
          </cell>
          <cell r="E1285">
            <v>183546</v>
          </cell>
          <cell r="F1285">
            <v>0</v>
          </cell>
          <cell r="G1285">
            <v>0</v>
          </cell>
          <cell r="H1285">
            <v>43529</v>
          </cell>
          <cell r="I1285">
            <v>42274</v>
          </cell>
          <cell r="J1285">
            <v>530</v>
          </cell>
        </row>
        <row r="1286">
          <cell r="D1286">
            <v>190527</v>
          </cell>
          <cell r="E1286">
            <v>190527</v>
          </cell>
          <cell r="F1286">
            <v>0</v>
          </cell>
          <cell r="G1286">
            <v>0</v>
          </cell>
          <cell r="H1286">
            <v>43530</v>
          </cell>
          <cell r="I1286">
            <v>42274</v>
          </cell>
          <cell r="J1286">
            <v>600</v>
          </cell>
        </row>
        <row r="1287">
          <cell r="D1287">
            <v>190495</v>
          </cell>
          <cell r="E1287">
            <v>190495</v>
          </cell>
          <cell r="F1287">
            <v>0</v>
          </cell>
          <cell r="G1287">
            <v>0</v>
          </cell>
          <cell r="H1287">
            <v>43531</v>
          </cell>
          <cell r="I1287">
            <v>42274</v>
          </cell>
          <cell r="J1287">
            <v>630</v>
          </cell>
        </row>
        <row r="1288">
          <cell r="D1288">
            <v>190239</v>
          </cell>
          <cell r="E1288">
            <v>190239</v>
          </cell>
          <cell r="F1288">
            <v>0</v>
          </cell>
          <cell r="G1288">
            <v>0</v>
          </cell>
          <cell r="H1288">
            <v>43532</v>
          </cell>
          <cell r="I1288">
            <v>42274</v>
          </cell>
          <cell r="J1288">
            <v>700</v>
          </cell>
        </row>
        <row r="1289">
          <cell r="D1289">
            <v>188534</v>
          </cell>
          <cell r="E1289">
            <v>188534</v>
          </cell>
          <cell r="F1289">
            <v>0</v>
          </cell>
          <cell r="G1289">
            <v>0</v>
          </cell>
          <cell r="H1289">
            <v>43533</v>
          </cell>
          <cell r="I1289">
            <v>42274</v>
          </cell>
          <cell r="J1289">
            <v>730</v>
          </cell>
        </row>
        <row r="1290">
          <cell r="D1290">
            <v>182106</v>
          </cell>
          <cell r="E1290">
            <v>182106</v>
          </cell>
          <cell r="F1290">
            <v>0</v>
          </cell>
          <cell r="G1290">
            <v>0</v>
          </cell>
          <cell r="H1290">
            <v>43534</v>
          </cell>
          <cell r="I1290">
            <v>42274</v>
          </cell>
          <cell r="J1290">
            <v>800</v>
          </cell>
        </row>
        <row r="1291">
          <cell r="D1291">
            <v>177977</v>
          </cell>
          <cell r="E1291">
            <v>177977</v>
          </cell>
          <cell r="F1291">
            <v>0</v>
          </cell>
          <cell r="G1291">
            <v>0</v>
          </cell>
          <cell r="H1291">
            <v>43535</v>
          </cell>
          <cell r="I1291">
            <v>42274</v>
          </cell>
          <cell r="J1291">
            <v>830</v>
          </cell>
        </row>
        <row r="1292">
          <cell r="D1292">
            <v>167226</v>
          </cell>
          <cell r="E1292">
            <v>167226</v>
          </cell>
          <cell r="F1292">
            <v>0</v>
          </cell>
          <cell r="G1292">
            <v>0</v>
          </cell>
          <cell r="H1292">
            <v>43536</v>
          </cell>
          <cell r="I1292">
            <v>42274</v>
          </cell>
          <cell r="J1292">
            <v>900</v>
          </cell>
        </row>
        <row r="1293">
          <cell r="D1293">
            <v>170714</v>
          </cell>
          <cell r="E1293">
            <v>170714</v>
          </cell>
          <cell r="F1293">
            <v>0</v>
          </cell>
          <cell r="G1293">
            <v>0</v>
          </cell>
          <cell r="H1293">
            <v>43537</v>
          </cell>
          <cell r="I1293">
            <v>42274</v>
          </cell>
          <cell r="J1293">
            <v>930</v>
          </cell>
        </row>
        <row r="1294">
          <cell r="D1294">
            <v>175340</v>
          </cell>
          <cell r="E1294">
            <v>175340</v>
          </cell>
          <cell r="F1294">
            <v>0</v>
          </cell>
          <cell r="G1294">
            <v>0</v>
          </cell>
          <cell r="H1294">
            <v>43538</v>
          </cell>
          <cell r="I1294">
            <v>42274</v>
          </cell>
          <cell r="J1294">
            <v>1000</v>
          </cell>
        </row>
        <row r="1295">
          <cell r="D1295">
            <v>167329</v>
          </cell>
          <cell r="E1295">
            <v>167329</v>
          </cell>
          <cell r="F1295">
            <v>0</v>
          </cell>
          <cell r="G1295">
            <v>0</v>
          </cell>
          <cell r="H1295">
            <v>43539</v>
          </cell>
          <cell r="I1295">
            <v>42274</v>
          </cell>
          <cell r="J1295">
            <v>1030</v>
          </cell>
        </row>
        <row r="1296">
          <cell r="D1296">
            <v>169102</v>
          </cell>
          <cell r="E1296">
            <v>169102</v>
          </cell>
          <cell r="F1296">
            <v>0</v>
          </cell>
          <cell r="G1296">
            <v>0</v>
          </cell>
          <cell r="H1296">
            <v>43540</v>
          </cell>
          <cell r="I1296">
            <v>42274</v>
          </cell>
          <cell r="J1296">
            <v>1100</v>
          </cell>
        </row>
        <row r="1297">
          <cell r="D1297">
            <v>168053</v>
          </cell>
          <cell r="E1297">
            <v>168053</v>
          </cell>
          <cell r="F1297">
            <v>0</v>
          </cell>
          <cell r="G1297">
            <v>0</v>
          </cell>
          <cell r="H1297">
            <v>43541</v>
          </cell>
          <cell r="I1297">
            <v>42274</v>
          </cell>
          <cell r="J1297">
            <v>1130</v>
          </cell>
        </row>
        <row r="1298">
          <cell r="D1298">
            <v>167841</v>
          </cell>
          <cell r="E1298">
            <v>167841</v>
          </cell>
          <cell r="F1298">
            <v>0</v>
          </cell>
          <cell r="G1298">
            <v>0</v>
          </cell>
          <cell r="H1298">
            <v>43542</v>
          </cell>
          <cell r="I1298">
            <v>42274</v>
          </cell>
          <cell r="J1298">
            <v>1200</v>
          </cell>
        </row>
        <row r="1299">
          <cell r="D1299">
            <v>169526</v>
          </cell>
          <cell r="E1299">
            <v>169526</v>
          </cell>
          <cell r="F1299">
            <v>0</v>
          </cell>
          <cell r="G1299">
            <v>0</v>
          </cell>
          <cell r="H1299">
            <v>43543</v>
          </cell>
          <cell r="I1299">
            <v>42274</v>
          </cell>
          <cell r="J1299">
            <v>1230</v>
          </cell>
        </row>
        <row r="1300">
          <cell r="D1300">
            <v>176403</v>
          </cell>
          <cell r="E1300">
            <v>176403</v>
          </cell>
          <cell r="F1300">
            <v>0</v>
          </cell>
          <cell r="G1300">
            <v>0</v>
          </cell>
          <cell r="H1300">
            <v>43544</v>
          </cell>
          <cell r="I1300">
            <v>42274</v>
          </cell>
          <cell r="J1300">
            <v>1300</v>
          </cell>
        </row>
        <row r="1301">
          <cell r="D1301">
            <v>182282</v>
          </cell>
          <cell r="E1301">
            <v>182282</v>
          </cell>
          <cell r="F1301">
            <v>0</v>
          </cell>
          <cell r="G1301">
            <v>0</v>
          </cell>
          <cell r="H1301">
            <v>43545</v>
          </cell>
          <cell r="I1301">
            <v>42274</v>
          </cell>
          <cell r="J1301">
            <v>1330</v>
          </cell>
        </row>
        <row r="1302">
          <cell r="D1302">
            <v>192260</v>
          </cell>
          <cell r="E1302">
            <v>192260</v>
          </cell>
          <cell r="F1302">
            <v>0</v>
          </cell>
          <cell r="G1302">
            <v>0</v>
          </cell>
          <cell r="H1302">
            <v>43546</v>
          </cell>
          <cell r="I1302">
            <v>42274</v>
          </cell>
          <cell r="J1302">
            <v>1400</v>
          </cell>
        </row>
        <row r="1303">
          <cell r="D1303">
            <v>191629</v>
          </cell>
          <cell r="E1303">
            <v>191629</v>
          </cell>
          <cell r="F1303">
            <v>0</v>
          </cell>
          <cell r="G1303">
            <v>0</v>
          </cell>
          <cell r="H1303">
            <v>43547</v>
          </cell>
          <cell r="I1303">
            <v>42274</v>
          </cell>
          <cell r="J1303">
            <v>1430</v>
          </cell>
        </row>
        <row r="1304">
          <cell r="D1304">
            <v>174356</v>
          </cell>
          <cell r="E1304">
            <v>174356</v>
          </cell>
          <cell r="F1304">
            <v>0</v>
          </cell>
          <cell r="G1304">
            <v>0</v>
          </cell>
          <cell r="H1304">
            <v>43548</v>
          </cell>
          <cell r="I1304">
            <v>42274</v>
          </cell>
          <cell r="J1304">
            <v>1500</v>
          </cell>
        </row>
        <row r="1305">
          <cell r="D1305">
            <v>178613</v>
          </cell>
          <cell r="E1305">
            <v>178613</v>
          </cell>
          <cell r="F1305">
            <v>0</v>
          </cell>
          <cell r="G1305">
            <v>0</v>
          </cell>
          <cell r="H1305">
            <v>43549</v>
          </cell>
          <cell r="I1305">
            <v>42274</v>
          </cell>
          <cell r="J1305">
            <v>1530</v>
          </cell>
        </row>
        <row r="1306">
          <cell r="D1306">
            <v>183578</v>
          </cell>
          <cell r="E1306">
            <v>183578</v>
          </cell>
          <cell r="F1306">
            <v>0</v>
          </cell>
          <cell r="G1306">
            <v>0</v>
          </cell>
          <cell r="H1306">
            <v>43550</v>
          </cell>
          <cell r="I1306">
            <v>42274</v>
          </cell>
          <cell r="J1306">
            <v>1600</v>
          </cell>
        </row>
        <row r="1307">
          <cell r="D1307">
            <v>178794</v>
          </cell>
          <cell r="E1307">
            <v>178794</v>
          </cell>
          <cell r="F1307">
            <v>0</v>
          </cell>
          <cell r="G1307">
            <v>0</v>
          </cell>
          <cell r="H1307">
            <v>43551</v>
          </cell>
          <cell r="I1307">
            <v>42274</v>
          </cell>
          <cell r="J1307">
            <v>1630</v>
          </cell>
        </row>
        <row r="1308">
          <cell r="D1308">
            <v>181133</v>
          </cell>
          <cell r="E1308">
            <v>181133</v>
          </cell>
          <cell r="F1308">
            <v>0</v>
          </cell>
          <cell r="G1308">
            <v>0</v>
          </cell>
          <cell r="H1308">
            <v>43552</v>
          </cell>
          <cell r="I1308">
            <v>42274</v>
          </cell>
          <cell r="J1308">
            <v>1700</v>
          </cell>
        </row>
        <row r="1309">
          <cell r="D1309">
            <v>183587</v>
          </cell>
          <cell r="E1309">
            <v>183587</v>
          </cell>
          <cell r="F1309">
            <v>0</v>
          </cell>
          <cell r="G1309">
            <v>0</v>
          </cell>
          <cell r="H1309">
            <v>43553</v>
          </cell>
          <cell r="I1309">
            <v>42274</v>
          </cell>
          <cell r="J1309">
            <v>1730</v>
          </cell>
        </row>
        <row r="1310">
          <cell r="D1310">
            <v>183486</v>
          </cell>
          <cell r="E1310">
            <v>183486</v>
          </cell>
          <cell r="F1310">
            <v>0</v>
          </cell>
          <cell r="G1310">
            <v>0</v>
          </cell>
          <cell r="H1310">
            <v>43554</v>
          </cell>
          <cell r="I1310">
            <v>42274</v>
          </cell>
          <cell r="J1310">
            <v>1800</v>
          </cell>
        </row>
        <row r="1311">
          <cell r="D1311">
            <v>180929</v>
          </cell>
          <cell r="E1311">
            <v>180929</v>
          </cell>
          <cell r="F1311">
            <v>0</v>
          </cell>
          <cell r="G1311">
            <v>0</v>
          </cell>
          <cell r="H1311">
            <v>43555</v>
          </cell>
          <cell r="I1311">
            <v>42274</v>
          </cell>
          <cell r="J1311">
            <v>1830</v>
          </cell>
        </row>
        <row r="1312">
          <cell r="D1312">
            <v>181274</v>
          </cell>
          <cell r="E1312">
            <v>181274</v>
          </cell>
          <cell r="F1312">
            <v>0</v>
          </cell>
          <cell r="G1312">
            <v>0</v>
          </cell>
          <cell r="H1312">
            <v>43556</v>
          </cell>
          <cell r="I1312">
            <v>42274</v>
          </cell>
          <cell r="J1312">
            <v>1900</v>
          </cell>
        </row>
        <row r="1313">
          <cell r="D1313">
            <v>180688</v>
          </cell>
          <cell r="E1313">
            <v>180688</v>
          </cell>
          <cell r="F1313">
            <v>0</v>
          </cell>
          <cell r="G1313">
            <v>0</v>
          </cell>
          <cell r="H1313">
            <v>43557</v>
          </cell>
          <cell r="I1313">
            <v>42274</v>
          </cell>
          <cell r="J1313">
            <v>1930</v>
          </cell>
        </row>
        <row r="1314">
          <cell r="D1314">
            <v>176678</v>
          </cell>
          <cell r="E1314">
            <v>176678</v>
          </cell>
          <cell r="F1314">
            <v>0</v>
          </cell>
          <cell r="G1314">
            <v>0</v>
          </cell>
          <cell r="H1314">
            <v>43558</v>
          </cell>
          <cell r="I1314">
            <v>42274</v>
          </cell>
          <cell r="J1314">
            <v>2000</v>
          </cell>
        </row>
        <row r="1315">
          <cell r="D1315">
            <v>175316</v>
          </cell>
          <cell r="E1315">
            <v>175316</v>
          </cell>
          <cell r="F1315">
            <v>0</v>
          </cell>
          <cell r="G1315">
            <v>0</v>
          </cell>
          <cell r="H1315">
            <v>43559</v>
          </cell>
          <cell r="I1315">
            <v>42274</v>
          </cell>
          <cell r="J1315">
            <v>2030</v>
          </cell>
        </row>
        <row r="1316">
          <cell r="D1316">
            <v>180696</v>
          </cell>
          <cell r="E1316">
            <v>180696</v>
          </cell>
          <cell r="F1316">
            <v>0</v>
          </cell>
          <cell r="G1316">
            <v>0</v>
          </cell>
          <cell r="H1316">
            <v>43560</v>
          </cell>
          <cell r="I1316">
            <v>42274</v>
          </cell>
          <cell r="J1316">
            <v>2100</v>
          </cell>
        </row>
        <row r="1317">
          <cell r="D1317">
            <v>185733</v>
          </cell>
          <cell r="E1317">
            <v>185733</v>
          </cell>
          <cell r="F1317">
            <v>0</v>
          </cell>
          <cell r="G1317">
            <v>0</v>
          </cell>
          <cell r="H1317">
            <v>43561</v>
          </cell>
          <cell r="I1317">
            <v>42274</v>
          </cell>
          <cell r="J1317">
            <v>2130</v>
          </cell>
        </row>
        <row r="1318">
          <cell r="D1318">
            <v>184690</v>
          </cell>
          <cell r="E1318">
            <v>184690</v>
          </cell>
          <cell r="F1318">
            <v>0</v>
          </cell>
          <cell r="G1318">
            <v>0</v>
          </cell>
          <cell r="H1318">
            <v>43562</v>
          </cell>
          <cell r="I1318">
            <v>42274</v>
          </cell>
          <cell r="J1318">
            <v>2200</v>
          </cell>
        </row>
        <row r="1319">
          <cell r="D1319">
            <v>189306</v>
          </cell>
          <cell r="E1319">
            <v>189306</v>
          </cell>
          <cell r="F1319">
            <v>0</v>
          </cell>
          <cell r="G1319">
            <v>0</v>
          </cell>
          <cell r="H1319">
            <v>43563</v>
          </cell>
          <cell r="I1319">
            <v>42274</v>
          </cell>
          <cell r="J1319">
            <v>2230</v>
          </cell>
        </row>
        <row r="1320">
          <cell r="D1320">
            <v>187474</v>
          </cell>
          <cell r="E1320">
            <v>187474</v>
          </cell>
          <cell r="F1320">
            <v>0</v>
          </cell>
          <cell r="G1320">
            <v>0</v>
          </cell>
          <cell r="H1320">
            <v>43564</v>
          </cell>
          <cell r="I1320">
            <v>42274</v>
          </cell>
          <cell r="J1320">
            <v>2300</v>
          </cell>
        </row>
        <row r="1321">
          <cell r="D1321">
            <v>183607</v>
          </cell>
          <cell r="E1321">
            <v>183607</v>
          </cell>
          <cell r="F1321">
            <v>0</v>
          </cell>
          <cell r="G1321">
            <v>0</v>
          </cell>
          <cell r="H1321">
            <v>43565</v>
          </cell>
          <cell r="I1321">
            <v>42274</v>
          </cell>
          <cell r="J1321">
            <v>2330</v>
          </cell>
        </row>
        <row r="1322">
          <cell r="D1322">
            <v>183933</v>
          </cell>
          <cell r="E1322">
            <v>183933</v>
          </cell>
          <cell r="F1322">
            <v>0</v>
          </cell>
          <cell r="G1322">
            <v>0</v>
          </cell>
          <cell r="H1322">
            <v>43566</v>
          </cell>
          <cell r="I1322">
            <v>42274</v>
          </cell>
          <cell r="J1322">
            <v>2400</v>
          </cell>
        </row>
        <row r="1323">
          <cell r="D1323">
            <v>183704</v>
          </cell>
          <cell r="E1323">
            <v>183704</v>
          </cell>
          <cell r="F1323">
            <v>0</v>
          </cell>
          <cell r="G1323">
            <v>0</v>
          </cell>
          <cell r="H1323">
            <v>43567</v>
          </cell>
          <cell r="I1323">
            <v>42275</v>
          </cell>
          <cell r="J1323">
            <v>30</v>
          </cell>
        </row>
        <row r="1324">
          <cell r="D1324">
            <v>178072</v>
          </cell>
          <cell r="E1324">
            <v>178072</v>
          </cell>
          <cell r="F1324">
            <v>0</v>
          </cell>
          <cell r="G1324">
            <v>0</v>
          </cell>
          <cell r="H1324">
            <v>43568</v>
          </cell>
          <cell r="I1324">
            <v>42275</v>
          </cell>
          <cell r="J1324">
            <v>100</v>
          </cell>
        </row>
        <row r="1325">
          <cell r="D1325">
            <v>179503</v>
          </cell>
          <cell r="E1325">
            <v>179503</v>
          </cell>
          <cell r="F1325">
            <v>0</v>
          </cell>
          <cell r="G1325">
            <v>0</v>
          </cell>
          <cell r="H1325">
            <v>43569</v>
          </cell>
          <cell r="I1325">
            <v>42275</v>
          </cell>
          <cell r="J1325">
            <v>130</v>
          </cell>
        </row>
        <row r="1326">
          <cell r="D1326">
            <v>181558</v>
          </cell>
          <cell r="E1326">
            <v>181558</v>
          </cell>
          <cell r="F1326">
            <v>0</v>
          </cell>
          <cell r="G1326">
            <v>0</v>
          </cell>
          <cell r="H1326">
            <v>43570</v>
          </cell>
          <cell r="I1326">
            <v>42275</v>
          </cell>
          <cell r="J1326">
            <v>200</v>
          </cell>
        </row>
        <row r="1327">
          <cell r="D1327">
            <v>186731</v>
          </cell>
          <cell r="E1327">
            <v>186731</v>
          </cell>
          <cell r="F1327">
            <v>0</v>
          </cell>
          <cell r="G1327">
            <v>0</v>
          </cell>
          <cell r="H1327">
            <v>43571</v>
          </cell>
          <cell r="I1327">
            <v>42275</v>
          </cell>
          <cell r="J1327">
            <v>230</v>
          </cell>
        </row>
        <row r="1328">
          <cell r="D1328">
            <v>187201</v>
          </cell>
          <cell r="E1328">
            <v>187201</v>
          </cell>
          <cell r="F1328">
            <v>0</v>
          </cell>
          <cell r="G1328">
            <v>0</v>
          </cell>
          <cell r="H1328">
            <v>43572</v>
          </cell>
          <cell r="I1328">
            <v>42275</v>
          </cell>
          <cell r="J1328">
            <v>300</v>
          </cell>
        </row>
        <row r="1329">
          <cell r="D1329">
            <v>190099</v>
          </cell>
          <cell r="E1329">
            <v>190099</v>
          </cell>
          <cell r="F1329">
            <v>0</v>
          </cell>
          <cell r="G1329">
            <v>0</v>
          </cell>
          <cell r="H1329">
            <v>43573</v>
          </cell>
          <cell r="I1329">
            <v>42275</v>
          </cell>
          <cell r="J1329">
            <v>330</v>
          </cell>
        </row>
        <row r="1330">
          <cell r="D1330">
            <v>192096</v>
          </cell>
          <cell r="E1330">
            <v>192096</v>
          </cell>
          <cell r="F1330">
            <v>0</v>
          </cell>
          <cell r="G1330">
            <v>0</v>
          </cell>
          <cell r="H1330">
            <v>43574</v>
          </cell>
          <cell r="I1330">
            <v>42275</v>
          </cell>
          <cell r="J1330">
            <v>400</v>
          </cell>
        </row>
        <row r="1331">
          <cell r="D1331">
            <v>189123</v>
          </cell>
          <cell r="E1331">
            <v>189123</v>
          </cell>
          <cell r="F1331">
            <v>0</v>
          </cell>
          <cell r="G1331">
            <v>0</v>
          </cell>
          <cell r="H1331">
            <v>43575</v>
          </cell>
          <cell r="I1331">
            <v>42275</v>
          </cell>
          <cell r="J1331">
            <v>430</v>
          </cell>
        </row>
        <row r="1332">
          <cell r="D1332">
            <v>188051</v>
          </cell>
          <cell r="E1332">
            <v>188051</v>
          </cell>
          <cell r="F1332">
            <v>0</v>
          </cell>
          <cell r="G1332">
            <v>0</v>
          </cell>
          <cell r="H1332">
            <v>43576</v>
          </cell>
          <cell r="I1332">
            <v>42275</v>
          </cell>
          <cell r="J1332">
            <v>500</v>
          </cell>
        </row>
        <row r="1333">
          <cell r="D1333">
            <v>188404</v>
          </cell>
          <cell r="E1333">
            <v>188404</v>
          </cell>
          <cell r="F1333">
            <v>0</v>
          </cell>
          <cell r="G1333">
            <v>0</v>
          </cell>
          <cell r="H1333">
            <v>43577</v>
          </cell>
          <cell r="I1333">
            <v>42275</v>
          </cell>
          <cell r="J1333">
            <v>530</v>
          </cell>
        </row>
        <row r="1334">
          <cell r="D1334">
            <v>187467</v>
          </cell>
          <cell r="E1334">
            <v>187467</v>
          </cell>
          <cell r="F1334">
            <v>0</v>
          </cell>
          <cell r="G1334">
            <v>0</v>
          </cell>
          <cell r="H1334">
            <v>43578</v>
          </cell>
          <cell r="I1334">
            <v>42275</v>
          </cell>
          <cell r="J1334">
            <v>600</v>
          </cell>
        </row>
        <row r="1335">
          <cell r="D1335">
            <v>188168</v>
          </cell>
          <cell r="E1335">
            <v>188168</v>
          </cell>
          <cell r="F1335">
            <v>0</v>
          </cell>
          <cell r="G1335">
            <v>0</v>
          </cell>
          <cell r="H1335">
            <v>43579</v>
          </cell>
          <cell r="I1335">
            <v>42275</v>
          </cell>
          <cell r="J1335">
            <v>630</v>
          </cell>
        </row>
        <row r="1336">
          <cell r="D1336">
            <v>187015</v>
          </cell>
          <cell r="E1336">
            <v>187015</v>
          </cell>
          <cell r="F1336">
            <v>0</v>
          </cell>
          <cell r="G1336">
            <v>0</v>
          </cell>
          <cell r="H1336">
            <v>43580</v>
          </cell>
          <cell r="I1336">
            <v>42275</v>
          </cell>
          <cell r="J1336">
            <v>700</v>
          </cell>
        </row>
        <row r="1337">
          <cell r="D1337">
            <v>184649</v>
          </cell>
          <cell r="E1337">
            <v>184649</v>
          </cell>
          <cell r="F1337">
            <v>0</v>
          </cell>
          <cell r="G1337">
            <v>0</v>
          </cell>
          <cell r="H1337">
            <v>43581</v>
          </cell>
          <cell r="I1337">
            <v>42275</v>
          </cell>
          <cell r="J1337">
            <v>730</v>
          </cell>
        </row>
        <row r="1338">
          <cell r="D1338">
            <v>179089</v>
          </cell>
          <cell r="E1338">
            <v>179089</v>
          </cell>
          <cell r="F1338">
            <v>0</v>
          </cell>
          <cell r="G1338">
            <v>0</v>
          </cell>
          <cell r="H1338">
            <v>43582</v>
          </cell>
          <cell r="I1338">
            <v>42275</v>
          </cell>
          <cell r="J1338">
            <v>800</v>
          </cell>
        </row>
        <row r="1339">
          <cell r="D1339">
            <v>177028</v>
          </cell>
          <cell r="E1339">
            <v>177028</v>
          </cell>
          <cell r="F1339">
            <v>0</v>
          </cell>
          <cell r="G1339">
            <v>0</v>
          </cell>
          <cell r="H1339">
            <v>43583</v>
          </cell>
          <cell r="I1339">
            <v>42275</v>
          </cell>
          <cell r="J1339">
            <v>830</v>
          </cell>
        </row>
        <row r="1340">
          <cell r="D1340">
            <v>182195</v>
          </cell>
          <cell r="E1340">
            <v>182195</v>
          </cell>
          <cell r="F1340">
            <v>0</v>
          </cell>
          <cell r="G1340">
            <v>0</v>
          </cell>
          <cell r="H1340">
            <v>43584</v>
          </cell>
          <cell r="I1340">
            <v>42275</v>
          </cell>
          <cell r="J1340">
            <v>900</v>
          </cell>
        </row>
        <row r="1341">
          <cell r="D1341">
            <v>187195</v>
          </cell>
          <cell r="E1341">
            <v>187195</v>
          </cell>
          <cell r="F1341">
            <v>0</v>
          </cell>
          <cell r="G1341">
            <v>0</v>
          </cell>
          <cell r="H1341">
            <v>43585</v>
          </cell>
          <cell r="I1341">
            <v>42275</v>
          </cell>
          <cell r="J1341">
            <v>930</v>
          </cell>
        </row>
        <row r="1342">
          <cell r="D1342">
            <v>182739</v>
          </cell>
          <cell r="E1342">
            <v>182739</v>
          </cell>
          <cell r="F1342">
            <v>0</v>
          </cell>
          <cell r="G1342">
            <v>0</v>
          </cell>
          <cell r="H1342">
            <v>43586</v>
          </cell>
          <cell r="I1342">
            <v>42275</v>
          </cell>
          <cell r="J1342">
            <v>1000</v>
          </cell>
        </row>
        <row r="1343">
          <cell r="D1343">
            <v>182484</v>
          </cell>
          <cell r="E1343">
            <v>182484</v>
          </cell>
          <cell r="F1343">
            <v>0</v>
          </cell>
          <cell r="G1343">
            <v>0</v>
          </cell>
          <cell r="H1343">
            <v>43587</v>
          </cell>
          <cell r="I1343">
            <v>42275</v>
          </cell>
          <cell r="J1343">
            <v>1030</v>
          </cell>
        </row>
        <row r="1344">
          <cell r="D1344">
            <v>182492</v>
          </cell>
          <cell r="E1344">
            <v>182492</v>
          </cell>
          <cell r="F1344">
            <v>0</v>
          </cell>
          <cell r="G1344">
            <v>0</v>
          </cell>
          <cell r="H1344">
            <v>43588</v>
          </cell>
          <cell r="I1344">
            <v>42275</v>
          </cell>
          <cell r="J1344">
            <v>1100</v>
          </cell>
        </row>
        <row r="1345">
          <cell r="D1345">
            <v>182624</v>
          </cell>
          <cell r="E1345">
            <v>182624</v>
          </cell>
          <cell r="F1345">
            <v>0</v>
          </cell>
          <cell r="G1345">
            <v>0</v>
          </cell>
          <cell r="H1345">
            <v>43589</v>
          </cell>
          <cell r="I1345">
            <v>42275</v>
          </cell>
          <cell r="J1345">
            <v>1130</v>
          </cell>
        </row>
        <row r="1346">
          <cell r="D1346">
            <v>182099</v>
          </cell>
          <cell r="E1346">
            <v>182099</v>
          </cell>
          <cell r="F1346">
            <v>0</v>
          </cell>
          <cell r="G1346">
            <v>0</v>
          </cell>
          <cell r="H1346">
            <v>43590</v>
          </cell>
          <cell r="I1346">
            <v>42275</v>
          </cell>
          <cell r="J1346">
            <v>1200</v>
          </cell>
        </row>
        <row r="1347">
          <cell r="D1347">
            <v>181704</v>
          </cell>
          <cell r="E1347">
            <v>181704</v>
          </cell>
          <cell r="F1347">
            <v>0</v>
          </cell>
          <cell r="G1347">
            <v>0</v>
          </cell>
          <cell r="H1347">
            <v>43591</v>
          </cell>
          <cell r="I1347">
            <v>42275</v>
          </cell>
          <cell r="J1347">
            <v>1230</v>
          </cell>
        </row>
        <row r="1348">
          <cell r="D1348">
            <v>177394</v>
          </cell>
          <cell r="E1348">
            <v>177394</v>
          </cell>
          <cell r="F1348">
            <v>0</v>
          </cell>
          <cell r="G1348">
            <v>0</v>
          </cell>
          <cell r="H1348">
            <v>43592</v>
          </cell>
          <cell r="I1348">
            <v>42275</v>
          </cell>
          <cell r="J1348">
            <v>1300</v>
          </cell>
        </row>
        <row r="1349">
          <cell r="D1349">
            <v>174522</v>
          </cell>
          <cell r="E1349">
            <v>174522</v>
          </cell>
          <cell r="F1349">
            <v>0</v>
          </cell>
          <cell r="G1349">
            <v>0</v>
          </cell>
          <cell r="H1349">
            <v>43593</v>
          </cell>
          <cell r="I1349">
            <v>42275</v>
          </cell>
          <cell r="J1349">
            <v>1330</v>
          </cell>
        </row>
        <row r="1350">
          <cell r="D1350">
            <v>174685</v>
          </cell>
          <cell r="E1350">
            <v>174685</v>
          </cell>
          <cell r="F1350">
            <v>0</v>
          </cell>
          <cell r="G1350">
            <v>0</v>
          </cell>
          <cell r="H1350">
            <v>43594</v>
          </cell>
          <cell r="I1350">
            <v>42275</v>
          </cell>
          <cell r="J1350">
            <v>1400</v>
          </cell>
        </row>
        <row r="1351">
          <cell r="D1351">
            <v>173238</v>
          </cell>
          <cell r="E1351">
            <v>173238</v>
          </cell>
          <cell r="F1351">
            <v>0</v>
          </cell>
          <cell r="G1351">
            <v>0</v>
          </cell>
          <cell r="H1351">
            <v>43595</v>
          </cell>
          <cell r="I1351">
            <v>42275</v>
          </cell>
          <cell r="J1351">
            <v>1430</v>
          </cell>
        </row>
        <row r="1352">
          <cell r="D1352">
            <v>179453</v>
          </cell>
          <cell r="E1352">
            <v>179453</v>
          </cell>
          <cell r="F1352">
            <v>0</v>
          </cell>
          <cell r="G1352">
            <v>0</v>
          </cell>
          <cell r="H1352">
            <v>43596</v>
          </cell>
          <cell r="I1352">
            <v>42275</v>
          </cell>
          <cell r="J1352">
            <v>1500</v>
          </cell>
        </row>
        <row r="1353">
          <cell r="D1353">
            <v>181444</v>
          </cell>
          <cell r="E1353">
            <v>181444</v>
          </cell>
          <cell r="F1353">
            <v>0</v>
          </cell>
          <cell r="G1353">
            <v>0</v>
          </cell>
          <cell r="H1353">
            <v>43597</v>
          </cell>
          <cell r="I1353">
            <v>42275</v>
          </cell>
          <cell r="J1353">
            <v>1530</v>
          </cell>
        </row>
        <row r="1354">
          <cell r="D1354">
            <v>181802</v>
          </cell>
          <cell r="E1354">
            <v>181802</v>
          </cell>
          <cell r="F1354">
            <v>0</v>
          </cell>
          <cell r="G1354">
            <v>0</v>
          </cell>
          <cell r="H1354">
            <v>43598</v>
          </cell>
          <cell r="I1354">
            <v>42275</v>
          </cell>
          <cell r="J1354">
            <v>1600</v>
          </cell>
        </row>
        <row r="1355">
          <cell r="D1355">
            <v>186909</v>
          </cell>
          <cell r="E1355">
            <v>186909</v>
          </cell>
          <cell r="F1355">
            <v>0</v>
          </cell>
          <cell r="G1355">
            <v>0</v>
          </cell>
          <cell r="H1355">
            <v>43599</v>
          </cell>
          <cell r="I1355">
            <v>42275</v>
          </cell>
          <cell r="J1355">
            <v>1630</v>
          </cell>
        </row>
        <row r="1356">
          <cell r="D1356">
            <v>185082</v>
          </cell>
          <cell r="E1356">
            <v>185082</v>
          </cell>
          <cell r="F1356">
            <v>0</v>
          </cell>
          <cell r="G1356">
            <v>0</v>
          </cell>
          <cell r="H1356">
            <v>43600</v>
          </cell>
          <cell r="I1356">
            <v>42275</v>
          </cell>
          <cell r="J1356">
            <v>1700</v>
          </cell>
        </row>
        <row r="1357">
          <cell r="D1357">
            <v>181466</v>
          </cell>
          <cell r="E1357">
            <v>181466</v>
          </cell>
          <cell r="F1357">
            <v>0</v>
          </cell>
          <cell r="G1357">
            <v>0</v>
          </cell>
          <cell r="H1357">
            <v>43601</v>
          </cell>
          <cell r="I1357">
            <v>42275</v>
          </cell>
          <cell r="J1357">
            <v>1730</v>
          </cell>
        </row>
        <row r="1358">
          <cell r="D1358">
            <v>179704</v>
          </cell>
          <cell r="E1358">
            <v>179704</v>
          </cell>
          <cell r="F1358">
            <v>0</v>
          </cell>
          <cell r="G1358">
            <v>0</v>
          </cell>
          <cell r="H1358">
            <v>43602</v>
          </cell>
          <cell r="I1358">
            <v>42275</v>
          </cell>
          <cell r="J1358">
            <v>1800</v>
          </cell>
        </row>
        <row r="1359">
          <cell r="D1359">
            <v>178624</v>
          </cell>
          <cell r="E1359">
            <v>178624</v>
          </cell>
          <cell r="F1359">
            <v>0</v>
          </cell>
          <cell r="G1359">
            <v>0</v>
          </cell>
          <cell r="H1359">
            <v>43603</v>
          </cell>
          <cell r="I1359">
            <v>42275</v>
          </cell>
          <cell r="J1359">
            <v>1830</v>
          </cell>
        </row>
        <row r="1360">
          <cell r="D1360">
            <v>175741</v>
          </cell>
          <cell r="E1360">
            <v>175741</v>
          </cell>
          <cell r="F1360">
            <v>0</v>
          </cell>
          <cell r="G1360">
            <v>0</v>
          </cell>
          <cell r="H1360">
            <v>43604</v>
          </cell>
          <cell r="I1360">
            <v>42275</v>
          </cell>
          <cell r="J1360">
            <v>1900</v>
          </cell>
        </row>
        <row r="1361">
          <cell r="D1361">
            <v>174352</v>
          </cell>
          <cell r="E1361">
            <v>174352</v>
          </cell>
          <cell r="F1361">
            <v>0</v>
          </cell>
          <cell r="G1361">
            <v>0</v>
          </cell>
          <cell r="H1361">
            <v>43605</v>
          </cell>
          <cell r="I1361">
            <v>42275</v>
          </cell>
          <cell r="J1361">
            <v>1930</v>
          </cell>
        </row>
        <row r="1362">
          <cell r="D1362">
            <v>170343</v>
          </cell>
          <cell r="E1362">
            <v>170343</v>
          </cell>
          <cell r="F1362">
            <v>0</v>
          </cell>
          <cell r="G1362">
            <v>0</v>
          </cell>
          <cell r="H1362">
            <v>43606</v>
          </cell>
          <cell r="I1362">
            <v>42275</v>
          </cell>
          <cell r="J1362">
            <v>2000</v>
          </cell>
        </row>
        <row r="1363">
          <cell r="D1363">
            <v>178886</v>
          </cell>
          <cell r="E1363">
            <v>178886</v>
          </cell>
          <cell r="F1363">
            <v>0</v>
          </cell>
          <cell r="G1363">
            <v>0</v>
          </cell>
          <cell r="H1363">
            <v>43607</v>
          </cell>
          <cell r="I1363">
            <v>42275</v>
          </cell>
          <cell r="J1363">
            <v>2030</v>
          </cell>
        </row>
        <row r="1364">
          <cell r="D1364">
            <v>188422</v>
          </cell>
          <cell r="E1364">
            <v>188422</v>
          </cell>
          <cell r="F1364">
            <v>0</v>
          </cell>
          <cell r="G1364">
            <v>0</v>
          </cell>
          <cell r="H1364">
            <v>43608</v>
          </cell>
          <cell r="I1364">
            <v>42275</v>
          </cell>
          <cell r="J1364">
            <v>2100</v>
          </cell>
        </row>
        <row r="1365">
          <cell r="D1365">
            <v>193482</v>
          </cell>
          <cell r="E1365">
            <v>193482</v>
          </cell>
          <cell r="F1365">
            <v>0</v>
          </cell>
          <cell r="G1365">
            <v>0</v>
          </cell>
          <cell r="H1365">
            <v>43609</v>
          </cell>
          <cell r="I1365">
            <v>42275</v>
          </cell>
          <cell r="J1365">
            <v>2130</v>
          </cell>
        </row>
        <row r="1366">
          <cell r="D1366">
            <v>191009</v>
          </cell>
          <cell r="E1366">
            <v>191009</v>
          </cell>
          <cell r="F1366">
            <v>0</v>
          </cell>
          <cell r="G1366">
            <v>0</v>
          </cell>
          <cell r="H1366">
            <v>43610</v>
          </cell>
          <cell r="I1366">
            <v>42275</v>
          </cell>
          <cell r="J1366">
            <v>2200</v>
          </cell>
        </row>
        <row r="1367">
          <cell r="D1367">
            <v>191656</v>
          </cell>
          <cell r="E1367">
            <v>191656</v>
          </cell>
          <cell r="F1367">
            <v>0</v>
          </cell>
          <cell r="G1367">
            <v>0</v>
          </cell>
          <cell r="H1367">
            <v>43611</v>
          </cell>
          <cell r="I1367">
            <v>42275</v>
          </cell>
          <cell r="J1367">
            <v>2230</v>
          </cell>
        </row>
        <row r="1368">
          <cell r="D1368">
            <v>191804</v>
          </cell>
          <cell r="E1368">
            <v>191804</v>
          </cell>
          <cell r="F1368">
            <v>0</v>
          </cell>
          <cell r="G1368">
            <v>0</v>
          </cell>
          <cell r="H1368">
            <v>43612</v>
          </cell>
          <cell r="I1368">
            <v>42275</v>
          </cell>
          <cell r="J1368">
            <v>2300</v>
          </cell>
        </row>
        <row r="1369">
          <cell r="D1369">
            <v>189092</v>
          </cell>
          <cell r="E1369">
            <v>189092</v>
          </cell>
          <cell r="F1369">
            <v>0</v>
          </cell>
          <cell r="G1369">
            <v>0</v>
          </cell>
          <cell r="H1369">
            <v>43613</v>
          </cell>
          <cell r="I1369">
            <v>42275</v>
          </cell>
          <cell r="J1369">
            <v>2330</v>
          </cell>
        </row>
        <row r="1370">
          <cell r="D1370">
            <v>191894</v>
          </cell>
          <cell r="E1370">
            <v>191894</v>
          </cell>
          <cell r="F1370">
            <v>0</v>
          </cell>
          <cell r="G1370">
            <v>0</v>
          </cell>
          <cell r="H1370">
            <v>43614</v>
          </cell>
          <cell r="I1370">
            <v>42275</v>
          </cell>
          <cell r="J1370">
            <v>2400</v>
          </cell>
        </row>
        <row r="1371">
          <cell r="D1371">
            <v>189241</v>
          </cell>
          <cell r="E1371">
            <v>189241</v>
          </cell>
          <cell r="F1371">
            <v>0</v>
          </cell>
          <cell r="G1371">
            <v>0</v>
          </cell>
          <cell r="H1371">
            <v>43615</v>
          </cell>
          <cell r="I1371">
            <v>42276</v>
          </cell>
          <cell r="J1371">
            <v>30</v>
          </cell>
        </row>
        <row r="1372">
          <cell r="D1372">
            <v>189155</v>
          </cell>
          <cell r="E1372">
            <v>189155</v>
          </cell>
          <cell r="F1372">
            <v>0</v>
          </cell>
          <cell r="G1372">
            <v>0</v>
          </cell>
          <cell r="H1372">
            <v>43616</v>
          </cell>
          <cell r="I1372">
            <v>42276</v>
          </cell>
          <cell r="J1372">
            <v>100</v>
          </cell>
        </row>
        <row r="1373">
          <cell r="D1373">
            <v>188111</v>
          </cell>
          <cell r="E1373">
            <v>188111</v>
          </cell>
          <cell r="F1373">
            <v>0</v>
          </cell>
          <cell r="G1373">
            <v>0</v>
          </cell>
          <cell r="H1373">
            <v>43617</v>
          </cell>
          <cell r="I1373">
            <v>42276</v>
          </cell>
          <cell r="J1373">
            <v>130</v>
          </cell>
        </row>
        <row r="1374">
          <cell r="D1374">
            <v>187796</v>
          </cell>
          <cell r="E1374">
            <v>187796</v>
          </cell>
          <cell r="F1374">
            <v>0</v>
          </cell>
          <cell r="G1374">
            <v>0</v>
          </cell>
          <cell r="H1374">
            <v>43618</v>
          </cell>
          <cell r="I1374">
            <v>42276</v>
          </cell>
          <cell r="J1374">
            <v>200</v>
          </cell>
        </row>
        <row r="1375">
          <cell r="D1375">
            <v>186724</v>
          </cell>
          <cell r="E1375">
            <v>186724</v>
          </cell>
          <cell r="F1375">
            <v>0</v>
          </cell>
          <cell r="G1375">
            <v>0</v>
          </cell>
          <cell r="H1375">
            <v>43619</v>
          </cell>
          <cell r="I1375">
            <v>42276</v>
          </cell>
          <cell r="J1375">
            <v>230</v>
          </cell>
        </row>
        <row r="1376">
          <cell r="D1376">
            <v>185515</v>
          </cell>
          <cell r="E1376">
            <v>185515</v>
          </cell>
          <cell r="F1376">
            <v>0</v>
          </cell>
          <cell r="G1376">
            <v>0</v>
          </cell>
          <cell r="H1376">
            <v>43620</v>
          </cell>
          <cell r="I1376">
            <v>42276</v>
          </cell>
          <cell r="J1376">
            <v>300</v>
          </cell>
        </row>
        <row r="1377">
          <cell r="D1377">
            <v>188428</v>
          </cell>
          <cell r="E1377">
            <v>188428</v>
          </cell>
          <cell r="F1377">
            <v>0</v>
          </cell>
          <cell r="G1377">
            <v>0</v>
          </cell>
          <cell r="H1377">
            <v>43621</v>
          </cell>
          <cell r="I1377">
            <v>42276</v>
          </cell>
          <cell r="J1377">
            <v>330</v>
          </cell>
        </row>
        <row r="1378">
          <cell r="D1378">
            <v>192378</v>
          </cell>
          <cell r="E1378">
            <v>192378</v>
          </cell>
          <cell r="F1378">
            <v>0</v>
          </cell>
          <cell r="G1378">
            <v>0</v>
          </cell>
          <cell r="H1378">
            <v>43622</v>
          </cell>
          <cell r="I1378">
            <v>42276</v>
          </cell>
          <cell r="J1378">
            <v>400</v>
          </cell>
        </row>
        <row r="1379">
          <cell r="D1379">
            <v>191884</v>
          </cell>
          <cell r="E1379">
            <v>191884</v>
          </cell>
          <cell r="F1379">
            <v>0</v>
          </cell>
          <cell r="G1379">
            <v>0</v>
          </cell>
          <cell r="H1379">
            <v>43623</v>
          </cell>
          <cell r="I1379">
            <v>42276</v>
          </cell>
          <cell r="J1379">
            <v>430</v>
          </cell>
        </row>
        <row r="1380">
          <cell r="D1380">
            <v>189304</v>
          </cell>
          <cell r="E1380">
            <v>189304</v>
          </cell>
          <cell r="F1380">
            <v>0</v>
          </cell>
          <cell r="G1380">
            <v>0</v>
          </cell>
          <cell r="H1380">
            <v>43624</v>
          </cell>
          <cell r="I1380">
            <v>42276</v>
          </cell>
          <cell r="J1380">
            <v>500</v>
          </cell>
        </row>
        <row r="1381">
          <cell r="D1381">
            <v>187474</v>
          </cell>
          <cell r="E1381">
            <v>187474</v>
          </cell>
          <cell r="F1381">
            <v>0</v>
          </cell>
          <cell r="G1381">
            <v>0</v>
          </cell>
          <cell r="H1381">
            <v>43625</v>
          </cell>
          <cell r="I1381">
            <v>42276</v>
          </cell>
          <cell r="J1381">
            <v>530</v>
          </cell>
        </row>
        <row r="1382">
          <cell r="D1382">
            <v>179110</v>
          </cell>
          <cell r="E1382">
            <v>179110</v>
          </cell>
          <cell r="F1382">
            <v>0</v>
          </cell>
          <cell r="G1382">
            <v>0</v>
          </cell>
          <cell r="H1382">
            <v>43626</v>
          </cell>
          <cell r="I1382">
            <v>42276</v>
          </cell>
          <cell r="J1382">
            <v>600</v>
          </cell>
        </row>
        <row r="1383">
          <cell r="D1383">
            <v>179572</v>
          </cell>
          <cell r="E1383">
            <v>179572</v>
          </cell>
          <cell r="F1383">
            <v>0</v>
          </cell>
          <cell r="G1383">
            <v>0</v>
          </cell>
          <cell r="H1383">
            <v>43627</v>
          </cell>
          <cell r="I1383">
            <v>42276</v>
          </cell>
          <cell r="J1383">
            <v>630</v>
          </cell>
        </row>
        <row r="1384">
          <cell r="D1384">
            <v>177530</v>
          </cell>
          <cell r="E1384">
            <v>177530</v>
          </cell>
          <cell r="F1384">
            <v>0</v>
          </cell>
          <cell r="G1384">
            <v>0</v>
          </cell>
          <cell r="H1384">
            <v>43628</v>
          </cell>
          <cell r="I1384">
            <v>42276</v>
          </cell>
          <cell r="J1384">
            <v>700</v>
          </cell>
        </row>
        <row r="1385">
          <cell r="D1385">
            <v>179736</v>
          </cell>
          <cell r="E1385">
            <v>179736</v>
          </cell>
          <cell r="F1385">
            <v>0</v>
          </cell>
          <cell r="G1385">
            <v>0</v>
          </cell>
          <cell r="H1385">
            <v>43629</v>
          </cell>
          <cell r="I1385">
            <v>42276</v>
          </cell>
          <cell r="J1385">
            <v>730</v>
          </cell>
        </row>
        <row r="1386">
          <cell r="D1386">
            <v>182399</v>
          </cell>
          <cell r="E1386">
            <v>182399</v>
          </cell>
          <cell r="F1386">
            <v>0</v>
          </cell>
          <cell r="G1386">
            <v>0</v>
          </cell>
          <cell r="H1386">
            <v>43630</v>
          </cell>
          <cell r="I1386">
            <v>42276</v>
          </cell>
          <cell r="J1386">
            <v>800</v>
          </cell>
        </row>
        <row r="1387">
          <cell r="D1387">
            <v>179381</v>
          </cell>
          <cell r="E1387">
            <v>179381</v>
          </cell>
          <cell r="F1387">
            <v>0</v>
          </cell>
          <cell r="G1387">
            <v>0</v>
          </cell>
          <cell r="H1387">
            <v>43631</v>
          </cell>
          <cell r="I1387">
            <v>42276</v>
          </cell>
          <cell r="J1387">
            <v>830</v>
          </cell>
        </row>
        <row r="1388">
          <cell r="D1388">
            <v>182086</v>
          </cell>
          <cell r="E1388">
            <v>182086</v>
          </cell>
          <cell r="F1388">
            <v>0</v>
          </cell>
          <cell r="G1388">
            <v>0</v>
          </cell>
          <cell r="H1388">
            <v>43632</v>
          </cell>
          <cell r="I1388">
            <v>42276</v>
          </cell>
          <cell r="J1388">
            <v>900</v>
          </cell>
        </row>
        <row r="1389">
          <cell r="D1389">
            <v>188728</v>
          </cell>
          <cell r="E1389">
            <v>188728</v>
          </cell>
          <cell r="F1389">
            <v>0</v>
          </cell>
          <cell r="G1389">
            <v>0</v>
          </cell>
          <cell r="H1389">
            <v>43633</v>
          </cell>
          <cell r="I1389">
            <v>42276</v>
          </cell>
          <cell r="J1389">
            <v>930</v>
          </cell>
        </row>
        <row r="1390">
          <cell r="D1390">
            <v>189985</v>
          </cell>
          <cell r="E1390">
            <v>189985</v>
          </cell>
          <cell r="F1390">
            <v>0</v>
          </cell>
          <cell r="G1390">
            <v>0</v>
          </cell>
          <cell r="H1390">
            <v>43634</v>
          </cell>
          <cell r="I1390">
            <v>42276</v>
          </cell>
          <cell r="J1390">
            <v>1000</v>
          </cell>
        </row>
        <row r="1391">
          <cell r="D1391">
            <v>190611</v>
          </cell>
          <cell r="E1391">
            <v>190611</v>
          </cell>
          <cell r="F1391">
            <v>0</v>
          </cell>
          <cell r="G1391">
            <v>0</v>
          </cell>
          <cell r="H1391">
            <v>43635</v>
          </cell>
          <cell r="I1391">
            <v>42276</v>
          </cell>
          <cell r="J1391">
            <v>1030</v>
          </cell>
        </row>
        <row r="1392">
          <cell r="D1392">
            <v>189647</v>
          </cell>
          <cell r="E1392">
            <v>189647</v>
          </cell>
          <cell r="F1392">
            <v>0</v>
          </cell>
          <cell r="G1392">
            <v>0</v>
          </cell>
          <cell r="H1392">
            <v>43636</v>
          </cell>
          <cell r="I1392">
            <v>42276</v>
          </cell>
          <cell r="J1392">
            <v>1100</v>
          </cell>
        </row>
        <row r="1393">
          <cell r="D1393">
            <v>177236</v>
          </cell>
          <cell r="E1393">
            <v>177236</v>
          </cell>
          <cell r="F1393">
            <v>0</v>
          </cell>
          <cell r="G1393">
            <v>0</v>
          </cell>
          <cell r="H1393">
            <v>43637</v>
          </cell>
          <cell r="I1393">
            <v>42276</v>
          </cell>
          <cell r="J1393">
            <v>1130</v>
          </cell>
        </row>
        <row r="1394">
          <cell r="D1394">
            <v>193024</v>
          </cell>
          <cell r="E1394">
            <v>193024</v>
          </cell>
          <cell r="F1394">
            <v>0</v>
          </cell>
          <cell r="G1394">
            <v>0</v>
          </cell>
          <cell r="H1394">
            <v>43638</v>
          </cell>
          <cell r="I1394">
            <v>42276</v>
          </cell>
          <cell r="J1394">
            <v>1200</v>
          </cell>
        </row>
        <row r="1395">
          <cell r="D1395">
            <v>192854</v>
          </cell>
          <cell r="E1395">
            <v>192854</v>
          </cell>
          <cell r="F1395">
            <v>0</v>
          </cell>
          <cell r="G1395">
            <v>0</v>
          </cell>
          <cell r="H1395">
            <v>43639</v>
          </cell>
          <cell r="I1395">
            <v>42276</v>
          </cell>
          <cell r="J1395">
            <v>1230</v>
          </cell>
        </row>
        <row r="1396">
          <cell r="D1396">
            <v>192669</v>
          </cell>
          <cell r="E1396">
            <v>192669</v>
          </cell>
          <cell r="F1396">
            <v>0</v>
          </cell>
          <cell r="G1396">
            <v>0</v>
          </cell>
          <cell r="H1396">
            <v>43640</v>
          </cell>
          <cell r="I1396">
            <v>42276</v>
          </cell>
          <cell r="J1396">
            <v>1300</v>
          </cell>
        </row>
        <row r="1397">
          <cell r="D1397">
            <v>189928</v>
          </cell>
          <cell r="E1397">
            <v>189928</v>
          </cell>
          <cell r="F1397">
            <v>0</v>
          </cell>
          <cell r="G1397">
            <v>0</v>
          </cell>
          <cell r="H1397">
            <v>43641</v>
          </cell>
          <cell r="I1397">
            <v>42276</v>
          </cell>
          <cell r="J1397">
            <v>1330</v>
          </cell>
        </row>
        <row r="1398">
          <cell r="D1398">
            <v>191507</v>
          </cell>
          <cell r="E1398">
            <v>191507</v>
          </cell>
          <cell r="F1398">
            <v>0</v>
          </cell>
          <cell r="G1398">
            <v>0</v>
          </cell>
          <cell r="H1398">
            <v>43642</v>
          </cell>
          <cell r="I1398">
            <v>42276</v>
          </cell>
          <cell r="J1398">
            <v>1400</v>
          </cell>
        </row>
        <row r="1399">
          <cell r="D1399">
            <v>192053</v>
          </cell>
          <cell r="E1399">
            <v>192053</v>
          </cell>
          <cell r="F1399">
            <v>0</v>
          </cell>
          <cell r="G1399">
            <v>0</v>
          </cell>
          <cell r="H1399">
            <v>43643</v>
          </cell>
          <cell r="I1399">
            <v>42276</v>
          </cell>
          <cell r="J1399">
            <v>1430</v>
          </cell>
        </row>
        <row r="1400">
          <cell r="D1400">
            <v>191389</v>
          </cell>
          <cell r="E1400">
            <v>191389</v>
          </cell>
          <cell r="F1400">
            <v>0</v>
          </cell>
          <cell r="G1400">
            <v>0</v>
          </cell>
          <cell r="H1400">
            <v>43644</v>
          </cell>
          <cell r="I1400">
            <v>42276</v>
          </cell>
          <cell r="J1400">
            <v>1500</v>
          </cell>
        </row>
        <row r="1401">
          <cell r="D1401">
            <v>192163</v>
          </cell>
          <cell r="E1401">
            <v>192163</v>
          </cell>
          <cell r="F1401">
            <v>0</v>
          </cell>
          <cell r="G1401">
            <v>0</v>
          </cell>
          <cell r="H1401">
            <v>43645</v>
          </cell>
          <cell r="I1401">
            <v>42276</v>
          </cell>
          <cell r="J1401">
            <v>1530</v>
          </cell>
        </row>
        <row r="1402">
          <cell r="D1402">
            <v>193126</v>
          </cell>
          <cell r="E1402">
            <v>193126</v>
          </cell>
          <cell r="F1402">
            <v>0</v>
          </cell>
          <cell r="G1402">
            <v>0</v>
          </cell>
          <cell r="H1402">
            <v>43646</v>
          </cell>
          <cell r="I1402">
            <v>42276</v>
          </cell>
          <cell r="J1402">
            <v>1600</v>
          </cell>
        </row>
        <row r="1403">
          <cell r="D1403">
            <v>192192</v>
          </cell>
          <cell r="E1403">
            <v>192192</v>
          </cell>
          <cell r="F1403">
            <v>0</v>
          </cell>
          <cell r="G1403">
            <v>0</v>
          </cell>
          <cell r="H1403">
            <v>43647</v>
          </cell>
          <cell r="I1403">
            <v>42276</v>
          </cell>
          <cell r="J1403">
            <v>1630</v>
          </cell>
        </row>
        <row r="1404">
          <cell r="D1404">
            <v>193633</v>
          </cell>
          <cell r="E1404">
            <v>193633</v>
          </cell>
          <cell r="F1404">
            <v>0</v>
          </cell>
          <cell r="G1404">
            <v>0</v>
          </cell>
          <cell r="H1404">
            <v>43648</v>
          </cell>
          <cell r="I1404">
            <v>42276</v>
          </cell>
          <cell r="J1404">
            <v>1700</v>
          </cell>
        </row>
        <row r="1405">
          <cell r="D1405">
            <v>192687</v>
          </cell>
          <cell r="E1405">
            <v>192687</v>
          </cell>
          <cell r="F1405">
            <v>0</v>
          </cell>
          <cell r="G1405">
            <v>0</v>
          </cell>
          <cell r="H1405">
            <v>43649</v>
          </cell>
          <cell r="I1405">
            <v>42276</v>
          </cell>
          <cell r="J1405">
            <v>1730</v>
          </cell>
        </row>
        <row r="1406">
          <cell r="D1406">
            <v>190049</v>
          </cell>
          <cell r="E1406">
            <v>190049</v>
          </cell>
          <cell r="F1406">
            <v>0</v>
          </cell>
          <cell r="G1406">
            <v>0</v>
          </cell>
          <cell r="H1406">
            <v>43650</v>
          </cell>
          <cell r="I1406">
            <v>42276</v>
          </cell>
          <cell r="J1406">
            <v>1800</v>
          </cell>
        </row>
        <row r="1407">
          <cell r="D1407">
            <v>190366</v>
          </cell>
          <cell r="E1407">
            <v>190366</v>
          </cell>
          <cell r="F1407">
            <v>0</v>
          </cell>
          <cell r="G1407">
            <v>0</v>
          </cell>
          <cell r="H1407">
            <v>43651</v>
          </cell>
          <cell r="I1407">
            <v>42276</v>
          </cell>
          <cell r="J1407">
            <v>1830</v>
          </cell>
        </row>
        <row r="1408">
          <cell r="D1408">
            <v>191656</v>
          </cell>
          <cell r="E1408">
            <v>191656</v>
          </cell>
          <cell r="F1408">
            <v>0</v>
          </cell>
          <cell r="G1408">
            <v>0</v>
          </cell>
          <cell r="H1408">
            <v>43652</v>
          </cell>
          <cell r="I1408">
            <v>42276</v>
          </cell>
          <cell r="J1408">
            <v>1900</v>
          </cell>
        </row>
        <row r="1409">
          <cell r="D1409">
            <v>187962</v>
          </cell>
          <cell r="E1409">
            <v>187962</v>
          </cell>
          <cell r="F1409">
            <v>0</v>
          </cell>
          <cell r="G1409">
            <v>0</v>
          </cell>
          <cell r="H1409">
            <v>43653</v>
          </cell>
          <cell r="I1409">
            <v>42276</v>
          </cell>
          <cell r="J1409">
            <v>1930</v>
          </cell>
        </row>
        <row r="1410">
          <cell r="D1410">
            <v>183404</v>
          </cell>
          <cell r="E1410">
            <v>183404</v>
          </cell>
          <cell r="F1410">
            <v>0</v>
          </cell>
          <cell r="G1410">
            <v>0</v>
          </cell>
          <cell r="H1410">
            <v>43654</v>
          </cell>
          <cell r="I1410">
            <v>42276</v>
          </cell>
          <cell r="J1410">
            <v>2000</v>
          </cell>
        </row>
        <row r="1411">
          <cell r="D1411">
            <v>180287</v>
          </cell>
          <cell r="E1411">
            <v>180287</v>
          </cell>
          <cell r="F1411">
            <v>0</v>
          </cell>
          <cell r="G1411">
            <v>0</v>
          </cell>
          <cell r="H1411">
            <v>43655</v>
          </cell>
          <cell r="I1411">
            <v>42276</v>
          </cell>
          <cell r="J1411">
            <v>2030</v>
          </cell>
        </row>
        <row r="1412">
          <cell r="D1412">
            <v>183245</v>
          </cell>
          <cell r="E1412">
            <v>183245</v>
          </cell>
          <cell r="F1412">
            <v>0</v>
          </cell>
          <cell r="G1412">
            <v>0</v>
          </cell>
          <cell r="H1412">
            <v>43656</v>
          </cell>
          <cell r="I1412">
            <v>42276</v>
          </cell>
          <cell r="J1412">
            <v>2100</v>
          </cell>
        </row>
        <row r="1413">
          <cell r="D1413">
            <v>184161</v>
          </cell>
          <cell r="E1413">
            <v>184161</v>
          </cell>
          <cell r="F1413">
            <v>0</v>
          </cell>
          <cell r="G1413">
            <v>0</v>
          </cell>
          <cell r="H1413">
            <v>43657</v>
          </cell>
          <cell r="I1413">
            <v>42276</v>
          </cell>
          <cell r="J1413">
            <v>2130</v>
          </cell>
        </row>
        <row r="1414">
          <cell r="D1414">
            <v>185003</v>
          </cell>
          <cell r="E1414">
            <v>185003</v>
          </cell>
          <cell r="F1414">
            <v>0</v>
          </cell>
          <cell r="G1414">
            <v>0</v>
          </cell>
          <cell r="H1414">
            <v>43658</v>
          </cell>
          <cell r="I1414">
            <v>42276</v>
          </cell>
          <cell r="J1414">
            <v>2200</v>
          </cell>
        </row>
        <row r="1415">
          <cell r="D1415">
            <v>188157</v>
          </cell>
          <cell r="E1415">
            <v>188157</v>
          </cell>
          <cell r="F1415">
            <v>0</v>
          </cell>
          <cell r="G1415">
            <v>0</v>
          </cell>
          <cell r="H1415">
            <v>43659</v>
          </cell>
          <cell r="I1415">
            <v>42276</v>
          </cell>
          <cell r="J1415">
            <v>2230</v>
          </cell>
        </row>
        <row r="1416">
          <cell r="D1416">
            <v>186410</v>
          </cell>
          <cell r="E1416">
            <v>186410</v>
          </cell>
          <cell r="F1416">
            <v>0</v>
          </cell>
          <cell r="G1416">
            <v>0</v>
          </cell>
          <cell r="H1416">
            <v>43660</v>
          </cell>
          <cell r="I1416">
            <v>42276</v>
          </cell>
          <cell r="J1416">
            <v>2300</v>
          </cell>
        </row>
        <row r="1417">
          <cell r="D1417">
            <v>186004</v>
          </cell>
          <cell r="E1417">
            <v>186004</v>
          </cell>
          <cell r="F1417">
            <v>0</v>
          </cell>
          <cell r="G1417">
            <v>0</v>
          </cell>
          <cell r="H1417">
            <v>43661</v>
          </cell>
          <cell r="I1417">
            <v>42276</v>
          </cell>
          <cell r="J1417">
            <v>2330</v>
          </cell>
        </row>
        <row r="1418">
          <cell r="D1418">
            <v>186148</v>
          </cell>
          <cell r="E1418">
            <v>186148</v>
          </cell>
          <cell r="F1418">
            <v>0</v>
          </cell>
          <cell r="G1418">
            <v>0</v>
          </cell>
          <cell r="H1418">
            <v>43662</v>
          </cell>
          <cell r="I1418">
            <v>42276</v>
          </cell>
          <cell r="J1418">
            <v>2400</v>
          </cell>
        </row>
        <row r="1419">
          <cell r="D1419">
            <v>183903</v>
          </cell>
          <cell r="E1419">
            <v>183903</v>
          </cell>
          <cell r="F1419">
            <v>0</v>
          </cell>
          <cell r="G1419">
            <v>0</v>
          </cell>
          <cell r="H1419">
            <v>43663</v>
          </cell>
          <cell r="I1419">
            <v>42277</v>
          </cell>
          <cell r="J1419">
            <v>30</v>
          </cell>
        </row>
        <row r="1420">
          <cell r="D1420">
            <v>183341</v>
          </cell>
          <cell r="E1420">
            <v>183341</v>
          </cell>
          <cell r="F1420">
            <v>0</v>
          </cell>
          <cell r="G1420">
            <v>0</v>
          </cell>
          <cell r="H1420">
            <v>43664</v>
          </cell>
          <cell r="I1420">
            <v>42277</v>
          </cell>
          <cell r="J1420">
            <v>100</v>
          </cell>
        </row>
        <row r="1421">
          <cell r="D1421">
            <v>182038</v>
          </cell>
          <cell r="E1421">
            <v>182038</v>
          </cell>
          <cell r="F1421">
            <v>0</v>
          </cell>
          <cell r="G1421">
            <v>0</v>
          </cell>
          <cell r="H1421">
            <v>43665</v>
          </cell>
          <cell r="I1421">
            <v>42277</v>
          </cell>
          <cell r="J1421">
            <v>130</v>
          </cell>
        </row>
        <row r="1422">
          <cell r="D1422">
            <v>185340</v>
          </cell>
          <cell r="E1422">
            <v>185340</v>
          </cell>
          <cell r="F1422">
            <v>0</v>
          </cell>
          <cell r="G1422">
            <v>0</v>
          </cell>
          <cell r="H1422">
            <v>43666</v>
          </cell>
          <cell r="I1422">
            <v>42277</v>
          </cell>
          <cell r="J1422">
            <v>200</v>
          </cell>
        </row>
        <row r="1423">
          <cell r="D1423">
            <v>188056</v>
          </cell>
          <cell r="E1423">
            <v>188056</v>
          </cell>
          <cell r="F1423">
            <v>0</v>
          </cell>
          <cell r="G1423">
            <v>0</v>
          </cell>
          <cell r="H1423">
            <v>43667</v>
          </cell>
          <cell r="I1423">
            <v>42277</v>
          </cell>
          <cell r="J1423">
            <v>230</v>
          </cell>
        </row>
        <row r="1424">
          <cell r="D1424">
            <v>188060</v>
          </cell>
          <cell r="E1424">
            <v>188060</v>
          </cell>
          <cell r="F1424">
            <v>0</v>
          </cell>
          <cell r="G1424">
            <v>0</v>
          </cell>
          <cell r="H1424">
            <v>43668</v>
          </cell>
          <cell r="I1424">
            <v>42277</v>
          </cell>
          <cell r="J1424">
            <v>300</v>
          </cell>
        </row>
        <row r="1425">
          <cell r="D1425">
            <v>188571</v>
          </cell>
          <cell r="E1425">
            <v>188571</v>
          </cell>
          <cell r="F1425">
            <v>0</v>
          </cell>
          <cell r="G1425">
            <v>0</v>
          </cell>
          <cell r="H1425">
            <v>43669</v>
          </cell>
          <cell r="I1425">
            <v>42277</v>
          </cell>
          <cell r="J1425">
            <v>330</v>
          </cell>
        </row>
        <row r="1426">
          <cell r="D1426">
            <v>188844</v>
          </cell>
          <cell r="E1426">
            <v>188844</v>
          </cell>
          <cell r="F1426">
            <v>0</v>
          </cell>
          <cell r="G1426">
            <v>0</v>
          </cell>
          <cell r="H1426">
            <v>43670</v>
          </cell>
          <cell r="I1426">
            <v>42277</v>
          </cell>
          <cell r="J1426">
            <v>400</v>
          </cell>
        </row>
        <row r="1427">
          <cell r="D1427">
            <v>190988</v>
          </cell>
          <cell r="E1427">
            <v>190988</v>
          </cell>
          <cell r="F1427">
            <v>0</v>
          </cell>
          <cell r="G1427">
            <v>0</v>
          </cell>
          <cell r="H1427">
            <v>43671</v>
          </cell>
          <cell r="I1427">
            <v>42277</v>
          </cell>
          <cell r="J1427">
            <v>430</v>
          </cell>
        </row>
        <row r="1428">
          <cell r="D1428">
            <v>190187</v>
          </cell>
          <cell r="E1428">
            <v>190187</v>
          </cell>
          <cell r="F1428">
            <v>0</v>
          </cell>
          <cell r="G1428">
            <v>0</v>
          </cell>
          <cell r="H1428">
            <v>43672</v>
          </cell>
          <cell r="I1428">
            <v>42277</v>
          </cell>
          <cell r="J1428">
            <v>500</v>
          </cell>
        </row>
        <row r="1429">
          <cell r="D1429">
            <v>187960</v>
          </cell>
          <cell r="E1429">
            <v>187960</v>
          </cell>
          <cell r="F1429">
            <v>0</v>
          </cell>
          <cell r="G1429">
            <v>0</v>
          </cell>
          <cell r="H1429">
            <v>43673</v>
          </cell>
          <cell r="I1429">
            <v>42277</v>
          </cell>
          <cell r="J1429">
            <v>530</v>
          </cell>
        </row>
        <row r="1430">
          <cell r="D1430">
            <v>188776</v>
          </cell>
          <cell r="E1430">
            <v>188776</v>
          </cell>
          <cell r="F1430">
            <v>0</v>
          </cell>
          <cell r="G1430">
            <v>0</v>
          </cell>
          <cell r="H1430">
            <v>43674</v>
          </cell>
          <cell r="I1430">
            <v>42277</v>
          </cell>
          <cell r="J1430">
            <v>600</v>
          </cell>
        </row>
        <row r="1431">
          <cell r="D1431">
            <v>187481</v>
          </cell>
          <cell r="E1431">
            <v>187481</v>
          </cell>
          <cell r="F1431">
            <v>0</v>
          </cell>
          <cell r="G1431">
            <v>0</v>
          </cell>
          <cell r="H1431">
            <v>43675</v>
          </cell>
          <cell r="I1431">
            <v>42277</v>
          </cell>
          <cell r="J1431">
            <v>630</v>
          </cell>
        </row>
        <row r="1432">
          <cell r="D1432">
            <v>190028</v>
          </cell>
          <cell r="E1432">
            <v>190028</v>
          </cell>
          <cell r="F1432">
            <v>0</v>
          </cell>
          <cell r="G1432">
            <v>0</v>
          </cell>
          <cell r="H1432">
            <v>43676</v>
          </cell>
          <cell r="I1432">
            <v>42277</v>
          </cell>
          <cell r="J1432">
            <v>700</v>
          </cell>
        </row>
        <row r="1433">
          <cell r="D1433">
            <v>188712</v>
          </cell>
          <cell r="E1433">
            <v>188712</v>
          </cell>
          <cell r="F1433">
            <v>0</v>
          </cell>
          <cell r="G1433">
            <v>0</v>
          </cell>
          <cell r="H1433">
            <v>43677</v>
          </cell>
          <cell r="I1433">
            <v>42277</v>
          </cell>
          <cell r="J1433">
            <v>730</v>
          </cell>
        </row>
        <row r="1434">
          <cell r="D1434">
            <v>183407</v>
          </cell>
          <cell r="E1434">
            <v>183407</v>
          </cell>
          <cell r="F1434">
            <v>0</v>
          </cell>
          <cell r="G1434">
            <v>0</v>
          </cell>
          <cell r="H1434">
            <v>43678</v>
          </cell>
          <cell r="I1434">
            <v>42277</v>
          </cell>
          <cell r="J1434">
            <v>800</v>
          </cell>
        </row>
        <row r="1435">
          <cell r="D1435">
            <v>181676</v>
          </cell>
          <cell r="E1435">
            <v>181676</v>
          </cell>
          <cell r="F1435">
            <v>0</v>
          </cell>
          <cell r="G1435">
            <v>0</v>
          </cell>
          <cell r="H1435">
            <v>43679</v>
          </cell>
          <cell r="I1435">
            <v>42277</v>
          </cell>
          <cell r="J1435">
            <v>830</v>
          </cell>
        </row>
        <row r="1436">
          <cell r="D1436">
            <v>180211</v>
          </cell>
          <cell r="E1436">
            <v>180211</v>
          </cell>
          <cell r="F1436">
            <v>0</v>
          </cell>
          <cell r="G1436">
            <v>0</v>
          </cell>
          <cell r="H1436">
            <v>43680</v>
          </cell>
          <cell r="I1436">
            <v>42277</v>
          </cell>
          <cell r="J1436">
            <v>900</v>
          </cell>
        </row>
        <row r="1437">
          <cell r="D1437">
            <v>181299</v>
          </cell>
          <cell r="E1437">
            <v>181299</v>
          </cell>
          <cell r="F1437">
            <v>0</v>
          </cell>
          <cell r="G1437">
            <v>0</v>
          </cell>
          <cell r="H1437">
            <v>43681</v>
          </cell>
          <cell r="I1437">
            <v>42277</v>
          </cell>
          <cell r="J1437">
            <v>930</v>
          </cell>
        </row>
        <row r="1438">
          <cell r="D1438">
            <v>182630</v>
          </cell>
          <cell r="E1438">
            <v>182630</v>
          </cell>
          <cell r="F1438">
            <v>0</v>
          </cell>
          <cell r="G1438">
            <v>0</v>
          </cell>
          <cell r="H1438">
            <v>43682</v>
          </cell>
          <cell r="I1438">
            <v>42277</v>
          </cell>
          <cell r="J1438">
            <v>1000</v>
          </cell>
        </row>
        <row r="1439">
          <cell r="D1439">
            <v>174327</v>
          </cell>
          <cell r="E1439">
            <v>174327</v>
          </cell>
          <cell r="F1439">
            <v>0</v>
          </cell>
          <cell r="G1439">
            <v>0</v>
          </cell>
          <cell r="H1439">
            <v>43683</v>
          </cell>
          <cell r="I1439">
            <v>42277</v>
          </cell>
          <cell r="J1439">
            <v>1030</v>
          </cell>
        </row>
        <row r="1440">
          <cell r="D1440">
            <v>176508</v>
          </cell>
          <cell r="E1440">
            <v>176508</v>
          </cell>
          <cell r="F1440">
            <v>0</v>
          </cell>
          <cell r="G1440">
            <v>0</v>
          </cell>
          <cell r="H1440">
            <v>43684</v>
          </cell>
          <cell r="I1440">
            <v>42277</v>
          </cell>
          <cell r="J1440">
            <v>1100</v>
          </cell>
        </row>
        <row r="1441">
          <cell r="D1441">
            <v>177711</v>
          </cell>
          <cell r="E1441">
            <v>177711</v>
          </cell>
          <cell r="F1441">
            <v>0</v>
          </cell>
          <cell r="G1441">
            <v>0</v>
          </cell>
          <cell r="H1441">
            <v>43685</v>
          </cell>
          <cell r="I1441">
            <v>42277</v>
          </cell>
          <cell r="J1441">
            <v>1130</v>
          </cell>
        </row>
        <row r="1442">
          <cell r="D1442">
            <v>175802</v>
          </cell>
          <cell r="E1442">
            <v>175802</v>
          </cell>
          <cell r="F1442">
            <v>0</v>
          </cell>
          <cell r="G1442">
            <v>0</v>
          </cell>
          <cell r="H1442">
            <v>43686</v>
          </cell>
          <cell r="I1442">
            <v>42277</v>
          </cell>
          <cell r="J1442">
            <v>1200</v>
          </cell>
        </row>
        <row r="1443">
          <cell r="E1443">
            <v>0</v>
          </cell>
          <cell r="F1443">
            <v>0</v>
          </cell>
          <cell r="G1443">
            <v>0</v>
          </cell>
          <cell r="H1443" t="str">
            <v/>
          </cell>
          <cell r="I1443">
            <v>0</v>
          </cell>
          <cell r="J1443">
            <v>0</v>
          </cell>
        </row>
        <row r="1444">
          <cell r="E1444">
            <v>0</v>
          </cell>
          <cell r="F1444">
            <v>0</v>
          </cell>
          <cell r="G1444">
            <v>0</v>
          </cell>
          <cell r="H1444" t="str">
            <v/>
          </cell>
          <cell r="I1444">
            <v>0</v>
          </cell>
          <cell r="J1444">
            <v>0</v>
          </cell>
        </row>
        <row r="1445">
          <cell r="E1445">
            <v>0</v>
          </cell>
          <cell r="F1445">
            <v>0</v>
          </cell>
          <cell r="G1445">
            <v>0</v>
          </cell>
          <cell r="H1445" t="str">
            <v/>
          </cell>
          <cell r="I1445">
            <v>0</v>
          </cell>
          <cell r="J1445">
            <v>0</v>
          </cell>
        </row>
        <row r="1446">
          <cell r="E1446">
            <v>0</v>
          </cell>
          <cell r="F1446">
            <v>0</v>
          </cell>
          <cell r="G1446">
            <v>0</v>
          </cell>
          <cell r="H1446" t="str">
            <v/>
          </cell>
          <cell r="I1446">
            <v>0</v>
          </cell>
          <cell r="J1446">
            <v>0</v>
          </cell>
        </row>
        <row r="1447">
          <cell r="E1447">
            <v>0</v>
          </cell>
          <cell r="F1447">
            <v>0</v>
          </cell>
          <cell r="G1447">
            <v>0</v>
          </cell>
          <cell r="H1447" t="str">
            <v/>
          </cell>
          <cell r="I1447">
            <v>0</v>
          </cell>
          <cell r="J1447">
            <v>0</v>
          </cell>
        </row>
        <row r="1448">
          <cell r="E1448">
            <v>0</v>
          </cell>
          <cell r="F1448">
            <v>0</v>
          </cell>
          <cell r="G1448">
            <v>0</v>
          </cell>
          <cell r="H1448" t="str">
            <v/>
          </cell>
          <cell r="I1448">
            <v>0</v>
          </cell>
          <cell r="J1448">
            <v>0</v>
          </cell>
        </row>
        <row r="1449">
          <cell r="E1449">
            <v>0</v>
          </cell>
          <cell r="F1449">
            <v>0</v>
          </cell>
          <cell r="G1449">
            <v>0</v>
          </cell>
          <cell r="H1449" t="str">
            <v/>
          </cell>
          <cell r="I1449">
            <v>0</v>
          </cell>
          <cell r="J1449">
            <v>0</v>
          </cell>
        </row>
        <row r="1450">
          <cell r="E1450">
            <v>0</v>
          </cell>
          <cell r="F1450">
            <v>0</v>
          </cell>
          <cell r="G1450">
            <v>0</v>
          </cell>
          <cell r="H1450" t="str">
            <v/>
          </cell>
          <cell r="I1450">
            <v>0</v>
          </cell>
          <cell r="J1450">
            <v>0</v>
          </cell>
        </row>
        <row r="1451">
          <cell r="E1451">
            <v>0</v>
          </cell>
          <cell r="F1451">
            <v>0</v>
          </cell>
          <cell r="G1451">
            <v>0</v>
          </cell>
          <cell r="H1451" t="str">
            <v/>
          </cell>
          <cell r="I1451">
            <v>0</v>
          </cell>
          <cell r="J1451">
            <v>0</v>
          </cell>
        </row>
        <row r="1452">
          <cell r="E1452">
            <v>0</v>
          </cell>
          <cell r="F1452">
            <v>0</v>
          </cell>
          <cell r="G1452">
            <v>0</v>
          </cell>
          <cell r="H1452" t="str">
            <v/>
          </cell>
          <cell r="I1452">
            <v>0</v>
          </cell>
          <cell r="J1452">
            <v>0</v>
          </cell>
        </row>
        <row r="1453">
          <cell r="E1453">
            <v>0</v>
          </cell>
          <cell r="F1453">
            <v>0</v>
          </cell>
          <cell r="G1453">
            <v>0</v>
          </cell>
          <cell r="H1453" t="str">
            <v/>
          </cell>
          <cell r="I1453">
            <v>0</v>
          </cell>
          <cell r="J1453">
            <v>0</v>
          </cell>
        </row>
        <row r="1454">
          <cell r="E1454">
            <v>0</v>
          </cell>
          <cell r="F1454">
            <v>0</v>
          </cell>
          <cell r="G1454">
            <v>0</v>
          </cell>
          <cell r="H1454" t="str">
            <v/>
          </cell>
          <cell r="I1454">
            <v>0</v>
          </cell>
          <cell r="J1454">
            <v>0</v>
          </cell>
        </row>
        <row r="1455">
          <cell r="E1455">
            <v>0</v>
          </cell>
          <cell r="F1455">
            <v>0</v>
          </cell>
          <cell r="G1455">
            <v>0</v>
          </cell>
          <cell r="H1455" t="str">
            <v/>
          </cell>
          <cell r="I1455">
            <v>0</v>
          </cell>
          <cell r="J1455">
            <v>0</v>
          </cell>
        </row>
        <row r="1456">
          <cell r="E1456">
            <v>0</v>
          </cell>
          <cell r="F1456">
            <v>0</v>
          </cell>
          <cell r="G1456">
            <v>0</v>
          </cell>
          <cell r="H1456" t="str">
            <v/>
          </cell>
          <cell r="I1456">
            <v>0</v>
          </cell>
          <cell r="J1456">
            <v>0</v>
          </cell>
        </row>
        <row r="1457">
          <cell r="E1457">
            <v>0</v>
          </cell>
          <cell r="F1457">
            <v>0</v>
          </cell>
          <cell r="G1457">
            <v>0</v>
          </cell>
          <cell r="H1457" t="str">
            <v/>
          </cell>
          <cell r="I1457">
            <v>0</v>
          </cell>
          <cell r="J1457">
            <v>0</v>
          </cell>
        </row>
        <row r="1458">
          <cell r="E1458">
            <v>0</v>
          </cell>
          <cell r="F1458">
            <v>0</v>
          </cell>
          <cell r="G1458">
            <v>0</v>
          </cell>
          <cell r="H1458" t="str">
            <v/>
          </cell>
          <cell r="I1458">
            <v>0</v>
          </cell>
          <cell r="J1458">
            <v>0</v>
          </cell>
        </row>
        <row r="1459">
          <cell r="E1459">
            <v>0</v>
          </cell>
          <cell r="F1459">
            <v>0</v>
          </cell>
          <cell r="G1459">
            <v>0</v>
          </cell>
          <cell r="H1459" t="str">
            <v/>
          </cell>
          <cell r="I1459">
            <v>0</v>
          </cell>
          <cell r="J1459">
            <v>0</v>
          </cell>
        </row>
        <row r="1460">
          <cell r="E1460">
            <v>0</v>
          </cell>
          <cell r="F1460">
            <v>0</v>
          </cell>
          <cell r="G1460">
            <v>0</v>
          </cell>
          <cell r="H1460" t="str">
            <v/>
          </cell>
          <cell r="I1460">
            <v>0</v>
          </cell>
          <cell r="J1460">
            <v>0</v>
          </cell>
        </row>
        <row r="1461">
          <cell r="E1461">
            <v>0</v>
          </cell>
          <cell r="F1461">
            <v>0</v>
          </cell>
          <cell r="G1461">
            <v>0</v>
          </cell>
          <cell r="H1461" t="str">
            <v/>
          </cell>
          <cell r="I1461">
            <v>0</v>
          </cell>
          <cell r="J1461">
            <v>0</v>
          </cell>
        </row>
        <row r="1462">
          <cell r="E1462">
            <v>0</v>
          </cell>
          <cell r="F1462">
            <v>0</v>
          </cell>
          <cell r="G1462">
            <v>0</v>
          </cell>
          <cell r="H1462" t="str">
            <v/>
          </cell>
          <cell r="I1462">
            <v>0</v>
          </cell>
          <cell r="J1462">
            <v>0</v>
          </cell>
        </row>
        <row r="1463">
          <cell r="E1463">
            <v>0</v>
          </cell>
          <cell r="F1463">
            <v>0</v>
          </cell>
          <cell r="G1463">
            <v>0</v>
          </cell>
          <cell r="H1463" t="str">
            <v/>
          </cell>
          <cell r="I1463">
            <v>0</v>
          </cell>
          <cell r="J1463">
            <v>0</v>
          </cell>
        </row>
        <row r="1464">
          <cell r="E1464">
            <v>0</v>
          </cell>
          <cell r="F1464">
            <v>0</v>
          </cell>
          <cell r="G1464">
            <v>0</v>
          </cell>
          <cell r="H1464" t="str">
            <v/>
          </cell>
          <cell r="I1464">
            <v>0</v>
          </cell>
          <cell r="J1464">
            <v>0</v>
          </cell>
        </row>
        <row r="1465">
          <cell r="E1465">
            <v>0</v>
          </cell>
          <cell r="F1465">
            <v>0</v>
          </cell>
          <cell r="G1465">
            <v>0</v>
          </cell>
          <cell r="H1465" t="str">
            <v/>
          </cell>
          <cell r="I1465">
            <v>0</v>
          </cell>
          <cell r="J1465">
            <v>0</v>
          </cell>
        </row>
        <row r="1466">
          <cell r="E1466">
            <v>0</v>
          </cell>
          <cell r="F1466">
            <v>0</v>
          </cell>
          <cell r="G1466">
            <v>0</v>
          </cell>
          <cell r="H1466" t="str">
            <v/>
          </cell>
          <cell r="I1466">
            <v>0</v>
          </cell>
          <cell r="J1466">
            <v>0</v>
          </cell>
        </row>
        <row r="1467">
          <cell r="E1467">
            <v>0</v>
          </cell>
          <cell r="F1467">
            <v>0</v>
          </cell>
          <cell r="G1467">
            <v>0</v>
          </cell>
          <cell r="H1467" t="str">
            <v/>
          </cell>
          <cell r="I1467">
            <v>0</v>
          </cell>
          <cell r="J1467">
            <v>0</v>
          </cell>
        </row>
        <row r="1468">
          <cell r="E1468">
            <v>0</v>
          </cell>
          <cell r="F1468">
            <v>0</v>
          </cell>
          <cell r="G1468">
            <v>0</v>
          </cell>
          <cell r="H1468" t="str">
            <v/>
          </cell>
          <cell r="I1468">
            <v>0</v>
          </cell>
          <cell r="J1468">
            <v>0</v>
          </cell>
        </row>
        <row r="1469">
          <cell r="E1469">
            <v>0</v>
          </cell>
          <cell r="F1469">
            <v>0</v>
          </cell>
          <cell r="G1469">
            <v>0</v>
          </cell>
          <cell r="H1469" t="str">
            <v/>
          </cell>
          <cell r="I1469">
            <v>0</v>
          </cell>
          <cell r="J1469">
            <v>0</v>
          </cell>
        </row>
        <row r="1470">
          <cell r="E1470">
            <v>0</v>
          </cell>
          <cell r="F1470">
            <v>0</v>
          </cell>
          <cell r="G1470">
            <v>0</v>
          </cell>
          <cell r="H1470" t="str">
            <v/>
          </cell>
          <cell r="I1470">
            <v>0</v>
          </cell>
          <cell r="J1470">
            <v>0</v>
          </cell>
        </row>
        <row r="1471">
          <cell r="E1471">
            <v>0</v>
          </cell>
          <cell r="F1471">
            <v>0</v>
          </cell>
          <cell r="G1471">
            <v>0</v>
          </cell>
          <cell r="H1471" t="str">
            <v/>
          </cell>
          <cell r="I1471">
            <v>0</v>
          </cell>
          <cell r="J1471">
            <v>0</v>
          </cell>
        </row>
        <row r="1472">
          <cell r="E1472">
            <v>0</v>
          </cell>
          <cell r="F1472">
            <v>0</v>
          </cell>
          <cell r="G1472">
            <v>0</v>
          </cell>
          <cell r="H1472" t="str">
            <v/>
          </cell>
          <cell r="I1472">
            <v>0</v>
          </cell>
          <cell r="J1472">
            <v>0</v>
          </cell>
        </row>
        <row r="1473">
          <cell r="E1473">
            <v>0</v>
          </cell>
          <cell r="F1473">
            <v>0</v>
          </cell>
          <cell r="G1473">
            <v>0</v>
          </cell>
          <cell r="H1473" t="str">
            <v/>
          </cell>
          <cell r="I1473">
            <v>0</v>
          </cell>
          <cell r="J1473">
            <v>0</v>
          </cell>
        </row>
        <row r="1474">
          <cell r="E1474">
            <v>0</v>
          </cell>
          <cell r="F1474">
            <v>0</v>
          </cell>
          <cell r="G1474">
            <v>0</v>
          </cell>
          <cell r="H1474" t="str">
            <v/>
          </cell>
          <cell r="I1474">
            <v>0</v>
          </cell>
          <cell r="J1474">
            <v>0</v>
          </cell>
        </row>
        <row r="1475">
          <cell r="E1475">
            <v>0</v>
          </cell>
          <cell r="F1475">
            <v>0</v>
          </cell>
          <cell r="G1475">
            <v>0</v>
          </cell>
          <cell r="H1475" t="str">
            <v/>
          </cell>
          <cell r="I1475">
            <v>0</v>
          </cell>
          <cell r="J1475">
            <v>0</v>
          </cell>
        </row>
        <row r="1476">
          <cell r="E1476">
            <v>0</v>
          </cell>
          <cell r="F1476">
            <v>0</v>
          </cell>
          <cell r="G1476">
            <v>0</v>
          </cell>
          <cell r="H1476" t="str">
            <v/>
          </cell>
          <cell r="I1476">
            <v>0</v>
          </cell>
          <cell r="J1476">
            <v>0</v>
          </cell>
        </row>
        <row r="1477">
          <cell r="E1477">
            <v>0</v>
          </cell>
          <cell r="F1477">
            <v>0</v>
          </cell>
          <cell r="G1477">
            <v>0</v>
          </cell>
          <cell r="H1477" t="str">
            <v/>
          </cell>
          <cell r="I1477">
            <v>0</v>
          </cell>
          <cell r="J1477">
            <v>0</v>
          </cell>
        </row>
        <row r="1478">
          <cell r="E1478">
            <v>0</v>
          </cell>
          <cell r="F1478">
            <v>0</v>
          </cell>
          <cell r="G1478">
            <v>0</v>
          </cell>
          <cell r="H1478" t="str">
            <v/>
          </cell>
          <cell r="I1478">
            <v>0</v>
          </cell>
          <cell r="J1478">
            <v>0</v>
          </cell>
        </row>
        <row r="1479">
          <cell r="E1479">
            <v>0</v>
          </cell>
          <cell r="F1479">
            <v>0</v>
          </cell>
          <cell r="G1479">
            <v>0</v>
          </cell>
          <cell r="H1479" t="str">
            <v/>
          </cell>
          <cell r="I1479">
            <v>0</v>
          </cell>
          <cell r="J1479">
            <v>0</v>
          </cell>
        </row>
        <row r="1480">
          <cell r="E1480">
            <v>0</v>
          </cell>
          <cell r="F1480">
            <v>0</v>
          </cell>
          <cell r="G1480">
            <v>0</v>
          </cell>
          <cell r="H1480" t="str">
            <v/>
          </cell>
          <cell r="I1480">
            <v>0</v>
          </cell>
          <cell r="J1480">
            <v>0</v>
          </cell>
        </row>
        <row r="1481">
          <cell r="E1481">
            <v>0</v>
          </cell>
          <cell r="F1481">
            <v>0</v>
          </cell>
          <cell r="G1481">
            <v>0</v>
          </cell>
          <cell r="H1481" t="str">
            <v/>
          </cell>
          <cell r="I1481">
            <v>0</v>
          </cell>
          <cell r="J1481">
            <v>0</v>
          </cell>
        </row>
        <row r="1482">
          <cell r="E1482">
            <v>0</v>
          </cell>
          <cell r="F1482">
            <v>0</v>
          </cell>
          <cell r="G1482">
            <v>0</v>
          </cell>
          <cell r="H1482" t="str">
            <v/>
          </cell>
          <cell r="I1482">
            <v>0</v>
          </cell>
          <cell r="J1482">
            <v>0</v>
          </cell>
        </row>
        <row r="1483">
          <cell r="E1483">
            <v>0</v>
          </cell>
          <cell r="F1483">
            <v>0</v>
          </cell>
          <cell r="G1483">
            <v>0</v>
          </cell>
          <cell r="H1483" t="str">
            <v/>
          </cell>
          <cell r="I1483">
            <v>0</v>
          </cell>
          <cell r="J1483">
            <v>0</v>
          </cell>
        </row>
        <row r="1484">
          <cell r="E1484">
            <v>0</v>
          </cell>
          <cell r="F1484">
            <v>0</v>
          </cell>
          <cell r="G1484">
            <v>0</v>
          </cell>
          <cell r="H1484" t="str">
            <v/>
          </cell>
          <cell r="I1484">
            <v>0</v>
          </cell>
          <cell r="J1484">
            <v>0</v>
          </cell>
        </row>
        <row r="1485">
          <cell r="E1485">
            <v>0</v>
          </cell>
          <cell r="F1485">
            <v>0</v>
          </cell>
          <cell r="G1485">
            <v>0</v>
          </cell>
          <cell r="H1485" t="str">
            <v/>
          </cell>
          <cell r="I1485">
            <v>0</v>
          </cell>
          <cell r="J1485">
            <v>0</v>
          </cell>
        </row>
        <row r="1486">
          <cell r="E1486">
            <v>0</v>
          </cell>
          <cell r="F1486">
            <v>0</v>
          </cell>
          <cell r="G1486">
            <v>0</v>
          </cell>
          <cell r="H1486" t="str">
            <v/>
          </cell>
          <cell r="I1486">
            <v>0</v>
          </cell>
          <cell r="J1486">
            <v>0</v>
          </cell>
        </row>
        <row r="1487">
          <cell r="E1487">
            <v>0</v>
          </cell>
          <cell r="F1487">
            <v>0</v>
          </cell>
          <cell r="G1487">
            <v>0</v>
          </cell>
          <cell r="H1487" t="str">
            <v/>
          </cell>
          <cell r="I1487">
            <v>0</v>
          </cell>
          <cell r="J1487">
            <v>0</v>
          </cell>
        </row>
        <row r="1488">
          <cell r="E1488">
            <v>0</v>
          </cell>
          <cell r="F1488">
            <v>0</v>
          </cell>
          <cell r="G1488">
            <v>0</v>
          </cell>
          <cell r="H1488" t="str">
            <v/>
          </cell>
          <cell r="I1488">
            <v>0</v>
          </cell>
          <cell r="J1488">
            <v>0</v>
          </cell>
        </row>
        <row r="1489">
          <cell r="E1489">
            <v>0</v>
          </cell>
          <cell r="F1489">
            <v>0</v>
          </cell>
          <cell r="G1489">
            <v>0</v>
          </cell>
          <cell r="H1489" t="str">
            <v/>
          </cell>
          <cell r="I1489">
            <v>0</v>
          </cell>
          <cell r="J1489">
            <v>0</v>
          </cell>
        </row>
        <row r="1490">
          <cell r="E1490">
            <v>0</v>
          </cell>
          <cell r="F1490">
            <v>0</v>
          </cell>
          <cell r="G1490">
            <v>0</v>
          </cell>
          <cell r="H1490" t="str">
            <v/>
          </cell>
          <cell r="I1490">
            <v>0</v>
          </cell>
          <cell r="J1490">
            <v>0</v>
          </cell>
        </row>
      </sheetData>
      <sheetData sheetId="3">
        <row r="10">
          <cell r="B10">
            <v>358</v>
          </cell>
          <cell r="C10">
            <v>42265</v>
          </cell>
          <cell r="D10">
            <v>1000</v>
          </cell>
        </row>
      </sheetData>
      <sheetData sheetId="4">
        <row r="3">
          <cell r="D3">
            <v>262</v>
          </cell>
          <cell r="E3">
            <v>0</v>
          </cell>
          <cell r="F3">
            <v>0</v>
          </cell>
          <cell r="G3">
            <v>262</v>
          </cell>
          <cell r="H3">
            <v>42247</v>
          </cell>
          <cell r="I3">
            <v>42247</v>
          </cell>
          <cell r="J3">
            <v>1230</v>
          </cell>
        </row>
        <row r="4">
          <cell r="D4">
            <v>262</v>
          </cell>
          <cell r="E4">
            <v>0</v>
          </cell>
          <cell r="F4">
            <v>0</v>
          </cell>
          <cell r="G4">
            <v>262</v>
          </cell>
          <cell r="H4">
            <v>42248</v>
          </cell>
          <cell r="I4">
            <v>42247</v>
          </cell>
          <cell r="J4">
            <v>1300</v>
          </cell>
        </row>
        <row r="5">
          <cell r="D5">
            <v>262</v>
          </cell>
          <cell r="E5">
            <v>0</v>
          </cell>
          <cell r="F5">
            <v>0</v>
          </cell>
          <cell r="G5">
            <v>262</v>
          </cell>
          <cell r="H5">
            <v>42249</v>
          </cell>
          <cell r="I5">
            <v>42247</v>
          </cell>
          <cell r="J5">
            <v>1330</v>
          </cell>
        </row>
        <row r="6">
          <cell r="D6">
            <v>262</v>
          </cell>
          <cell r="E6">
            <v>0</v>
          </cell>
          <cell r="F6">
            <v>0</v>
          </cell>
          <cell r="G6">
            <v>262</v>
          </cell>
          <cell r="H6">
            <v>42250</v>
          </cell>
          <cell r="I6">
            <v>42247</v>
          </cell>
          <cell r="J6">
            <v>1400</v>
          </cell>
        </row>
        <row r="7">
          <cell r="D7">
            <v>262</v>
          </cell>
          <cell r="E7">
            <v>0</v>
          </cell>
          <cell r="F7">
            <v>0</v>
          </cell>
          <cell r="G7">
            <v>262</v>
          </cell>
          <cell r="H7">
            <v>42251</v>
          </cell>
          <cell r="I7">
            <v>42247</v>
          </cell>
          <cell r="J7">
            <v>1430</v>
          </cell>
        </row>
        <row r="8">
          <cell r="D8">
            <v>262</v>
          </cell>
          <cell r="E8">
            <v>0</v>
          </cell>
          <cell r="F8">
            <v>0</v>
          </cell>
          <cell r="G8">
            <v>262</v>
          </cell>
          <cell r="H8">
            <v>42252</v>
          </cell>
          <cell r="I8">
            <v>42247</v>
          </cell>
          <cell r="J8">
            <v>1500</v>
          </cell>
        </row>
        <row r="9">
          <cell r="D9">
            <v>262</v>
          </cell>
          <cell r="E9">
            <v>0</v>
          </cell>
          <cell r="F9">
            <v>0</v>
          </cell>
          <cell r="G9">
            <v>262</v>
          </cell>
          <cell r="H9">
            <v>42253</v>
          </cell>
          <cell r="I9">
            <v>42247</v>
          </cell>
          <cell r="J9">
            <v>1530</v>
          </cell>
        </row>
        <row r="10">
          <cell r="D10">
            <v>269</v>
          </cell>
          <cell r="E10">
            <v>0</v>
          </cell>
          <cell r="F10">
            <v>0</v>
          </cell>
          <cell r="G10">
            <v>269</v>
          </cell>
          <cell r="H10">
            <v>42254</v>
          </cell>
          <cell r="I10">
            <v>42247</v>
          </cell>
          <cell r="J10">
            <v>1600</v>
          </cell>
        </row>
        <row r="11">
          <cell r="D11">
            <v>262</v>
          </cell>
          <cell r="E11">
            <v>0</v>
          </cell>
          <cell r="F11">
            <v>0</v>
          </cell>
          <cell r="G11">
            <v>262</v>
          </cell>
          <cell r="H11">
            <v>42255</v>
          </cell>
          <cell r="I11">
            <v>42247</v>
          </cell>
          <cell r="J11">
            <v>1630</v>
          </cell>
        </row>
        <row r="12">
          <cell r="D12">
            <v>269</v>
          </cell>
          <cell r="E12">
            <v>0</v>
          </cell>
          <cell r="F12">
            <v>0</v>
          </cell>
          <cell r="G12">
            <v>269</v>
          </cell>
          <cell r="H12">
            <v>42256</v>
          </cell>
          <cell r="I12">
            <v>42247</v>
          </cell>
          <cell r="J12">
            <v>1700</v>
          </cell>
        </row>
        <row r="13">
          <cell r="D13">
            <v>262</v>
          </cell>
          <cell r="E13">
            <v>0</v>
          </cell>
          <cell r="F13">
            <v>0</v>
          </cell>
          <cell r="G13">
            <v>262</v>
          </cell>
          <cell r="H13">
            <v>42257</v>
          </cell>
          <cell r="I13">
            <v>42247</v>
          </cell>
          <cell r="J13">
            <v>1730</v>
          </cell>
        </row>
        <row r="14">
          <cell r="D14">
            <v>269</v>
          </cell>
          <cell r="E14">
            <v>0</v>
          </cell>
          <cell r="F14">
            <v>0</v>
          </cell>
          <cell r="G14">
            <v>269</v>
          </cell>
          <cell r="H14">
            <v>42258</v>
          </cell>
          <cell r="I14">
            <v>42247</v>
          </cell>
          <cell r="J14">
            <v>1800</v>
          </cell>
        </row>
        <row r="15">
          <cell r="D15">
            <v>262</v>
          </cell>
          <cell r="E15">
            <v>0</v>
          </cell>
          <cell r="F15">
            <v>0</v>
          </cell>
          <cell r="G15">
            <v>262</v>
          </cell>
          <cell r="H15">
            <v>42259</v>
          </cell>
          <cell r="I15">
            <v>42247</v>
          </cell>
          <cell r="J15">
            <v>1830</v>
          </cell>
        </row>
        <row r="16">
          <cell r="D16">
            <v>262</v>
          </cell>
          <cell r="E16">
            <v>0</v>
          </cell>
          <cell r="F16">
            <v>0</v>
          </cell>
          <cell r="G16">
            <v>262</v>
          </cell>
          <cell r="H16">
            <v>42260</v>
          </cell>
          <cell r="I16">
            <v>42247</v>
          </cell>
          <cell r="J16">
            <v>1900</v>
          </cell>
        </row>
        <row r="17">
          <cell r="D17">
            <v>262</v>
          </cell>
          <cell r="E17">
            <v>0</v>
          </cell>
          <cell r="F17">
            <v>0</v>
          </cell>
          <cell r="G17">
            <v>262</v>
          </cell>
          <cell r="H17">
            <v>42261</v>
          </cell>
          <cell r="I17">
            <v>42247</v>
          </cell>
          <cell r="J17">
            <v>1930</v>
          </cell>
        </row>
        <row r="18">
          <cell r="D18">
            <v>269</v>
          </cell>
          <cell r="E18">
            <v>0</v>
          </cell>
          <cell r="F18">
            <v>0</v>
          </cell>
          <cell r="G18">
            <v>269</v>
          </cell>
          <cell r="H18">
            <v>42262</v>
          </cell>
          <cell r="I18">
            <v>42247</v>
          </cell>
          <cell r="J18">
            <v>2000</v>
          </cell>
        </row>
        <row r="19">
          <cell r="D19">
            <v>262</v>
          </cell>
          <cell r="E19">
            <v>0</v>
          </cell>
          <cell r="F19">
            <v>0</v>
          </cell>
          <cell r="G19">
            <v>262</v>
          </cell>
          <cell r="H19">
            <v>42263</v>
          </cell>
          <cell r="I19">
            <v>42247</v>
          </cell>
          <cell r="J19">
            <v>2030</v>
          </cell>
        </row>
        <row r="20">
          <cell r="D20">
            <v>269</v>
          </cell>
          <cell r="E20">
            <v>0</v>
          </cell>
          <cell r="F20">
            <v>0</v>
          </cell>
          <cell r="G20">
            <v>269</v>
          </cell>
          <cell r="H20">
            <v>42264</v>
          </cell>
          <cell r="I20">
            <v>42247</v>
          </cell>
          <cell r="J20">
            <v>2100</v>
          </cell>
        </row>
        <row r="21">
          <cell r="D21">
            <v>269</v>
          </cell>
          <cell r="E21">
            <v>0</v>
          </cell>
          <cell r="F21">
            <v>0</v>
          </cell>
          <cell r="G21">
            <v>269</v>
          </cell>
          <cell r="H21">
            <v>42265</v>
          </cell>
          <cell r="I21">
            <v>42247</v>
          </cell>
          <cell r="J21">
            <v>2130</v>
          </cell>
        </row>
        <row r="22">
          <cell r="D22">
            <v>262</v>
          </cell>
          <cell r="E22">
            <v>0</v>
          </cell>
          <cell r="F22">
            <v>0</v>
          </cell>
          <cell r="G22">
            <v>262</v>
          </cell>
          <cell r="H22">
            <v>42266</v>
          </cell>
          <cell r="I22">
            <v>42247</v>
          </cell>
          <cell r="J22">
            <v>2200</v>
          </cell>
        </row>
        <row r="23">
          <cell r="D23">
            <v>262</v>
          </cell>
          <cell r="E23">
            <v>0</v>
          </cell>
          <cell r="F23">
            <v>0</v>
          </cell>
          <cell r="G23">
            <v>262</v>
          </cell>
          <cell r="H23">
            <v>42267</v>
          </cell>
          <cell r="I23">
            <v>42247</v>
          </cell>
          <cell r="J23">
            <v>2230</v>
          </cell>
        </row>
        <row r="24">
          <cell r="D24">
            <v>269</v>
          </cell>
          <cell r="E24">
            <v>0</v>
          </cell>
          <cell r="F24">
            <v>0</v>
          </cell>
          <cell r="G24">
            <v>269</v>
          </cell>
          <cell r="H24">
            <v>42268</v>
          </cell>
          <cell r="I24">
            <v>42247</v>
          </cell>
          <cell r="J24">
            <v>2300</v>
          </cell>
        </row>
        <row r="25">
          <cell r="D25">
            <v>262</v>
          </cell>
          <cell r="E25">
            <v>0</v>
          </cell>
          <cell r="F25">
            <v>0</v>
          </cell>
          <cell r="G25">
            <v>262</v>
          </cell>
          <cell r="H25">
            <v>42269</v>
          </cell>
          <cell r="I25">
            <v>42247</v>
          </cell>
          <cell r="J25">
            <v>2330</v>
          </cell>
        </row>
        <row r="26">
          <cell r="D26">
            <v>262</v>
          </cell>
          <cell r="E26">
            <v>0</v>
          </cell>
          <cell r="F26">
            <v>0</v>
          </cell>
          <cell r="G26">
            <v>262</v>
          </cell>
          <cell r="H26">
            <v>42270</v>
          </cell>
          <cell r="I26">
            <v>42247</v>
          </cell>
          <cell r="J26">
            <v>2400</v>
          </cell>
        </row>
        <row r="27">
          <cell r="D27">
            <v>262</v>
          </cell>
          <cell r="E27">
            <v>0</v>
          </cell>
          <cell r="F27">
            <v>0</v>
          </cell>
          <cell r="G27">
            <v>262</v>
          </cell>
          <cell r="H27">
            <v>42271</v>
          </cell>
          <cell r="I27">
            <v>42248</v>
          </cell>
          <cell r="J27">
            <v>30</v>
          </cell>
        </row>
        <row r="28">
          <cell r="D28">
            <v>262</v>
          </cell>
          <cell r="E28">
            <v>0</v>
          </cell>
          <cell r="F28">
            <v>0</v>
          </cell>
          <cell r="G28">
            <v>262</v>
          </cell>
          <cell r="H28">
            <v>42272</v>
          </cell>
          <cell r="I28">
            <v>42248</v>
          </cell>
          <cell r="J28">
            <v>100</v>
          </cell>
        </row>
        <row r="29">
          <cell r="D29">
            <v>262</v>
          </cell>
          <cell r="E29">
            <v>0</v>
          </cell>
          <cell r="F29">
            <v>0</v>
          </cell>
          <cell r="G29">
            <v>262</v>
          </cell>
          <cell r="H29">
            <v>42273</v>
          </cell>
          <cell r="I29">
            <v>42248</v>
          </cell>
          <cell r="J29">
            <v>130</v>
          </cell>
        </row>
        <row r="30">
          <cell r="D30">
            <v>262</v>
          </cell>
          <cell r="E30">
            <v>0</v>
          </cell>
          <cell r="F30">
            <v>0</v>
          </cell>
          <cell r="G30">
            <v>262</v>
          </cell>
          <cell r="H30">
            <v>42274</v>
          </cell>
          <cell r="I30">
            <v>42248</v>
          </cell>
          <cell r="J30">
            <v>200</v>
          </cell>
        </row>
        <row r="31">
          <cell r="D31">
            <v>269</v>
          </cell>
          <cell r="E31">
            <v>0</v>
          </cell>
          <cell r="F31">
            <v>0</v>
          </cell>
          <cell r="G31">
            <v>269</v>
          </cell>
          <cell r="H31">
            <v>42275</v>
          </cell>
          <cell r="I31">
            <v>42248</v>
          </cell>
          <cell r="J31">
            <v>230</v>
          </cell>
        </row>
        <row r="32">
          <cell r="D32">
            <v>262</v>
          </cell>
          <cell r="E32">
            <v>0</v>
          </cell>
          <cell r="F32">
            <v>0</v>
          </cell>
          <cell r="G32">
            <v>262</v>
          </cell>
          <cell r="H32">
            <v>42276</v>
          </cell>
          <cell r="I32">
            <v>42248</v>
          </cell>
          <cell r="J32">
            <v>300</v>
          </cell>
        </row>
        <row r="33">
          <cell r="D33">
            <v>262</v>
          </cell>
          <cell r="E33">
            <v>0</v>
          </cell>
          <cell r="F33">
            <v>0</v>
          </cell>
          <cell r="G33">
            <v>262</v>
          </cell>
          <cell r="H33">
            <v>42277</v>
          </cell>
          <cell r="I33">
            <v>42248</v>
          </cell>
          <cell r="J33">
            <v>330</v>
          </cell>
        </row>
        <row r="34">
          <cell r="D34">
            <v>275</v>
          </cell>
          <cell r="E34">
            <v>0</v>
          </cell>
          <cell r="F34">
            <v>0</v>
          </cell>
          <cell r="G34">
            <v>275</v>
          </cell>
          <cell r="H34">
            <v>42278</v>
          </cell>
          <cell r="I34">
            <v>42248</v>
          </cell>
          <cell r="J34">
            <v>400</v>
          </cell>
        </row>
        <row r="35">
          <cell r="D35">
            <v>262</v>
          </cell>
          <cell r="E35">
            <v>0</v>
          </cell>
          <cell r="F35">
            <v>0</v>
          </cell>
          <cell r="G35">
            <v>262</v>
          </cell>
          <cell r="H35">
            <v>42279</v>
          </cell>
          <cell r="I35">
            <v>42248</v>
          </cell>
          <cell r="J35">
            <v>430</v>
          </cell>
        </row>
        <row r="36">
          <cell r="D36">
            <v>269</v>
          </cell>
          <cell r="E36">
            <v>0</v>
          </cell>
          <cell r="F36">
            <v>0</v>
          </cell>
          <cell r="G36">
            <v>269</v>
          </cell>
          <cell r="H36">
            <v>42280</v>
          </cell>
          <cell r="I36">
            <v>42248</v>
          </cell>
          <cell r="J36">
            <v>500</v>
          </cell>
        </row>
        <row r="37">
          <cell r="D37">
            <v>269</v>
          </cell>
          <cell r="E37">
            <v>0</v>
          </cell>
          <cell r="F37">
            <v>0</v>
          </cell>
          <cell r="G37">
            <v>269</v>
          </cell>
          <cell r="H37">
            <v>42281</v>
          </cell>
          <cell r="I37">
            <v>42248</v>
          </cell>
          <cell r="J37">
            <v>530</v>
          </cell>
        </row>
        <row r="38">
          <cell r="D38">
            <v>269</v>
          </cell>
          <cell r="E38">
            <v>0</v>
          </cell>
          <cell r="F38">
            <v>0</v>
          </cell>
          <cell r="G38">
            <v>269</v>
          </cell>
          <cell r="H38">
            <v>42282</v>
          </cell>
          <cell r="I38">
            <v>42248</v>
          </cell>
          <cell r="J38">
            <v>600</v>
          </cell>
        </row>
        <row r="39">
          <cell r="D39">
            <v>262</v>
          </cell>
          <cell r="E39">
            <v>0</v>
          </cell>
          <cell r="F39">
            <v>0</v>
          </cell>
          <cell r="G39">
            <v>262</v>
          </cell>
          <cell r="H39">
            <v>42283</v>
          </cell>
          <cell r="I39">
            <v>42248</v>
          </cell>
          <cell r="J39">
            <v>630</v>
          </cell>
        </row>
        <row r="40">
          <cell r="D40">
            <v>275</v>
          </cell>
          <cell r="E40">
            <v>0</v>
          </cell>
          <cell r="F40">
            <v>0</v>
          </cell>
          <cell r="G40">
            <v>275</v>
          </cell>
          <cell r="H40">
            <v>42284</v>
          </cell>
          <cell r="I40">
            <v>42248</v>
          </cell>
          <cell r="J40">
            <v>700</v>
          </cell>
        </row>
        <row r="41">
          <cell r="D41">
            <v>269</v>
          </cell>
          <cell r="E41">
            <v>0</v>
          </cell>
          <cell r="F41">
            <v>0</v>
          </cell>
          <cell r="G41">
            <v>269</v>
          </cell>
          <cell r="H41">
            <v>42285</v>
          </cell>
          <cell r="I41">
            <v>42248</v>
          </cell>
          <cell r="J41">
            <v>730</v>
          </cell>
        </row>
        <row r="42">
          <cell r="D42">
            <v>262</v>
          </cell>
          <cell r="E42">
            <v>0</v>
          </cell>
          <cell r="F42">
            <v>0</v>
          </cell>
          <cell r="G42">
            <v>262</v>
          </cell>
          <cell r="H42">
            <v>42286</v>
          </cell>
          <cell r="I42">
            <v>42248</v>
          </cell>
          <cell r="J42">
            <v>800</v>
          </cell>
        </row>
        <row r="43">
          <cell r="D43">
            <v>269</v>
          </cell>
          <cell r="E43">
            <v>0</v>
          </cell>
          <cell r="F43">
            <v>0</v>
          </cell>
          <cell r="G43">
            <v>269</v>
          </cell>
          <cell r="H43">
            <v>42287</v>
          </cell>
          <cell r="I43">
            <v>42248</v>
          </cell>
          <cell r="J43">
            <v>830</v>
          </cell>
        </row>
        <row r="44">
          <cell r="D44">
            <v>262</v>
          </cell>
          <cell r="E44">
            <v>0</v>
          </cell>
          <cell r="F44">
            <v>0</v>
          </cell>
          <cell r="G44">
            <v>262</v>
          </cell>
          <cell r="H44">
            <v>42288</v>
          </cell>
          <cell r="I44">
            <v>42248</v>
          </cell>
          <cell r="J44">
            <v>900</v>
          </cell>
        </row>
        <row r="45">
          <cell r="D45">
            <v>262</v>
          </cell>
          <cell r="E45">
            <v>0</v>
          </cell>
          <cell r="F45">
            <v>0</v>
          </cell>
          <cell r="G45">
            <v>262</v>
          </cell>
          <cell r="H45">
            <v>42289</v>
          </cell>
          <cell r="I45">
            <v>42248</v>
          </cell>
          <cell r="J45">
            <v>930</v>
          </cell>
        </row>
        <row r="46">
          <cell r="D46">
            <v>269</v>
          </cell>
          <cell r="E46">
            <v>0</v>
          </cell>
          <cell r="F46">
            <v>0</v>
          </cell>
          <cell r="G46">
            <v>269</v>
          </cell>
          <cell r="H46">
            <v>42290</v>
          </cell>
          <cell r="I46">
            <v>42248</v>
          </cell>
          <cell r="J46">
            <v>1000</v>
          </cell>
        </row>
        <row r="47">
          <cell r="D47">
            <v>262</v>
          </cell>
          <cell r="E47">
            <v>0</v>
          </cell>
          <cell r="F47">
            <v>0</v>
          </cell>
          <cell r="G47">
            <v>262</v>
          </cell>
          <cell r="H47">
            <v>42291</v>
          </cell>
          <cell r="I47">
            <v>42248</v>
          </cell>
          <cell r="J47">
            <v>1030</v>
          </cell>
        </row>
        <row r="48">
          <cell r="D48">
            <v>262</v>
          </cell>
          <cell r="E48">
            <v>0</v>
          </cell>
          <cell r="F48">
            <v>0</v>
          </cell>
          <cell r="G48">
            <v>262</v>
          </cell>
          <cell r="H48">
            <v>42292</v>
          </cell>
          <cell r="I48">
            <v>42248</v>
          </cell>
          <cell r="J48">
            <v>1100</v>
          </cell>
        </row>
        <row r="49">
          <cell r="D49">
            <v>262</v>
          </cell>
          <cell r="E49">
            <v>0</v>
          </cell>
          <cell r="F49">
            <v>0</v>
          </cell>
          <cell r="G49">
            <v>262</v>
          </cell>
          <cell r="H49">
            <v>42293</v>
          </cell>
          <cell r="I49">
            <v>42248</v>
          </cell>
          <cell r="J49">
            <v>1130</v>
          </cell>
        </row>
        <row r="50">
          <cell r="D50">
            <v>256</v>
          </cell>
          <cell r="E50">
            <v>0</v>
          </cell>
          <cell r="F50">
            <v>0</v>
          </cell>
          <cell r="G50">
            <v>256</v>
          </cell>
          <cell r="H50">
            <v>42294</v>
          </cell>
          <cell r="I50">
            <v>42248</v>
          </cell>
          <cell r="J50">
            <v>1200</v>
          </cell>
        </row>
        <row r="51">
          <cell r="D51">
            <v>262</v>
          </cell>
          <cell r="E51">
            <v>0</v>
          </cell>
          <cell r="F51">
            <v>0</v>
          </cell>
          <cell r="G51">
            <v>262</v>
          </cell>
          <cell r="H51">
            <v>42295</v>
          </cell>
          <cell r="I51">
            <v>42248</v>
          </cell>
          <cell r="J51">
            <v>1230</v>
          </cell>
        </row>
        <row r="52">
          <cell r="D52">
            <v>269</v>
          </cell>
          <cell r="E52">
            <v>0</v>
          </cell>
          <cell r="F52">
            <v>0</v>
          </cell>
          <cell r="G52">
            <v>269</v>
          </cell>
          <cell r="H52">
            <v>42296</v>
          </cell>
          <cell r="I52">
            <v>42248</v>
          </cell>
          <cell r="J52">
            <v>1300</v>
          </cell>
        </row>
        <row r="53">
          <cell r="D53">
            <v>262</v>
          </cell>
          <cell r="E53">
            <v>0</v>
          </cell>
          <cell r="F53">
            <v>0</v>
          </cell>
          <cell r="G53">
            <v>262</v>
          </cell>
          <cell r="H53">
            <v>42297</v>
          </cell>
          <cell r="I53">
            <v>42248</v>
          </cell>
          <cell r="J53">
            <v>1330</v>
          </cell>
        </row>
        <row r="54">
          <cell r="D54">
            <v>262</v>
          </cell>
          <cell r="E54">
            <v>0</v>
          </cell>
          <cell r="F54">
            <v>0</v>
          </cell>
          <cell r="G54">
            <v>262</v>
          </cell>
          <cell r="H54">
            <v>42298</v>
          </cell>
          <cell r="I54">
            <v>42248</v>
          </cell>
          <cell r="J54">
            <v>1400</v>
          </cell>
        </row>
        <row r="55">
          <cell r="D55">
            <v>269</v>
          </cell>
          <cell r="E55">
            <v>0</v>
          </cell>
          <cell r="F55">
            <v>0</v>
          </cell>
          <cell r="G55">
            <v>269</v>
          </cell>
          <cell r="H55">
            <v>42299</v>
          </cell>
          <cell r="I55">
            <v>42248</v>
          </cell>
          <cell r="J55">
            <v>1430</v>
          </cell>
        </row>
        <row r="56">
          <cell r="D56">
            <v>262</v>
          </cell>
          <cell r="E56">
            <v>0</v>
          </cell>
          <cell r="F56">
            <v>0</v>
          </cell>
          <cell r="G56">
            <v>262</v>
          </cell>
          <cell r="H56">
            <v>42300</v>
          </cell>
          <cell r="I56">
            <v>42248</v>
          </cell>
          <cell r="J56">
            <v>1500</v>
          </cell>
        </row>
        <row r="57">
          <cell r="D57">
            <v>262</v>
          </cell>
          <cell r="E57">
            <v>0</v>
          </cell>
          <cell r="F57">
            <v>0</v>
          </cell>
          <cell r="G57">
            <v>262</v>
          </cell>
          <cell r="H57">
            <v>42301</v>
          </cell>
          <cell r="I57">
            <v>42248</v>
          </cell>
          <cell r="J57">
            <v>1530</v>
          </cell>
        </row>
        <row r="58">
          <cell r="D58">
            <v>262</v>
          </cell>
          <cell r="E58">
            <v>0</v>
          </cell>
          <cell r="F58">
            <v>0</v>
          </cell>
          <cell r="G58">
            <v>262</v>
          </cell>
          <cell r="H58">
            <v>42302</v>
          </cell>
          <cell r="I58">
            <v>42248</v>
          </cell>
          <cell r="J58">
            <v>1600</v>
          </cell>
        </row>
        <row r="59">
          <cell r="D59">
            <v>262</v>
          </cell>
          <cell r="E59">
            <v>0</v>
          </cell>
          <cell r="F59">
            <v>0</v>
          </cell>
          <cell r="G59">
            <v>262</v>
          </cell>
          <cell r="H59">
            <v>42303</v>
          </cell>
          <cell r="I59">
            <v>42248</v>
          </cell>
          <cell r="J59">
            <v>1630</v>
          </cell>
        </row>
        <row r="60">
          <cell r="D60">
            <v>262</v>
          </cell>
          <cell r="E60">
            <v>0</v>
          </cell>
          <cell r="F60">
            <v>0</v>
          </cell>
          <cell r="G60">
            <v>262</v>
          </cell>
          <cell r="H60">
            <v>42304</v>
          </cell>
          <cell r="I60">
            <v>42248</v>
          </cell>
          <cell r="J60">
            <v>1700</v>
          </cell>
        </row>
        <row r="61">
          <cell r="D61">
            <v>256</v>
          </cell>
          <cell r="E61">
            <v>0</v>
          </cell>
          <cell r="F61">
            <v>0</v>
          </cell>
          <cell r="G61">
            <v>256</v>
          </cell>
          <cell r="H61">
            <v>42305</v>
          </cell>
          <cell r="I61">
            <v>42248</v>
          </cell>
          <cell r="J61">
            <v>1730</v>
          </cell>
        </row>
        <row r="62">
          <cell r="D62">
            <v>262</v>
          </cell>
          <cell r="E62">
            <v>0</v>
          </cell>
          <cell r="F62">
            <v>0</v>
          </cell>
          <cell r="G62">
            <v>262</v>
          </cell>
          <cell r="H62">
            <v>42306</v>
          </cell>
          <cell r="I62">
            <v>42248</v>
          </cell>
          <cell r="J62">
            <v>1800</v>
          </cell>
        </row>
        <row r="63">
          <cell r="D63">
            <v>262</v>
          </cell>
          <cell r="E63">
            <v>0</v>
          </cell>
          <cell r="F63">
            <v>0</v>
          </cell>
          <cell r="G63">
            <v>262</v>
          </cell>
          <cell r="H63">
            <v>42307</v>
          </cell>
          <cell r="I63">
            <v>42248</v>
          </cell>
          <cell r="J63">
            <v>1830</v>
          </cell>
        </row>
        <row r="64">
          <cell r="D64">
            <v>262</v>
          </cell>
          <cell r="E64">
            <v>0</v>
          </cell>
          <cell r="F64">
            <v>0</v>
          </cell>
          <cell r="G64">
            <v>262</v>
          </cell>
          <cell r="H64">
            <v>42308</v>
          </cell>
          <cell r="I64">
            <v>42248</v>
          </cell>
          <cell r="J64">
            <v>1900</v>
          </cell>
        </row>
        <row r="65">
          <cell r="D65">
            <v>269</v>
          </cell>
          <cell r="E65">
            <v>0</v>
          </cell>
          <cell r="F65">
            <v>0</v>
          </cell>
          <cell r="G65">
            <v>269</v>
          </cell>
          <cell r="H65">
            <v>42309</v>
          </cell>
          <cell r="I65">
            <v>42248</v>
          </cell>
          <cell r="J65">
            <v>1930</v>
          </cell>
        </row>
        <row r="66">
          <cell r="D66">
            <v>262</v>
          </cell>
          <cell r="E66">
            <v>0</v>
          </cell>
          <cell r="F66">
            <v>0</v>
          </cell>
          <cell r="G66">
            <v>262</v>
          </cell>
          <cell r="H66">
            <v>42310</v>
          </cell>
          <cell r="I66">
            <v>42248</v>
          </cell>
          <cell r="J66">
            <v>2000</v>
          </cell>
        </row>
        <row r="67">
          <cell r="D67">
            <v>262</v>
          </cell>
          <cell r="E67">
            <v>0</v>
          </cell>
          <cell r="F67">
            <v>0</v>
          </cell>
          <cell r="G67">
            <v>262</v>
          </cell>
          <cell r="H67">
            <v>42311</v>
          </cell>
          <cell r="I67">
            <v>42248</v>
          </cell>
          <cell r="J67">
            <v>2030</v>
          </cell>
        </row>
        <row r="68">
          <cell r="D68">
            <v>262</v>
          </cell>
          <cell r="E68">
            <v>0</v>
          </cell>
          <cell r="F68">
            <v>0</v>
          </cell>
          <cell r="G68">
            <v>262</v>
          </cell>
          <cell r="H68">
            <v>42312</v>
          </cell>
          <cell r="I68">
            <v>42248</v>
          </cell>
          <cell r="J68">
            <v>2100</v>
          </cell>
        </row>
        <row r="69">
          <cell r="D69">
            <v>262</v>
          </cell>
          <cell r="E69">
            <v>0</v>
          </cell>
          <cell r="F69">
            <v>0</v>
          </cell>
          <cell r="G69">
            <v>262</v>
          </cell>
          <cell r="H69">
            <v>42313</v>
          </cell>
          <cell r="I69">
            <v>42248</v>
          </cell>
          <cell r="J69">
            <v>2130</v>
          </cell>
        </row>
        <row r="70">
          <cell r="D70">
            <v>262</v>
          </cell>
          <cell r="E70">
            <v>0</v>
          </cell>
          <cell r="F70">
            <v>0</v>
          </cell>
          <cell r="G70">
            <v>262</v>
          </cell>
          <cell r="H70">
            <v>42314</v>
          </cell>
          <cell r="I70">
            <v>42248</v>
          </cell>
          <cell r="J70">
            <v>2200</v>
          </cell>
        </row>
        <row r="71">
          <cell r="D71">
            <v>262</v>
          </cell>
          <cell r="E71">
            <v>0</v>
          </cell>
          <cell r="F71">
            <v>0</v>
          </cell>
          <cell r="G71">
            <v>262</v>
          </cell>
          <cell r="H71">
            <v>42315</v>
          </cell>
          <cell r="I71">
            <v>42248</v>
          </cell>
          <cell r="J71">
            <v>2230</v>
          </cell>
        </row>
        <row r="72">
          <cell r="D72">
            <v>256</v>
          </cell>
          <cell r="E72">
            <v>0</v>
          </cell>
          <cell r="F72">
            <v>0</v>
          </cell>
          <cell r="G72">
            <v>256</v>
          </cell>
          <cell r="H72">
            <v>42316</v>
          </cell>
          <cell r="I72">
            <v>42248</v>
          </cell>
          <cell r="J72">
            <v>2300</v>
          </cell>
        </row>
        <row r="73">
          <cell r="D73">
            <v>262</v>
          </cell>
          <cell r="E73">
            <v>0</v>
          </cell>
          <cell r="F73">
            <v>0</v>
          </cell>
          <cell r="G73">
            <v>262</v>
          </cell>
          <cell r="H73">
            <v>42317</v>
          </cell>
          <cell r="I73">
            <v>42248</v>
          </cell>
          <cell r="J73">
            <v>2330</v>
          </cell>
        </row>
        <row r="74">
          <cell r="D74">
            <v>262</v>
          </cell>
          <cell r="E74">
            <v>0</v>
          </cell>
          <cell r="F74">
            <v>0</v>
          </cell>
          <cell r="G74">
            <v>262</v>
          </cell>
          <cell r="H74">
            <v>42318</v>
          </cell>
          <cell r="I74">
            <v>42248</v>
          </cell>
          <cell r="J74">
            <v>2400</v>
          </cell>
        </row>
        <row r="75">
          <cell r="D75">
            <v>262</v>
          </cell>
          <cell r="E75">
            <v>0</v>
          </cell>
          <cell r="F75">
            <v>0</v>
          </cell>
          <cell r="G75">
            <v>262</v>
          </cell>
          <cell r="H75">
            <v>42319</v>
          </cell>
          <cell r="I75">
            <v>42249</v>
          </cell>
          <cell r="J75">
            <v>30</v>
          </cell>
        </row>
        <row r="76">
          <cell r="D76">
            <v>262</v>
          </cell>
          <cell r="E76">
            <v>0</v>
          </cell>
          <cell r="F76">
            <v>0</v>
          </cell>
          <cell r="G76">
            <v>262</v>
          </cell>
          <cell r="H76">
            <v>42320</v>
          </cell>
          <cell r="I76">
            <v>42249</v>
          </cell>
          <cell r="J76">
            <v>100</v>
          </cell>
        </row>
        <row r="77">
          <cell r="D77">
            <v>262</v>
          </cell>
          <cell r="E77">
            <v>0</v>
          </cell>
          <cell r="F77">
            <v>0</v>
          </cell>
          <cell r="G77">
            <v>262</v>
          </cell>
          <cell r="H77">
            <v>42321</v>
          </cell>
          <cell r="I77">
            <v>42249</v>
          </cell>
          <cell r="J77">
            <v>130</v>
          </cell>
        </row>
        <row r="78">
          <cell r="D78">
            <v>262</v>
          </cell>
          <cell r="E78">
            <v>0</v>
          </cell>
          <cell r="F78">
            <v>0</v>
          </cell>
          <cell r="G78">
            <v>262</v>
          </cell>
          <cell r="H78">
            <v>42322</v>
          </cell>
          <cell r="I78">
            <v>42249</v>
          </cell>
          <cell r="J78">
            <v>200</v>
          </cell>
        </row>
        <row r="79">
          <cell r="D79">
            <v>256</v>
          </cell>
          <cell r="E79">
            <v>0</v>
          </cell>
          <cell r="F79">
            <v>0</v>
          </cell>
          <cell r="G79">
            <v>256</v>
          </cell>
          <cell r="H79">
            <v>42323</v>
          </cell>
          <cell r="I79">
            <v>42249</v>
          </cell>
          <cell r="J79">
            <v>230</v>
          </cell>
        </row>
        <row r="80">
          <cell r="D80">
            <v>262</v>
          </cell>
          <cell r="E80">
            <v>0</v>
          </cell>
          <cell r="F80">
            <v>0</v>
          </cell>
          <cell r="G80">
            <v>262</v>
          </cell>
          <cell r="H80">
            <v>42324</v>
          </cell>
          <cell r="I80">
            <v>42249</v>
          </cell>
          <cell r="J80">
            <v>300</v>
          </cell>
        </row>
        <row r="81">
          <cell r="D81">
            <v>262</v>
          </cell>
          <cell r="E81">
            <v>0</v>
          </cell>
          <cell r="F81">
            <v>0</v>
          </cell>
          <cell r="G81">
            <v>262</v>
          </cell>
          <cell r="H81">
            <v>42325</v>
          </cell>
          <cell r="I81">
            <v>42249</v>
          </cell>
          <cell r="J81">
            <v>330</v>
          </cell>
        </row>
        <row r="82">
          <cell r="D82">
            <v>262</v>
          </cell>
          <cell r="E82">
            <v>0</v>
          </cell>
          <cell r="F82">
            <v>0</v>
          </cell>
          <cell r="G82">
            <v>262</v>
          </cell>
          <cell r="H82">
            <v>42326</v>
          </cell>
          <cell r="I82">
            <v>42249</v>
          </cell>
          <cell r="J82">
            <v>400</v>
          </cell>
        </row>
        <row r="83">
          <cell r="D83">
            <v>262</v>
          </cell>
          <cell r="E83">
            <v>0</v>
          </cell>
          <cell r="F83">
            <v>0</v>
          </cell>
          <cell r="G83">
            <v>262</v>
          </cell>
          <cell r="H83">
            <v>42327</v>
          </cell>
          <cell r="I83">
            <v>42249</v>
          </cell>
          <cell r="J83">
            <v>430</v>
          </cell>
        </row>
        <row r="84">
          <cell r="D84">
            <v>262</v>
          </cell>
          <cell r="E84">
            <v>0</v>
          </cell>
          <cell r="F84">
            <v>0</v>
          </cell>
          <cell r="G84">
            <v>262</v>
          </cell>
          <cell r="H84">
            <v>42328</v>
          </cell>
          <cell r="I84">
            <v>42249</v>
          </cell>
          <cell r="J84">
            <v>500</v>
          </cell>
        </row>
        <row r="85">
          <cell r="D85">
            <v>262</v>
          </cell>
          <cell r="E85">
            <v>0</v>
          </cell>
          <cell r="F85">
            <v>0</v>
          </cell>
          <cell r="G85">
            <v>262</v>
          </cell>
          <cell r="H85">
            <v>42329</v>
          </cell>
          <cell r="I85">
            <v>42249</v>
          </cell>
          <cell r="J85">
            <v>530</v>
          </cell>
        </row>
        <row r="86">
          <cell r="D86">
            <v>256</v>
          </cell>
          <cell r="E86">
            <v>0</v>
          </cell>
          <cell r="F86">
            <v>0</v>
          </cell>
          <cell r="G86">
            <v>256</v>
          </cell>
          <cell r="H86">
            <v>42330</v>
          </cell>
          <cell r="I86">
            <v>42249</v>
          </cell>
          <cell r="J86">
            <v>600</v>
          </cell>
        </row>
        <row r="87">
          <cell r="D87">
            <v>262</v>
          </cell>
          <cell r="E87">
            <v>0</v>
          </cell>
          <cell r="F87">
            <v>0</v>
          </cell>
          <cell r="G87">
            <v>262</v>
          </cell>
          <cell r="H87">
            <v>42331</v>
          </cell>
          <cell r="I87">
            <v>42249</v>
          </cell>
          <cell r="J87">
            <v>630</v>
          </cell>
        </row>
        <row r="88">
          <cell r="D88">
            <v>262</v>
          </cell>
          <cell r="E88">
            <v>0</v>
          </cell>
          <cell r="F88">
            <v>0</v>
          </cell>
          <cell r="G88">
            <v>262</v>
          </cell>
          <cell r="H88">
            <v>42332</v>
          </cell>
          <cell r="I88">
            <v>42249</v>
          </cell>
          <cell r="J88">
            <v>700</v>
          </cell>
        </row>
        <row r="89">
          <cell r="D89">
            <v>256</v>
          </cell>
          <cell r="E89">
            <v>0</v>
          </cell>
          <cell r="F89">
            <v>0</v>
          </cell>
          <cell r="G89">
            <v>256</v>
          </cell>
          <cell r="H89">
            <v>42333</v>
          </cell>
          <cell r="I89">
            <v>42249</v>
          </cell>
          <cell r="J89">
            <v>730</v>
          </cell>
        </row>
        <row r="90">
          <cell r="D90">
            <v>262</v>
          </cell>
          <cell r="E90">
            <v>0</v>
          </cell>
          <cell r="F90">
            <v>0</v>
          </cell>
          <cell r="G90">
            <v>262</v>
          </cell>
          <cell r="H90">
            <v>42334</v>
          </cell>
          <cell r="I90">
            <v>42249</v>
          </cell>
          <cell r="J90">
            <v>800</v>
          </cell>
        </row>
        <row r="91">
          <cell r="D91">
            <v>256</v>
          </cell>
          <cell r="E91">
            <v>0</v>
          </cell>
          <cell r="F91">
            <v>0</v>
          </cell>
          <cell r="G91">
            <v>256</v>
          </cell>
          <cell r="H91">
            <v>42335</v>
          </cell>
          <cell r="I91">
            <v>42249</v>
          </cell>
          <cell r="J91">
            <v>830</v>
          </cell>
        </row>
        <row r="92">
          <cell r="D92">
            <v>262</v>
          </cell>
          <cell r="E92">
            <v>0</v>
          </cell>
          <cell r="F92">
            <v>0</v>
          </cell>
          <cell r="G92">
            <v>262</v>
          </cell>
          <cell r="H92">
            <v>42336</v>
          </cell>
          <cell r="I92">
            <v>42249</v>
          </cell>
          <cell r="J92">
            <v>900</v>
          </cell>
        </row>
        <row r="93">
          <cell r="D93">
            <v>250</v>
          </cell>
          <cell r="E93">
            <v>0</v>
          </cell>
          <cell r="F93">
            <v>0</v>
          </cell>
          <cell r="G93">
            <v>250</v>
          </cell>
          <cell r="H93">
            <v>42337</v>
          </cell>
          <cell r="I93">
            <v>42249</v>
          </cell>
          <cell r="J93">
            <v>930</v>
          </cell>
        </row>
        <row r="94">
          <cell r="D94">
            <v>262</v>
          </cell>
          <cell r="E94">
            <v>0</v>
          </cell>
          <cell r="F94">
            <v>0</v>
          </cell>
          <cell r="G94">
            <v>262</v>
          </cell>
          <cell r="H94">
            <v>42338</v>
          </cell>
          <cell r="I94">
            <v>42249</v>
          </cell>
          <cell r="J94">
            <v>1000</v>
          </cell>
        </row>
        <row r="95">
          <cell r="D95">
            <v>256</v>
          </cell>
          <cell r="E95">
            <v>0</v>
          </cell>
          <cell r="F95">
            <v>0</v>
          </cell>
          <cell r="G95">
            <v>256</v>
          </cell>
          <cell r="H95">
            <v>42339</v>
          </cell>
          <cell r="I95">
            <v>42249</v>
          </cell>
          <cell r="J95">
            <v>1030</v>
          </cell>
        </row>
        <row r="96">
          <cell r="D96">
            <v>250</v>
          </cell>
          <cell r="E96">
            <v>0</v>
          </cell>
          <cell r="F96">
            <v>0</v>
          </cell>
          <cell r="G96">
            <v>250</v>
          </cell>
          <cell r="H96">
            <v>42340</v>
          </cell>
          <cell r="I96">
            <v>42249</v>
          </cell>
          <cell r="J96">
            <v>1100</v>
          </cell>
        </row>
        <row r="97">
          <cell r="D97">
            <v>256</v>
          </cell>
          <cell r="E97">
            <v>0</v>
          </cell>
          <cell r="F97">
            <v>0</v>
          </cell>
          <cell r="G97">
            <v>256</v>
          </cell>
          <cell r="H97">
            <v>42341</v>
          </cell>
          <cell r="I97">
            <v>42249</v>
          </cell>
          <cell r="J97">
            <v>1130</v>
          </cell>
        </row>
        <row r="98">
          <cell r="D98">
            <v>250</v>
          </cell>
          <cell r="E98">
            <v>0</v>
          </cell>
          <cell r="F98">
            <v>0</v>
          </cell>
          <cell r="G98">
            <v>250</v>
          </cell>
          <cell r="H98">
            <v>42342</v>
          </cell>
          <cell r="I98">
            <v>42249</v>
          </cell>
          <cell r="J98">
            <v>1200</v>
          </cell>
        </row>
        <row r="99">
          <cell r="D99">
            <v>256</v>
          </cell>
          <cell r="E99">
            <v>0</v>
          </cell>
          <cell r="F99">
            <v>0</v>
          </cell>
          <cell r="G99">
            <v>256</v>
          </cell>
          <cell r="H99">
            <v>42343</v>
          </cell>
          <cell r="I99">
            <v>42249</v>
          </cell>
          <cell r="J99">
            <v>1230</v>
          </cell>
        </row>
        <row r="100">
          <cell r="D100">
            <v>256</v>
          </cell>
          <cell r="E100">
            <v>0</v>
          </cell>
          <cell r="F100">
            <v>0</v>
          </cell>
          <cell r="G100">
            <v>256</v>
          </cell>
          <cell r="H100">
            <v>42344</v>
          </cell>
          <cell r="I100">
            <v>42249</v>
          </cell>
          <cell r="J100">
            <v>1300</v>
          </cell>
        </row>
        <row r="101">
          <cell r="D101">
            <v>250</v>
          </cell>
          <cell r="E101">
            <v>0</v>
          </cell>
          <cell r="F101">
            <v>0</v>
          </cell>
          <cell r="G101">
            <v>250</v>
          </cell>
          <cell r="H101">
            <v>42345</v>
          </cell>
          <cell r="I101">
            <v>42249</v>
          </cell>
          <cell r="J101">
            <v>1330</v>
          </cell>
        </row>
        <row r="102">
          <cell r="D102">
            <v>250</v>
          </cell>
          <cell r="E102">
            <v>0</v>
          </cell>
          <cell r="F102">
            <v>0</v>
          </cell>
          <cell r="G102">
            <v>250</v>
          </cell>
          <cell r="H102">
            <v>42346</v>
          </cell>
          <cell r="I102">
            <v>42249</v>
          </cell>
          <cell r="J102">
            <v>1400</v>
          </cell>
        </row>
        <row r="103">
          <cell r="D103">
            <v>256</v>
          </cell>
          <cell r="E103">
            <v>0</v>
          </cell>
          <cell r="F103">
            <v>0</v>
          </cell>
          <cell r="G103">
            <v>256</v>
          </cell>
          <cell r="H103">
            <v>42347</v>
          </cell>
          <cell r="I103">
            <v>42249</v>
          </cell>
          <cell r="J103">
            <v>1430</v>
          </cell>
        </row>
        <row r="104">
          <cell r="D104">
            <v>256</v>
          </cell>
          <cell r="E104">
            <v>0</v>
          </cell>
          <cell r="F104">
            <v>0</v>
          </cell>
          <cell r="G104">
            <v>256</v>
          </cell>
          <cell r="H104">
            <v>42348</v>
          </cell>
          <cell r="I104">
            <v>42249</v>
          </cell>
          <cell r="J104">
            <v>1500</v>
          </cell>
        </row>
        <row r="105">
          <cell r="D105">
            <v>250</v>
          </cell>
          <cell r="E105">
            <v>0</v>
          </cell>
          <cell r="F105">
            <v>0</v>
          </cell>
          <cell r="G105">
            <v>250</v>
          </cell>
          <cell r="H105">
            <v>42349</v>
          </cell>
          <cell r="I105">
            <v>42249</v>
          </cell>
          <cell r="J105">
            <v>1530</v>
          </cell>
        </row>
        <row r="106">
          <cell r="D106">
            <v>256</v>
          </cell>
          <cell r="E106">
            <v>0</v>
          </cell>
          <cell r="F106">
            <v>0</v>
          </cell>
          <cell r="G106">
            <v>256</v>
          </cell>
          <cell r="H106">
            <v>42350</v>
          </cell>
          <cell r="I106">
            <v>42249</v>
          </cell>
          <cell r="J106">
            <v>1600</v>
          </cell>
        </row>
        <row r="107">
          <cell r="D107">
            <v>256</v>
          </cell>
          <cell r="E107">
            <v>0</v>
          </cell>
          <cell r="F107">
            <v>0</v>
          </cell>
          <cell r="G107">
            <v>256</v>
          </cell>
          <cell r="H107">
            <v>42351</v>
          </cell>
          <cell r="I107">
            <v>42249</v>
          </cell>
          <cell r="J107">
            <v>1630</v>
          </cell>
        </row>
        <row r="108">
          <cell r="D108">
            <v>256</v>
          </cell>
          <cell r="E108">
            <v>0</v>
          </cell>
          <cell r="F108">
            <v>0</v>
          </cell>
          <cell r="G108">
            <v>256</v>
          </cell>
          <cell r="H108">
            <v>42352</v>
          </cell>
          <cell r="I108">
            <v>42249</v>
          </cell>
          <cell r="J108">
            <v>1700</v>
          </cell>
        </row>
        <row r="109">
          <cell r="D109">
            <v>250</v>
          </cell>
          <cell r="E109">
            <v>0</v>
          </cell>
          <cell r="F109">
            <v>0</v>
          </cell>
          <cell r="G109">
            <v>250</v>
          </cell>
          <cell r="H109">
            <v>42353</v>
          </cell>
          <cell r="I109">
            <v>42249</v>
          </cell>
          <cell r="J109">
            <v>1730</v>
          </cell>
        </row>
        <row r="110">
          <cell r="D110">
            <v>250</v>
          </cell>
          <cell r="E110">
            <v>0</v>
          </cell>
          <cell r="F110">
            <v>0</v>
          </cell>
          <cell r="G110">
            <v>250</v>
          </cell>
          <cell r="H110">
            <v>42354</v>
          </cell>
          <cell r="I110">
            <v>42249</v>
          </cell>
          <cell r="J110">
            <v>1800</v>
          </cell>
        </row>
        <row r="111">
          <cell r="D111">
            <v>250</v>
          </cell>
          <cell r="E111">
            <v>0</v>
          </cell>
          <cell r="F111">
            <v>0</v>
          </cell>
          <cell r="G111">
            <v>250</v>
          </cell>
          <cell r="H111">
            <v>42355</v>
          </cell>
          <cell r="I111">
            <v>42249</v>
          </cell>
          <cell r="J111">
            <v>1830</v>
          </cell>
        </row>
        <row r="112">
          <cell r="D112">
            <v>256</v>
          </cell>
          <cell r="E112">
            <v>0</v>
          </cell>
          <cell r="F112">
            <v>0</v>
          </cell>
          <cell r="G112">
            <v>256</v>
          </cell>
          <cell r="H112">
            <v>42356</v>
          </cell>
          <cell r="I112">
            <v>42249</v>
          </cell>
          <cell r="J112">
            <v>1900</v>
          </cell>
        </row>
        <row r="113">
          <cell r="D113">
            <v>256</v>
          </cell>
          <cell r="E113">
            <v>0</v>
          </cell>
          <cell r="F113">
            <v>0</v>
          </cell>
          <cell r="G113">
            <v>256</v>
          </cell>
          <cell r="H113">
            <v>42357</v>
          </cell>
          <cell r="I113">
            <v>42249</v>
          </cell>
          <cell r="J113">
            <v>1930</v>
          </cell>
        </row>
        <row r="114">
          <cell r="D114">
            <v>250</v>
          </cell>
          <cell r="E114">
            <v>0</v>
          </cell>
          <cell r="F114">
            <v>0</v>
          </cell>
          <cell r="G114">
            <v>250</v>
          </cell>
          <cell r="H114">
            <v>42358</v>
          </cell>
          <cell r="I114">
            <v>42249</v>
          </cell>
          <cell r="J114">
            <v>2000</v>
          </cell>
        </row>
        <row r="115">
          <cell r="D115">
            <v>256</v>
          </cell>
          <cell r="E115">
            <v>0</v>
          </cell>
          <cell r="F115">
            <v>0</v>
          </cell>
          <cell r="G115">
            <v>256</v>
          </cell>
          <cell r="H115">
            <v>42359</v>
          </cell>
          <cell r="I115">
            <v>42249</v>
          </cell>
          <cell r="J115">
            <v>2030</v>
          </cell>
        </row>
        <row r="116">
          <cell r="D116">
            <v>256</v>
          </cell>
          <cell r="E116">
            <v>0</v>
          </cell>
          <cell r="F116">
            <v>0</v>
          </cell>
          <cell r="G116">
            <v>256</v>
          </cell>
          <cell r="H116">
            <v>42360</v>
          </cell>
          <cell r="I116">
            <v>42249</v>
          </cell>
          <cell r="J116">
            <v>2100</v>
          </cell>
        </row>
        <row r="117">
          <cell r="D117">
            <v>262</v>
          </cell>
          <cell r="E117">
            <v>0</v>
          </cell>
          <cell r="F117">
            <v>0</v>
          </cell>
          <cell r="G117">
            <v>262</v>
          </cell>
          <cell r="H117">
            <v>42361</v>
          </cell>
          <cell r="I117">
            <v>42249</v>
          </cell>
          <cell r="J117">
            <v>2130</v>
          </cell>
        </row>
        <row r="118">
          <cell r="D118">
            <v>262</v>
          </cell>
          <cell r="E118">
            <v>0</v>
          </cell>
          <cell r="F118">
            <v>0</v>
          </cell>
          <cell r="G118">
            <v>262</v>
          </cell>
          <cell r="H118">
            <v>42362</v>
          </cell>
          <cell r="I118">
            <v>42249</v>
          </cell>
          <cell r="J118">
            <v>2200</v>
          </cell>
        </row>
        <row r="119">
          <cell r="D119">
            <v>262</v>
          </cell>
          <cell r="E119">
            <v>0</v>
          </cell>
          <cell r="F119">
            <v>0</v>
          </cell>
          <cell r="G119">
            <v>262</v>
          </cell>
          <cell r="H119">
            <v>42363</v>
          </cell>
          <cell r="I119">
            <v>42249</v>
          </cell>
          <cell r="J119">
            <v>2230</v>
          </cell>
        </row>
        <row r="120">
          <cell r="D120">
            <v>262</v>
          </cell>
          <cell r="E120">
            <v>0</v>
          </cell>
          <cell r="F120">
            <v>0</v>
          </cell>
          <cell r="G120">
            <v>262</v>
          </cell>
          <cell r="H120">
            <v>42364</v>
          </cell>
          <cell r="I120">
            <v>42249</v>
          </cell>
          <cell r="J120">
            <v>2300</v>
          </cell>
        </row>
        <row r="121">
          <cell r="D121">
            <v>256</v>
          </cell>
          <cell r="E121">
            <v>0</v>
          </cell>
          <cell r="F121">
            <v>0</v>
          </cell>
          <cell r="G121">
            <v>256</v>
          </cell>
          <cell r="H121">
            <v>42365</v>
          </cell>
          <cell r="I121">
            <v>42249</v>
          </cell>
          <cell r="J121">
            <v>2330</v>
          </cell>
        </row>
        <row r="122">
          <cell r="D122">
            <v>256</v>
          </cell>
          <cell r="E122">
            <v>0</v>
          </cell>
          <cell r="F122">
            <v>0</v>
          </cell>
          <cell r="G122">
            <v>256</v>
          </cell>
          <cell r="H122">
            <v>42366</v>
          </cell>
          <cell r="I122">
            <v>42249</v>
          </cell>
          <cell r="J122">
            <v>2400</v>
          </cell>
        </row>
        <row r="123">
          <cell r="D123">
            <v>256</v>
          </cell>
          <cell r="E123">
            <v>0</v>
          </cell>
          <cell r="F123">
            <v>0</v>
          </cell>
          <cell r="G123">
            <v>256</v>
          </cell>
          <cell r="H123">
            <v>42367</v>
          </cell>
          <cell r="I123">
            <v>42250</v>
          </cell>
          <cell r="J123">
            <v>30</v>
          </cell>
        </row>
        <row r="124">
          <cell r="D124">
            <v>262</v>
          </cell>
          <cell r="E124">
            <v>0</v>
          </cell>
          <cell r="F124">
            <v>0</v>
          </cell>
          <cell r="G124">
            <v>262</v>
          </cell>
          <cell r="H124">
            <v>42368</v>
          </cell>
          <cell r="I124">
            <v>42250</v>
          </cell>
          <cell r="J124">
            <v>100</v>
          </cell>
        </row>
        <row r="125">
          <cell r="D125">
            <v>262</v>
          </cell>
          <cell r="E125">
            <v>0</v>
          </cell>
          <cell r="F125">
            <v>0</v>
          </cell>
          <cell r="G125">
            <v>262</v>
          </cell>
          <cell r="H125">
            <v>42369</v>
          </cell>
          <cell r="I125">
            <v>42250</v>
          </cell>
          <cell r="J125">
            <v>130</v>
          </cell>
        </row>
        <row r="126">
          <cell r="D126">
            <v>262</v>
          </cell>
          <cell r="E126">
            <v>0</v>
          </cell>
          <cell r="F126">
            <v>0</v>
          </cell>
          <cell r="G126">
            <v>262</v>
          </cell>
          <cell r="H126">
            <v>42370</v>
          </cell>
          <cell r="I126">
            <v>42250</v>
          </cell>
          <cell r="J126">
            <v>200</v>
          </cell>
        </row>
        <row r="127">
          <cell r="D127">
            <v>262</v>
          </cell>
          <cell r="E127">
            <v>0</v>
          </cell>
          <cell r="F127">
            <v>0</v>
          </cell>
          <cell r="G127">
            <v>262</v>
          </cell>
          <cell r="H127">
            <v>42371</v>
          </cell>
          <cell r="I127">
            <v>42250</v>
          </cell>
          <cell r="J127">
            <v>230</v>
          </cell>
        </row>
        <row r="128">
          <cell r="D128">
            <v>262</v>
          </cell>
          <cell r="E128">
            <v>0</v>
          </cell>
          <cell r="F128">
            <v>0</v>
          </cell>
          <cell r="G128">
            <v>262</v>
          </cell>
          <cell r="H128">
            <v>42372</v>
          </cell>
          <cell r="I128">
            <v>42250</v>
          </cell>
          <cell r="J128">
            <v>300</v>
          </cell>
        </row>
        <row r="129">
          <cell r="D129">
            <v>256</v>
          </cell>
          <cell r="E129">
            <v>0</v>
          </cell>
          <cell r="F129">
            <v>0</v>
          </cell>
          <cell r="G129">
            <v>256</v>
          </cell>
          <cell r="H129">
            <v>42373</v>
          </cell>
          <cell r="I129">
            <v>42250</v>
          </cell>
          <cell r="J129">
            <v>330</v>
          </cell>
        </row>
        <row r="130">
          <cell r="D130">
            <v>262</v>
          </cell>
          <cell r="E130">
            <v>0</v>
          </cell>
          <cell r="F130">
            <v>0</v>
          </cell>
          <cell r="G130">
            <v>262</v>
          </cell>
          <cell r="H130">
            <v>42374</v>
          </cell>
          <cell r="I130">
            <v>42250</v>
          </cell>
          <cell r="J130">
            <v>400</v>
          </cell>
        </row>
        <row r="131">
          <cell r="D131">
            <v>262</v>
          </cell>
          <cell r="E131">
            <v>0</v>
          </cell>
          <cell r="F131">
            <v>0</v>
          </cell>
          <cell r="G131">
            <v>262</v>
          </cell>
          <cell r="H131">
            <v>42375</v>
          </cell>
          <cell r="I131">
            <v>42250</v>
          </cell>
          <cell r="J131">
            <v>430</v>
          </cell>
        </row>
        <row r="132">
          <cell r="D132">
            <v>262</v>
          </cell>
          <cell r="E132">
            <v>0</v>
          </cell>
          <cell r="F132">
            <v>0</v>
          </cell>
          <cell r="G132">
            <v>262</v>
          </cell>
          <cell r="H132">
            <v>42376</v>
          </cell>
          <cell r="I132">
            <v>42250</v>
          </cell>
          <cell r="J132">
            <v>500</v>
          </cell>
        </row>
        <row r="133">
          <cell r="D133">
            <v>262</v>
          </cell>
          <cell r="E133">
            <v>0</v>
          </cell>
          <cell r="F133">
            <v>0</v>
          </cell>
          <cell r="G133">
            <v>262</v>
          </cell>
          <cell r="H133">
            <v>42377</v>
          </cell>
          <cell r="I133">
            <v>42250</v>
          </cell>
          <cell r="J133">
            <v>530</v>
          </cell>
        </row>
        <row r="134">
          <cell r="D134">
            <v>262</v>
          </cell>
          <cell r="E134">
            <v>0</v>
          </cell>
          <cell r="F134">
            <v>0</v>
          </cell>
          <cell r="G134">
            <v>262</v>
          </cell>
          <cell r="H134">
            <v>42378</v>
          </cell>
          <cell r="I134">
            <v>42250</v>
          </cell>
          <cell r="J134">
            <v>600</v>
          </cell>
        </row>
        <row r="135">
          <cell r="D135">
            <v>262</v>
          </cell>
          <cell r="E135">
            <v>0</v>
          </cell>
          <cell r="F135">
            <v>0</v>
          </cell>
          <cell r="G135">
            <v>262</v>
          </cell>
          <cell r="H135">
            <v>42379</v>
          </cell>
          <cell r="I135">
            <v>42250</v>
          </cell>
          <cell r="J135">
            <v>630</v>
          </cell>
        </row>
        <row r="136">
          <cell r="D136">
            <v>269</v>
          </cell>
          <cell r="E136">
            <v>0</v>
          </cell>
          <cell r="F136">
            <v>0</v>
          </cell>
          <cell r="G136">
            <v>269</v>
          </cell>
          <cell r="H136">
            <v>42380</v>
          </cell>
          <cell r="I136">
            <v>42250</v>
          </cell>
          <cell r="J136">
            <v>700</v>
          </cell>
        </row>
        <row r="137">
          <cell r="D137">
            <v>262</v>
          </cell>
          <cell r="E137">
            <v>0</v>
          </cell>
          <cell r="F137">
            <v>0</v>
          </cell>
          <cell r="G137">
            <v>262</v>
          </cell>
          <cell r="H137">
            <v>42381</v>
          </cell>
          <cell r="I137">
            <v>42250</v>
          </cell>
          <cell r="J137">
            <v>730</v>
          </cell>
        </row>
        <row r="138">
          <cell r="D138">
            <v>262</v>
          </cell>
          <cell r="E138">
            <v>0</v>
          </cell>
          <cell r="F138">
            <v>0</v>
          </cell>
          <cell r="G138">
            <v>262</v>
          </cell>
          <cell r="H138">
            <v>42382</v>
          </cell>
          <cell r="I138">
            <v>42250</v>
          </cell>
          <cell r="J138">
            <v>800</v>
          </cell>
        </row>
        <row r="139">
          <cell r="D139">
            <v>269</v>
          </cell>
          <cell r="E139">
            <v>0</v>
          </cell>
          <cell r="F139">
            <v>0</v>
          </cell>
          <cell r="G139">
            <v>269</v>
          </cell>
          <cell r="H139">
            <v>42383</v>
          </cell>
          <cell r="I139">
            <v>42250</v>
          </cell>
          <cell r="J139">
            <v>830</v>
          </cell>
        </row>
        <row r="140">
          <cell r="D140">
            <v>262</v>
          </cell>
          <cell r="E140">
            <v>0</v>
          </cell>
          <cell r="F140">
            <v>0</v>
          </cell>
          <cell r="G140">
            <v>262</v>
          </cell>
          <cell r="H140">
            <v>42384</v>
          </cell>
          <cell r="I140">
            <v>42250</v>
          </cell>
          <cell r="J140">
            <v>900</v>
          </cell>
        </row>
        <row r="141">
          <cell r="D141">
            <v>269</v>
          </cell>
          <cell r="E141">
            <v>0</v>
          </cell>
          <cell r="F141">
            <v>0</v>
          </cell>
          <cell r="G141">
            <v>269</v>
          </cell>
          <cell r="H141">
            <v>42385</v>
          </cell>
          <cell r="I141">
            <v>42250</v>
          </cell>
          <cell r="J141">
            <v>930</v>
          </cell>
        </row>
        <row r="142">
          <cell r="D142">
            <v>262</v>
          </cell>
          <cell r="E142">
            <v>0</v>
          </cell>
          <cell r="F142">
            <v>0</v>
          </cell>
          <cell r="G142">
            <v>262</v>
          </cell>
          <cell r="H142">
            <v>42386</v>
          </cell>
          <cell r="I142">
            <v>42250</v>
          </cell>
          <cell r="J142">
            <v>1000</v>
          </cell>
        </row>
        <row r="143">
          <cell r="D143">
            <v>269</v>
          </cell>
          <cell r="E143">
            <v>0</v>
          </cell>
          <cell r="F143">
            <v>0</v>
          </cell>
          <cell r="G143">
            <v>269</v>
          </cell>
          <cell r="H143">
            <v>42387</v>
          </cell>
          <cell r="I143">
            <v>42250</v>
          </cell>
          <cell r="J143">
            <v>1030</v>
          </cell>
        </row>
        <row r="144">
          <cell r="D144">
            <v>269</v>
          </cell>
          <cell r="E144">
            <v>0</v>
          </cell>
          <cell r="F144">
            <v>0</v>
          </cell>
          <cell r="G144">
            <v>269</v>
          </cell>
          <cell r="H144">
            <v>42388</v>
          </cell>
          <cell r="I144">
            <v>42250</v>
          </cell>
          <cell r="J144">
            <v>1100</v>
          </cell>
        </row>
        <row r="145">
          <cell r="D145">
            <v>269</v>
          </cell>
          <cell r="E145">
            <v>0</v>
          </cell>
          <cell r="F145">
            <v>0</v>
          </cell>
          <cell r="G145">
            <v>269</v>
          </cell>
          <cell r="H145">
            <v>42389</v>
          </cell>
          <cell r="I145">
            <v>42250</v>
          </cell>
          <cell r="J145">
            <v>1130</v>
          </cell>
        </row>
        <row r="146">
          <cell r="D146">
            <v>262</v>
          </cell>
          <cell r="E146">
            <v>0</v>
          </cell>
          <cell r="F146">
            <v>0</v>
          </cell>
          <cell r="G146">
            <v>262</v>
          </cell>
          <cell r="H146">
            <v>42390</v>
          </cell>
          <cell r="I146">
            <v>42250</v>
          </cell>
          <cell r="J146">
            <v>1200</v>
          </cell>
        </row>
        <row r="147">
          <cell r="D147">
            <v>262</v>
          </cell>
          <cell r="E147">
            <v>0</v>
          </cell>
          <cell r="F147">
            <v>0</v>
          </cell>
          <cell r="G147">
            <v>262</v>
          </cell>
          <cell r="H147">
            <v>42391</v>
          </cell>
          <cell r="I147">
            <v>42250</v>
          </cell>
          <cell r="J147">
            <v>1230</v>
          </cell>
        </row>
        <row r="148">
          <cell r="D148">
            <v>269</v>
          </cell>
          <cell r="E148">
            <v>0</v>
          </cell>
          <cell r="F148">
            <v>0</v>
          </cell>
          <cell r="G148">
            <v>269</v>
          </cell>
          <cell r="H148">
            <v>42392</v>
          </cell>
          <cell r="I148">
            <v>42250</v>
          </cell>
          <cell r="J148">
            <v>1300</v>
          </cell>
        </row>
        <row r="149">
          <cell r="D149">
            <v>262</v>
          </cell>
          <cell r="E149">
            <v>0</v>
          </cell>
          <cell r="F149">
            <v>0</v>
          </cell>
          <cell r="G149">
            <v>262</v>
          </cell>
          <cell r="H149">
            <v>42393</v>
          </cell>
          <cell r="I149">
            <v>42250</v>
          </cell>
          <cell r="J149">
            <v>1330</v>
          </cell>
        </row>
        <row r="150">
          <cell r="D150">
            <v>269</v>
          </cell>
          <cell r="E150">
            <v>0</v>
          </cell>
          <cell r="F150">
            <v>0</v>
          </cell>
          <cell r="G150">
            <v>269</v>
          </cell>
          <cell r="H150">
            <v>42394</v>
          </cell>
          <cell r="I150">
            <v>42250</v>
          </cell>
          <cell r="J150">
            <v>1400</v>
          </cell>
        </row>
        <row r="151">
          <cell r="D151">
            <v>262</v>
          </cell>
          <cell r="E151">
            <v>0</v>
          </cell>
          <cell r="F151">
            <v>0</v>
          </cell>
          <cell r="G151">
            <v>262</v>
          </cell>
          <cell r="H151">
            <v>42395</v>
          </cell>
          <cell r="I151">
            <v>42250</v>
          </cell>
          <cell r="J151">
            <v>1430</v>
          </cell>
        </row>
        <row r="152">
          <cell r="D152">
            <v>262</v>
          </cell>
          <cell r="E152">
            <v>0</v>
          </cell>
          <cell r="F152">
            <v>0</v>
          </cell>
          <cell r="G152">
            <v>262</v>
          </cell>
          <cell r="H152">
            <v>42396</v>
          </cell>
          <cell r="I152">
            <v>42250</v>
          </cell>
          <cell r="J152">
            <v>1500</v>
          </cell>
        </row>
        <row r="153">
          <cell r="D153">
            <v>256</v>
          </cell>
          <cell r="E153">
            <v>0</v>
          </cell>
          <cell r="F153">
            <v>0</v>
          </cell>
          <cell r="G153">
            <v>256</v>
          </cell>
          <cell r="H153">
            <v>42397</v>
          </cell>
          <cell r="I153">
            <v>42250</v>
          </cell>
          <cell r="J153">
            <v>1530</v>
          </cell>
        </row>
        <row r="154">
          <cell r="D154">
            <v>262</v>
          </cell>
          <cell r="E154">
            <v>0</v>
          </cell>
          <cell r="F154">
            <v>0</v>
          </cell>
          <cell r="G154">
            <v>262</v>
          </cell>
          <cell r="H154">
            <v>42398</v>
          </cell>
          <cell r="I154">
            <v>42250</v>
          </cell>
          <cell r="J154">
            <v>1600</v>
          </cell>
        </row>
        <row r="155">
          <cell r="D155">
            <v>262</v>
          </cell>
          <cell r="E155">
            <v>0</v>
          </cell>
          <cell r="F155">
            <v>0</v>
          </cell>
          <cell r="G155">
            <v>262</v>
          </cell>
          <cell r="H155">
            <v>42399</v>
          </cell>
          <cell r="I155">
            <v>42250</v>
          </cell>
          <cell r="J155">
            <v>1630</v>
          </cell>
        </row>
        <row r="156">
          <cell r="D156">
            <v>262</v>
          </cell>
          <cell r="E156">
            <v>0</v>
          </cell>
          <cell r="F156">
            <v>0</v>
          </cell>
          <cell r="G156">
            <v>262</v>
          </cell>
          <cell r="H156">
            <v>42400</v>
          </cell>
          <cell r="I156">
            <v>42250</v>
          </cell>
          <cell r="J156">
            <v>1700</v>
          </cell>
        </row>
        <row r="157">
          <cell r="D157">
            <v>262</v>
          </cell>
          <cell r="E157">
            <v>0</v>
          </cell>
          <cell r="F157">
            <v>0</v>
          </cell>
          <cell r="G157">
            <v>262</v>
          </cell>
          <cell r="H157">
            <v>42401</v>
          </cell>
          <cell r="I157">
            <v>42250</v>
          </cell>
          <cell r="J157">
            <v>1730</v>
          </cell>
        </row>
        <row r="158">
          <cell r="D158">
            <v>262</v>
          </cell>
          <cell r="E158">
            <v>0</v>
          </cell>
          <cell r="F158">
            <v>0</v>
          </cell>
          <cell r="G158">
            <v>262</v>
          </cell>
          <cell r="H158">
            <v>42402</v>
          </cell>
          <cell r="I158">
            <v>42250</v>
          </cell>
          <cell r="J158">
            <v>1800</v>
          </cell>
        </row>
        <row r="159">
          <cell r="D159">
            <v>269</v>
          </cell>
          <cell r="E159">
            <v>0</v>
          </cell>
          <cell r="F159">
            <v>0</v>
          </cell>
          <cell r="G159">
            <v>269</v>
          </cell>
          <cell r="H159">
            <v>42403</v>
          </cell>
          <cell r="I159">
            <v>42250</v>
          </cell>
          <cell r="J159">
            <v>1830</v>
          </cell>
        </row>
        <row r="160">
          <cell r="D160">
            <v>262</v>
          </cell>
          <cell r="E160">
            <v>0</v>
          </cell>
          <cell r="F160">
            <v>0</v>
          </cell>
          <cell r="G160">
            <v>262</v>
          </cell>
          <cell r="H160">
            <v>42404</v>
          </cell>
          <cell r="I160">
            <v>42250</v>
          </cell>
          <cell r="J160">
            <v>1900</v>
          </cell>
        </row>
        <row r="161">
          <cell r="D161">
            <v>262</v>
          </cell>
          <cell r="E161">
            <v>0</v>
          </cell>
          <cell r="F161">
            <v>0</v>
          </cell>
          <cell r="G161">
            <v>262</v>
          </cell>
          <cell r="H161">
            <v>42405</v>
          </cell>
          <cell r="I161">
            <v>42250</v>
          </cell>
          <cell r="J161">
            <v>1930</v>
          </cell>
        </row>
        <row r="162">
          <cell r="D162">
            <v>262</v>
          </cell>
          <cell r="E162">
            <v>0</v>
          </cell>
          <cell r="F162">
            <v>0</v>
          </cell>
          <cell r="G162">
            <v>262</v>
          </cell>
          <cell r="H162">
            <v>42406</v>
          </cell>
          <cell r="I162">
            <v>42250</v>
          </cell>
          <cell r="J162">
            <v>2000</v>
          </cell>
        </row>
        <row r="163">
          <cell r="D163">
            <v>262</v>
          </cell>
          <cell r="E163">
            <v>0</v>
          </cell>
          <cell r="F163">
            <v>0</v>
          </cell>
          <cell r="G163">
            <v>262</v>
          </cell>
          <cell r="H163">
            <v>42407</v>
          </cell>
          <cell r="I163">
            <v>42250</v>
          </cell>
          <cell r="J163">
            <v>2030</v>
          </cell>
        </row>
        <row r="164">
          <cell r="D164">
            <v>262</v>
          </cell>
          <cell r="E164">
            <v>0</v>
          </cell>
          <cell r="F164">
            <v>0</v>
          </cell>
          <cell r="G164">
            <v>262</v>
          </cell>
          <cell r="H164">
            <v>42408</v>
          </cell>
          <cell r="I164">
            <v>42250</v>
          </cell>
          <cell r="J164">
            <v>2100</v>
          </cell>
        </row>
        <row r="165">
          <cell r="D165">
            <v>269</v>
          </cell>
          <cell r="E165">
            <v>0</v>
          </cell>
          <cell r="F165">
            <v>0</v>
          </cell>
          <cell r="G165">
            <v>269</v>
          </cell>
          <cell r="H165">
            <v>42409</v>
          </cell>
          <cell r="I165">
            <v>42250</v>
          </cell>
          <cell r="J165">
            <v>2130</v>
          </cell>
        </row>
        <row r="166">
          <cell r="D166">
            <v>262</v>
          </cell>
          <cell r="E166">
            <v>0</v>
          </cell>
          <cell r="F166">
            <v>0</v>
          </cell>
          <cell r="G166">
            <v>262</v>
          </cell>
          <cell r="H166">
            <v>42410</v>
          </cell>
          <cell r="I166">
            <v>42250</v>
          </cell>
          <cell r="J166">
            <v>2200</v>
          </cell>
        </row>
        <row r="167">
          <cell r="D167">
            <v>269</v>
          </cell>
          <cell r="E167">
            <v>0</v>
          </cell>
          <cell r="F167">
            <v>0</v>
          </cell>
          <cell r="G167">
            <v>269</v>
          </cell>
          <cell r="H167">
            <v>42411</v>
          </cell>
          <cell r="I167">
            <v>42250</v>
          </cell>
          <cell r="J167">
            <v>2230</v>
          </cell>
        </row>
        <row r="168">
          <cell r="D168">
            <v>262</v>
          </cell>
          <cell r="E168">
            <v>0</v>
          </cell>
          <cell r="F168">
            <v>0</v>
          </cell>
          <cell r="G168">
            <v>262</v>
          </cell>
          <cell r="H168">
            <v>42412</v>
          </cell>
          <cell r="I168">
            <v>42250</v>
          </cell>
          <cell r="J168">
            <v>2300</v>
          </cell>
        </row>
        <row r="169">
          <cell r="D169">
            <v>269</v>
          </cell>
          <cell r="E169">
            <v>0</v>
          </cell>
          <cell r="F169">
            <v>0</v>
          </cell>
          <cell r="G169">
            <v>269</v>
          </cell>
          <cell r="H169">
            <v>42413</v>
          </cell>
          <cell r="I169">
            <v>42250</v>
          </cell>
          <cell r="J169">
            <v>2330</v>
          </cell>
        </row>
        <row r="170">
          <cell r="D170">
            <v>262</v>
          </cell>
          <cell r="E170">
            <v>0</v>
          </cell>
          <cell r="F170">
            <v>0</v>
          </cell>
          <cell r="G170">
            <v>262</v>
          </cell>
          <cell r="H170">
            <v>42414</v>
          </cell>
          <cell r="I170">
            <v>42250</v>
          </cell>
          <cell r="J170">
            <v>2400</v>
          </cell>
        </row>
        <row r="171">
          <cell r="D171">
            <v>262</v>
          </cell>
          <cell r="E171">
            <v>0</v>
          </cell>
          <cell r="F171">
            <v>0</v>
          </cell>
          <cell r="G171">
            <v>262</v>
          </cell>
          <cell r="H171">
            <v>42415</v>
          </cell>
          <cell r="I171">
            <v>42251</v>
          </cell>
          <cell r="J171">
            <v>30</v>
          </cell>
        </row>
        <row r="172">
          <cell r="D172">
            <v>269</v>
          </cell>
          <cell r="E172">
            <v>0</v>
          </cell>
          <cell r="F172">
            <v>0</v>
          </cell>
          <cell r="G172">
            <v>269</v>
          </cell>
          <cell r="H172">
            <v>42416</v>
          </cell>
          <cell r="I172">
            <v>42251</v>
          </cell>
          <cell r="J172">
            <v>100</v>
          </cell>
        </row>
        <row r="173">
          <cell r="D173">
            <v>262</v>
          </cell>
          <cell r="E173">
            <v>0</v>
          </cell>
          <cell r="F173">
            <v>0</v>
          </cell>
          <cell r="G173">
            <v>262</v>
          </cell>
          <cell r="H173">
            <v>42417</v>
          </cell>
          <cell r="I173">
            <v>42251</v>
          </cell>
          <cell r="J173">
            <v>130</v>
          </cell>
        </row>
        <row r="174">
          <cell r="D174">
            <v>262</v>
          </cell>
          <cell r="E174">
            <v>0</v>
          </cell>
          <cell r="F174">
            <v>0</v>
          </cell>
          <cell r="G174">
            <v>262</v>
          </cell>
          <cell r="H174">
            <v>42418</v>
          </cell>
          <cell r="I174">
            <v>42251</v>
          </cell>
          <cell r="J174">
            <v>200</v>
          </cell>
        </row>
        <row r="175">
          <cell r="D175">
            <v>275</v>
          </cell>
          <cell r="E175">
            <v>0</v>
          </cell>
          <cell r="F175">
            <v>0</v>
          </cell>
          <cell r="G175">
            <v>275</v>
          </cell>
          <cell r="H175">
            <v>42419</v>
          </cell>
          <cell r="I175">
            <v>42251</v>
          </cell>
          <cell r="J175">
            <v>230</v>
          </cell>
        </row>
        <row r="176">
          <cell r="D176">
            <v>262</v>
          </cell>
          <cell r="E176">
            <v>0</v>
          </cell>
          <cell r="F176">
            <v>0</v>
          </cell>
          <cell r="G176">
            <v>262</v>
          </cell>
          <cell r="H176">
            <v>42420</v>
          </cell>
          <cell r="I176">
            <v>42251</v>
          </cell>
          <cell r="J176">
            <v>300</v>
          </cell>
        </row>
        <row r="177">
          <cell r="D177">
            <v>262</v>
          </cell>
          <cell r="E177">
            <v>0</v>
          </cell>
          <cell r="F177">
            <v>0</v>
          </cell>
          <cell r="G177">
            <v>262</v>
          </cell>
          <cell r="H177">
            <v>42421</v>
          </cell>
          <cell r="I177">
            <v>42251</v>
          </cell>
          <cell r="J177">
            <v>330</v>
          </cell>
        </row>
        <row r="178">
          <cell r="D178">
            <v>269</v>
          </cell>
          <cell r="E178">
            <v>0</v>
          </cell>
          <cell r="F178">
            <v>0</v>
          </cell>
          <cell r="G178">
            <v>269</v>
          </cell>
          <cell r="H178">
            <v>42422</v>
          </cell>
          <cell r="I178">
            <v>42251</v>
          </cell>
          <cell r="J178">
            <v>400</v>
          </cell>
        </row>
        <row r="179">
          <cell r="D179">
            <v>269</v>
          </cell>
          <cell r="E179">
            <v>0</v>
          </cell>
          <cell r="F179">
            <v>0</v>
          </cell>
          <cell r="G179">
            <v>269</v>
          </cell>
          <cell r="H179">
            <v>42423</v>
          </cell>
          <cell r="I179">
            <v>42251</v>
          </cell>
          <cell r="J179">
            <v>430</v>
          </cell>
        </row>
        <row r="180">
          <cell r="D180">
            <v>262</v>
          </cell>
          <cell r="E180">
            <v>0</v>
          </cell>
          <cell r="F180">
            <v>0</v>
          </cell>
          <cell r="G180">
            <v>262</v>
          </cell>
          <cell r="H180">
            <v>42424</v>
          </cell>
          <cell r="I180">
            <v>42251</v>
          </cell>
          <cell r="J180">
            <v>500</v>
          </cell>
        </row>
        <row r="181">
          <cell r="D181">
            <v>269</v>
          </cell>
          <cell r="E181">
            <v>0</v>
          </cell>
          <cell r="F181">
            <v>0</v>
          </cell>
          <cell r="G181">
            <v>269</v>
          </cell>
          <cell r="H181">
            <v>42425</v>
          </cell>
          <cell r="I181">
            <v>42251</v>
          </cell>
          <cell r="J181">
            <v>530</v>
          </cell>
        </row>
        <row r="182">
          <cell r="D182">
            <v>262</v>
          </cell>
          <cell r="E182">
            <v>0</v>
          </cell>
          <cell r="F182">
            <v>0</v>
          </cell>
          <cell r="G182">
            <v>262</v>
          </cell>
          <cell r="H182">
            <v>42426</v>
          </cell>
          <cell r="I182">
            <v>42251</v>
          </cell>
          <cell r="J182">
            <v>600</v>
          </cell>
        </row>
        <row r="183">
          <cell r="D183">
            <v>269</v>
          </cell>
          <cell r="E183">
            <v>0</v>
          </cell>
          <cell r="F183">
            <v>0</v>
          </cell>
          <cell r="G183">
            <v>269</v>
          </cell>
          <cell r="H183">
            <v>42427</v>
          </cell>
          <cell r="I183">
            <v>42251</v>
          </cell>
          <cell r="J183">
            <v>630</v>
          </cell>
        </row>
        <row r="184">
          <cell r="D184">
            <v>269</v>
          </cell>
          <cell r="E184">
            <v>0</v>
          </cell>
          <cell r="F184">
            <v>0</v>
          </cell>
          <cell r="G184">
            <v>269</v>
          </cell>
          <cell r="H184">
            <v>42428</v>
          </cell>
          <cell r="I184">
            <v>42251</v>
          </cell>
          <cell r="J184">
            <v>700</v>
          </cell>
        </row>
        <row r="185">
          <cell r="D185">
            <v>262</v>
          </cell>
          <cell r="E185">
            <v>0</v>
          </cell>
          <cell r="F185">
            <v>0</v>
          </cell>
          <cell r="G185">
            <v>262</v>
          </cell>
          <cell r="H185">
            <v>42429</v>
          </cell>
          <cell r="I185">
            <v>42251</v>
          </cell>
          <cell r="J185">
            <v>730</v>
          </cell>
        </row>
        <row r="186">
          <cell r="D186">
            <v>262</v>
          </cell>
          <cell r="E186">
            <v>0</v>
          </cell>
          <cell r="F186">
            <v>0</v>
          </cell>
          <cell r="G186">
            <v>262</v>
          </cell>
          <cell r="H186">
            <v>42430</v>
          </cell>
          <cell r="I186">
            <v>42251</v>
          </cell>
          <cell r="J186">
            <v>800</v>
          </cell>
        </row>
        <row r="187">
          <cell r="D187">
            <v>262</v>
          </cell>
          <cell r="E187">
            <v>0</v>
          </cell>
          <cell r="F187">
            <v>0</v>
          </cell>
          <cell r="G187">
            <v>262</v>
          </cell>
          <cell r="H187">
            <v>42431</v>
          </cell>
          <cell r="I187">
            <v>42251</v>
          </cell>
          <cell r="J187">
            <v>830</v>
          </cell>
        </row>
        <row r="188">
          <cell r="D188">
            <v>262</v>
          </cell>
          <cell r="E188">
            <v>0</v>
          </cell>
          <cell r="F188">
            <v>0</v>
          </cell>
          <cell r="G188">
            <v>262</v>
          </cell>
          <cell r="H188">
            <v>42432</v>
          </cell>
          <cell r="I188">
            <v>42251</v>
          </cell>
          <cell r="J188">
            <v>900</v>
          </cell>
        </row>
        <row r="189">
          <cell r="D189">
            <v>262</v>
          </cell>
          <cell r="E189">
            <v>0</v>
          </cell>
          <cell r="F189">
            <v>0</v>
          </cell>
          <cell r="G189">
            <v>262</v>
          </cell>
          <cell r="H189">
            <v>42433</v>
          </cell>
          <cell r="I189">
            <v>42251</v>
          </cell>
          <cell r="J189">
            <v>930</v>
          </cell>
        </row>
        <row r="190">
          <cell r="D190">
            <v>262</v>
          </cell>
          <cell r="E190">
            <v>0</v>
          </cell>
          <cell r="F190">
            <v>0</v>
          </cell>
          <cell r="G190">
            <v>262</v>
          </cell>
          <cell r="H190">
            <v>42434</v>
          </cell>
          <cell r="I190">
            <v>42251</v>
          </cell>
          <cell r="J190">
            <v>1000</v>
          </cell>
        </row>
        <row r="191">
          <cell r="D191">
            <v>256</v>
          </cell>
          <cell r="E191">
            <v>0</v>
          </cell>
          <cell r="F191">
            <v>0</v>
          </cell>
          <cell r="G191">
            <v>256</v>
          </cell>
          <cell r="H191">
            <v>42435</v>
          </cell>
          <cell r="I191">
            <v>42251</v>
          </cell>
          <cell r="J191">
            <v>1030</v>
          </cell>
        </row>
        <row r="192">
          <cell r="D192">
            <v>262</v>
          </cell>
          <cell r="E192">
            <v>0</v>
          </cell>
          <cell r="F192">
            <v>0</v>
          </cell>
          <cell r="G192">
            <v>262</v>
          </cell>
          <cell r="H192">
            <v>42436</v>
          </cell>
          <cell r="I192">
            <v>42251</v>
          </cell>
          <cell r="J192">
            <v>1100</v>
          </cell>
        </row>
        <row r="193">
          <cell r="D193">
            <v>262</v>
          </cell>
          <cell r="E193">
            <v>0</v>
          </cell>
          <cell r="F193">
            <v>0</v>
          </cell>
          <cell r="G193">
            <v>262</v>
          </cell>
          <cell r="H193">
            <v>42437</v>
          </cell>
          <cell r="I193">
            <v>42251</v>
          </cell>
          <cell r="J193">
            <v>1130</v>
          </cell>
        </row>
        <row r="194">
          <cell r="D194">
            <v>256</v>
          </cell>
          <cell r="E194">
            <v>0</v>
          </cell>
          <cell r="F194">
            <v>0</v>
          </cell>
          <cell r="G194">
            <v>256</v>
          </cell>
          <cell r="H194">
            <v>42438</v>
          </cell>
          <cell r="I194">
            <v>42251</v>
          </cell>
          <cell r="J194">
            <v>1200</v>
          </cell>
        </row>
        <row r="195">
          <cell r="D195">
            <v>256</v>
          </cell>
          <cell r="E195">
            <v>0</v>
          </cell>
          <cell r="F195">
            <v>0</v>
          </cell>
          <cell r="G195">
            <v>256</v>
          </cell>
          <cell r="H195">
            <v>42439</v>
          </cell>
          <cell r="I195">
            <v>42251</v>
          </cell>
          <cell r="J195">
            <v>1230</v>
          </cell>
        </row>
        <row r="196">
          <cell r="D196">
            <v>250</v>
          </cell>
          <cell r="E196">
            <v>0</v>
          </cell>
          <cell r="F196">
            <v>0</v>
          </cell>
          <cell r="G196">
            <v>250</v>
          </cell>
          <cell r="H196">
            <v>42440</v>
          </cell>
          <cell r="I196">
            <v>42251</v>
          </cell>
          <cell r="J196">
            <v>1300</v>
          </cell>
        </row>
        <row r="197">
          <cell r="D197">
            <v>256</v>
          </cell>
          <cell r="E197">
            <v>0</v>
          </cell>
          <cell r="F197">
            <v>0</v>
          </cell>
          <cell r="G197">
            <v>256</v>
          </cell>
          <cell r="H197">
            <v>42441</v>
          </cell>
          <cell r="I197">
            <v>42251</v>
          </cell>
          <cell r="J197">
            <v>1330</v>
          </cell>
        </row>
        <row r="198">
          <cell r="D198">
            <v>256</v>
          </cell>
          <cell r="E198">
            <v>0</v>
          </cell>
          <cell r="F198">
            <v>0</v>
          </cell>
          <cell r="G198">
            <v>256</v>
          </cell>
          <cell r="H198">
            <v>42442</v>
          </cell>
          <cell r="I198">
            <v>42251</v>
          </cell>
          <cell r="J198">
            <v>1400</v>
          </cell>
        </row>
        <row r="199">
          <cell r="D199">
            <v>250</v>
          </cell>
          <cell r="E199">
            <v>0</v>
          </cell>
          <cell r="F199">
            <v>0</v>
          </cell>
          <cell r="G199">
            <v>250</v>
          </cell>
          <cell r="H199">
            <v>42443</v>
          </cell>
          <cell r="I199">
            <v>42251</v>
          </cell>
          <cell r="J199">
            <v>1430</v>
          </cell>
        </row>
        <row r="200">
          <cell r="D200">
            <v>256</v>
          </cell>
          <cell r="E200">
            <v>0</v>
          </cell>
          <cell r="F200">
            <v>0</v>
          </cell>
          <cell r="G200">
            <v>256</v>
          </cell>
          <cell r="H200">
            <v>42444</v>
          </cell>
          <cell r="I200">
            <v>42251</v>
          </cell>
          <cell r="J200">
            <v>1500</v>
          </cell>
        </row>
        <row r="201">
          <cell r="D201">
            <v>256</v>
          </cell>
          <cell r="E201">
            <v>0</v>
          </cell>
          <cell r="F201">
            <v>0</v>
          </cell>
          <cell r="G201">
            <v>256</v>
          </cell>
          <cell r="H201">
            <v>42445</v>
          </cell>
          <cell r="I201">
            <v>42251</v>
          </cell>
          <cell r="J201">
            <v>1530</v>
          </cell>
        </row>
        <row r="202">
          <cell r="D202">
            <v>256</v>
          </cell>
          <cell r="E202">
            <v>0</v>
          </cell>
          <cell r="F202">
            <v>0</v>
          </cell>
          <cell r="G202">
            <v>256</v>
          </cell>
          <cell r="H202">
            <v>42446</v>
          </cell>
          <cell r="I202">
            <v>42251</v>
          </cell>
          <cell r="J202">
            <v>1600</v>
          </cell>
        </row>
        <row r="203">
          <cell r="D203">
            <v>250</v>
          </cell>
          <cell r="E203">
            <v>0</v>
          </cell>
          <cell r="F203">
            <v>0</v>
          </cell>
          <cell r="G203">
            <v>250</v>
          </cell>
          <cell r="H203">
            <v>42447</v>
          </cell>
          <cell r="I203">
            <v>42251</v>
          </cell>
          <cell r="J203">
            <v>1630</v>
          </cell>
        </row>
        <row r="204">
          <cell r="D204">
            <v>250</v>
          </cell>
          <cell r="E204">
            <v>0</v>
          </cell>
          <cell r="F204">
            <v>0</v>
          </cell>
          <cell r="G204">
            <v>250</v>
          </cell>
          <cell r="H204">
            <v>42448</v>
          </cell>
          <cell r="I204">
            <v>42251</v>
          </cell>
          <cell r="J204">
            <v>1700</v>
          </cell>
        </row>
        <row r="205">
          <cell r="D205">
            <v>256</v>
          </cell>
          <cell r="E205">
            <v>0</v>
          </cell>
          <cell r="F205">
            <v>0</v>
          </cell>
          <cell r="G205">
            <v>256</v>
          </cell>
          <cell r="H205">
            <v>42449</v>
          </cell>
          <cell r="I205">
            <v>42251</v>
          </cell>
          <cell r="J205">
            <v>1730</v>
          </cell>
        </row>
        <row r="206">
          <cell r="D206">
            <v>256</v>
          </cell>
          <cell r="E206">
            <v>0</v>
          </cell>
          <cell r="F206">
            <v>0</v>
          </cell>
          <cell r="G206">
            <v>256</v>
          </cell>
          <cell r="H206">
            <v>42450</v>
          </cell>
          <cell r="I206">
            <v>42251</v>
          </cell>
          <cell r="J206">
            <v>1800</v>
          </cell>
        </row>
        <row r="207">
          <cell r="D207">
            <v>250</v>
          </cell>
          <cell r="E207">
            <v>0</v>
          </cell>
          <cell r="F207">
            <v>0</v>
          </cell>
          <cell r="G207">
            <v>250</v>
          </cell>
          <cell r="H207">
            <v>42451</v>
          </cell>
          <cell r="I207">
            <v>42251</v>
          </cell>
          <cell r="J207">
            <v>1830</v>
          </cell>
        </row>
        <row r="208">
          <cell r="D208">
            <v>250</v>
          </cell>
          <cell r="E208">
            <v>0</v>
          </cell>
          <cell r="F208">
            <v>0</v>
          </cell>
          <cell r="G208">
            <v>250</v>
          </cell>
          <cell r="H208">
            <v>42452</v>
          </cell>
          <cell r="I208">
            <v>42251</v>
          </cell>
          <cell r="J208">
            <v>1900</v>
          </cell>
        </row>
        <row r="209">
          <cell r="D209">
            <v>256</v>
          </cell>
          <cell r="E209">
            <v>0</v>
          </cell>
          <cell r="F209">
            <v>0</v>
          </cell>
          <cell r="G209">
            <v>256</v>
          </cell>
          <cell r="H209">
            <v>42453</v>
          </cell>
          <cell r="I209">
            <v>42251</v>
          </cell>
          <cell r="J209">
            <v>1930</v>
          </cell>
        </row>
        <row r="210">
          <cell r="D210">
            <v>256</v>
          </cell>
          <cell r="E210">
            <v>0</v>
          </cell>
          <cell r="F210">
            <v>0</v>
          </cell>
          <cell r="G210">
            <v>256</v>
          </cell>
          <cell r="H210">
            <v>42454</v>
          </cell>
          <cell r="I210">
            <v>42251</v>
          </cell>
          <cell r="J210">
            <v>2000</v>
          </cell>
        </row>
        <row r="211">
          <cell r="D211">
            <v>250</v>
          </cell>
          <cell r="E211">
            <v>0</v>
          </cell>
          <cell r="F211">
            <v>0</v>
          </cell>
          <cell r="G211">
            <v>250</v>
          </cell>
          <cell r="H211">
            <v>42455</v>
          </cell>
          <cell r="I211">
            <v>42251</v>
          </cell>
          <cell r="J211">
            <v>2030</v>
          </cell>
        </row>
        <row r="212">
          <cell r="D212">
            <v>256</v>
          </cell>
          <cell r="E212">
            <v>0</v>
          </cell>
          <cell r="F212">
            <v>0</v>
          </cell>
          <cell r="G212">
            <v>256</v>
          </cell>
          <cell r="H212">
            <v>42456</v>
          </cell>
          <cell r="I212">
            <v>42251</v>
          </cell>
          <cell r="J212">
            <v>2100</v>
          </cell>
        </row>
        <row r="213">
          <cell r="D213">
            <v>256</v>
          </cell>
          <cell r="E213">
            <v>0</v>
          </cell>
          <cell r="F213">
            <v>0</v>
          </cell>
          <cell r="G213">
            <v>256</v>
          </cell>
          <cell r="H213">
            <v>42457</v>
          </cell>
          <cell r="I213">
            <v>42251</v>
          </cell>
          <cell r="J213">
            <v>2130</v>
          </cell>
        </row>
        <row r="214">
          <cell r="D214">
            <v>256</v>
          </cell>
          <cell r="E214">
            <v>0</v>
          </cell>
          <cell r="F214">
            <v>0</v>
          </cell>
          <cell r="G214">
            <v>256</v>
          </cell>
          <cell r="H214">
            <v>42458</v>
          </cell>
          <cell r="I214">
            <v>42251</v>
          </cell>
          <cell r="J214">
            <v>2200</v>
          </cell>
        </row>
        <row r="215">
          <cell r="D215">
            <v>256</v>
          </cell>
          <cell r="E215">
            <v>0</v>
          </cell>
          <cell r="F215">
            <v>0</v>
          </cell>
          <cell r="G215">
            <v>256</v>
          </cell>
          <cell r="H215">
            <v>42459</v>
          </cell>
          <cell r="I215">
            <v>42251</v>
          </cell>
          <cell r="J215">
            <v>2230</v>
          </cell>
        </row>
        <row r="216">
          <cell r="D216">
            <v>262</v>
          </cell>
          <cell r="E216">
            <v>0</v>
          </cell>
          <cell r="F216">
            <v>0</v>
          </cell>
          <cell r="G216">
            <v>262</v>
          </cell>
          <cell r="H216">
            <v>42460</v>
          </cell>
          <cell r="I216">
            <v>42251</v>
          </cell>
          <cell r="J216">
            <v>2300</v>
          </cell>
        </row>
        <row r="217">
          <cell r="D217">
            <v>256</v>
          </cell>
          <cell r="E217">
            <v>0</v>
          </cell>
          <cell r="F217">
            <v>0</v>
          </cell>
          <cell r="G217">
            <v>256</v>
          </cell>
          <cell r="H217">
            <v>42461</v>
          </cell>
          <cell r="I217">
            <v>42251</v>
          </cell>
          <cell r="J217">
            <v>2330</v>
          </cell>
        </row>
        <row r="218">
          <cell r="D218">
            <v>256</v>
          </cell>
          <cell r="E218">
            <v>0</v>
          </cell>
          <cell r="F218">
            <v>0</v>
          </cell>
          <cell r="G218">
            <v>256</v>
          </cell>
          <cell r="H218">
            <v>42462</v>
          </cell>
          <cell r="I218">
            <v>42251</v>
          </cell>
          <cell r="J218">
            <v>2400</v>
          </cell>
        </row>
        <row r="219">
          <cell r="D219">
            <v>256</v>
          </cell>
          <cell r="E219">
            <v>0</v>
          </cell>
          <cell r="F219">
            <v>0</v>
          </cell>
          <cell r="G219">
            <v>256</v>
          </cell>
          <cell r="H219">
            <v>42463</v>
          </cell>
          <cell r="I219">
            <v>42252</v>
          </cell>
          <cell r="J219">
            <v>30</v>
          </cell>
        </row>
        <row r="220">
          <cell r="D220">
            <v>256</v>
          </cell>
          <cell r="E220">
            <v>0</v>
          </cell>
          <cell r="F220">
            <v>0</v>
          </cell>
          <cell r="G220">
            <v>256</v>
          </cell>
          <cell r="H220">
            <v>42464</v>
          </cell>
          <cell r="I220">
            <v>42252</v>
          </cell>
          <cell r="J220">
            <v>100</v>
          </cell>
        </row>
        <row r="221">
          <cell r="D221">
            <v>256</v>
          </cell>
          <cell r="E221">
            <v>0</v>
          </cell>
          <cell r="F221">
            <v>0</v>
          </cell>
          <cell r="G221">
            <v>256</v>
          </cell>
          <cell r="H221">
            <v>42465</v>
          </cell>
          <cell r="I221">
            <v>42252</v>
          </cell>
          <cell r="J221">
            <v>130</v>
          </cell>
        </row>
        <row r="222">
          <cell r="D222">
            <v>256</v>
          </cell>
          <cell r="E222">
            <v>0</v>
          </cell>
          <cell r="F222">
            <v>0</v>
          </cell>
          <cell r="G222">
            <v>256</v>
          </cell>
          <cell r="H222">
            <v>42466</v>
          </cell>
          <cell r="I222">
            <v>42252</v>
          </cell>
          <cell r="J222">
            <v>200</v>
          </cell>
        </row>
        <row r="223">
          <cell r="D223">
            <v>256</v>
          </cell>
          <cell r="E223">
            <v>0</v>
          </cell>
          <cell r="F223">
            <v>0</v>
          </cell>
          <cell r="G223">
            <v>256</v>
          </cell>
          <cell r="H223">
            <v>42467</v>
          </cell>
          <cell r="I223">
            <v>42252</v>
          </cell>
          <cell r="J223">
            <v>230</v>
          </cell>
        </row>
        <row r="224">
          <cell r="D224">
            <v>262</v>
          </cell>
          <cell r="E224">
            <v>0</v>
          </cell>
          <cell r="F224">
            <v>0</v>
          </cell>
          <cell r="G224">
            <v>262</v>
          </cell>
          <cell r="H224">
            <v>42468</v>
          </cell>
          <cell r="I224">
            <v>42252</v>
          </cell>
          <cell r="J224">
            <v>300</v>
          </cell>
        </row>
        <row r="225">
          <cell r="D225">
            <v>256</v>
          </cell>
          <cell r="E225">
            <v>0</v>
          </cell>
          <cell r="F225">
            <v>0</v>
          </cell>
          <cell r="G225">
            <v>256</v>
          </cell>
          <cell r="H225">
            <v>42469</v>
          </cell>
          <cell r="I225">
            <v>42252</v>
          </cell>
          <cell r="J225">
            <v>330</v>
          </cell>
        </row>
        <row r="226">
          <cell r="D226">
            <v>262</v>
          </cell>
          <cell r="E226">
            <v>0</v>
          </cell>
          <cell r="F226">
            <v>0</v>
          </cell>
          <cell r="G226">
            <v>262</v>
          </cell>
          <cell r="H226">
            <v>42470</v>
          </cell>
          <cell r="I226">
            <v>42252</v>
          </cell>
          <cell r="J226">
            <v>400</v>
          </cell>
        </row>
        <row r="227">
          <cell r="D227">
            <v>256</v>
          </cell>
          <cell r="E227">
            <v>0</v>
          </cell>
          <cell r="F227">
            <v>0</v>
          </cell>
          <cell r="G227">
            <v>256</v>
          </cell>
          <cell r="H227">
            <v>42471</v>
          </cell>
          <cell r="I227">
            <v>42252</v>
          </cell>
          <cell r="J227">
            <v>430</v>
          </cell>
        </row>
        <row r="228">
          <cell r="D228">
            <v>262</v>
          </cell>
          <cell r="E228">
            <v>0</v>
          </cell>
          <cell r="F228">
            <v>0</v>
          </cell>
          <cell r="G228">
            <v>262</v>
          </cell>
          <cell r="H228">
            <v>42472</v>
          </cell>
          <cell r="I228">
            <v>42252</v>
          </cell>
          <cell r="J228">
            <v>500</v>
          </cell>
        </row>
        <row r="229">
          <cell r="D229">
            <v>256</v>
          </cell>
          <cell r="E229">
            <v>0</v>
          </cell>
          <cell r="F229">
            <v>0</v>
          </cell>
          <cell r="G229">
            <v>256</v>
          </cell>
          <cell r="H229">
            <v>42473</v>
          </cell>
          <cell r="I229">
            <v>42252</v>
          </cell>
          <cell r="J229">
            <v>530</v>
          </cell>
        </row>
        <row r="230">
          <cell r="D230">
            <v>262</v>
          </cell>
          <cell r="E230">
            <v>0</v>
          </cell>
          <cell r="F230">
            <v>0</v>
          </cell>
          <cell r="G230">
            <v>262</v>
          </cell>
          <cell r="H230">
            <v>42474</v>
          </cell>
          <cell r="I230">
            <v>42252</v>
          </cell>
          <cell r="J230">
            <v>600</v>
          </cell>
        </row>
        <row r="231">
          <cell r="D231">
            <v>256</v>
          </cell>
          <cell r="E231">
            <v>0</v>
          </cell>
          <cell r="F231">
            <v>0</v>
          </cell>
          <cell r="G231">
            <v>256</v>
          </cell>
          <cell r="H231">
            <v>42475</v>
          </cell>
          <cell r="I231">
            <v>42252</v>
          </cell>
          <cell r="J231">
            <v>630</v>
          </cell>
        </row>
        <row r="232">
          <cell r="D232">
            <v>256</v>
          </cell>
          <cell r="E232">
            <v>0</v>
          </cell>
          <cell r="F232">
            <v>0</v>
          </cell>
          <cell r="G232">
            <v>256</v>
          </cell>
          <cell r="H232">
            <v>42476</v>
          </cell>
          <cell r="I232">
            <v>42252</v>
          </cell>
          <cell r="J232">
            <v>700</v>
          </cell>
        </row>
        <row r="233">
          <cell r="D233">
            <v>262</v>
          </cell>
          <cell r="E233">
            <v>0</v>
          </cell>
          <cell r="F233">
            <v>0</v>
          </cell>
          <cell r="G233">
            <v>262</v>
          </cell>
          <cell r="H233">
            <v>42477</v>
          </cell>
          <cell r="I233">
            <v>42252</v>
          </cell>
          <cell r="J233">
            <v>730</v>
          </cell>
        </row>
        <row r="234">
          <cell r="D234">
            <v>256</v>
          </cell>
          <cell r="E234">
            <v>0</v>
          </cell>
          <cell r="F234">
            <v>0</v>
          </cell>
          <cell r="G234">
            <v>256</v>
          </cell>
          <cell r="H234">
            <v>42478</v>
          </cell>
          <cell r="I234">
            <v>42252</v>
          </cell>
          <cell r="J234">
            <v>800</v>
          </cell>
        </row>
        <row r="235">
          <cell r="D235">
            <v>262</v>
          </cell>
          <cell r="E235">
            <v>0</v>
          </cell>
          <cell r="F235">
            <v>0</v>
          </cell>
          <cell r="G235">
            <v>262</v>
          </cell>
          <cell r="H235">
            <v>42479</v>
          </cell>
          <cell r="I235">
            <v>42252</v>
          </cell>
          <cell r="J235">
            <v>830</v>
          </cell>
        </row>
        <row r="236">
          <cell r="D236">
            <v>256</v>
          </cell>
          <cell r="E236">
            <v>0</v>
          </cell>
          <cell r="F236">
            <v>0</v>
          </cell>
          <cell r="G236">
            <v>256</v>
          </cell>
          <cell r="H236">
            <v>42480</v>
          </cell>
          <cell r="I236">
            <v>42252</v>
          </cell>
          <cell r="J236">
            <v>900</v>
          </cell>
        </row>
        <row r="237">
          <cell r="D237">
            <v>256</v>
          </cell>
          <cell r="E237">
            <v>0</v>
          </cell>
          <cell r="F237">
            <v>0</v>
          </cell>
          <cell r="G237">
            <v>256</v>
          </cell>
          <cell r="H237">
            <v>42481</v>
          </cell>
          <cell r="I237">
            <v>42252</v>
          </cell>
          <cell r="J237">
            <v>930</v>
          </cell>
        </row>
        <row r="238">
          <cell r="D238">
            <v>256</v>
          </cell>
          <cell r="E238">
            <v>0</v>
          </cell>
          <cell r="F238">
            <v>0</v>
          </cell>
          <cell r="G238">
            <v>256</v>
          </cell>
          <cell r="H238">
            <v>42482</v>
          </cell>
          <cell r="I238">
            <v>42252</v>
          </cell>
          <cell r="J238">
            <v>1000</v>
          </cell>
        </row>
        <row r="239">
          <cell r="D239">
            <v>256</v>
          </cell>
          <cell r="E239">
            <v>0</v>
          </cell>
          <cell r="F239">
            <v>0</v>
          </cell>
          <cell r="G239">
            <v>256</v>
          </cell>
          <cell r="H239">
            <v>42483</v>
          </cell>
          <cell r="I239">
            <v>42252</v>
          </cell>
          <cell r="J239">
            <v>1030</v>
          </cell>
        </row>
        <row r="240">
          <cell r="D240">
            <v>256</v>
          </cell>
          <cell r="E240">
            <v>0</v>
          </cell>
          <cell r="F240">
            <v>0</v>
          </cell>
          <cell r="G240">
            <v>256</v>
          </cell>
          <cell r="H240">
            <v>42484</v>
          </cell>
          <cell r="I240">
            <v>42252</v>
          </cell>
          <cell r="J240">
            <v>1100</v>
          </cell>
        </row>
        <row r="241">
          <cell r="D241">
            <v>262</v>
          </cell>
          <cell r="E241">
            <v>0</v>
          </cell>
          <cell r="F241">
            <v>0</v>
          </cell>
          <cell r="G241">
            <v>262</v>
          </cell>
          <cell r="H241">
            <v>42485</v>
          </cell>
          <cell r="I241">
            <v>42252</v>
          </cell>
          <cell r="J241">
            <v>1130</v>
          </cell>
        </row>
        <row r="242">
          <cell r="D242">
            <v>262</v>
          </cell>
          <cell r="E242">
            <v>0</v>
          </cell>
          <cell r="F242">
            <v>0</v>
          </cell>
          <cell r="G242">
            <v>262</v>
          </cell>
          <cell r="H242">
            <v>42486</v>
          </cell>
          <cell r="I242">
            <v>42252</v>
          </cell>
          <cell r="J242">
            <v>1200</v>
          </cell>
        </row>
        <row r="243">
          <cell r="D243">
            <v>269</v>
          </cell>
          <cell r="E243">
            <v>0</v>
          </cell>
          <cell r="F243">
            <v>0</v>
          </cell>
          <cell r="G243">
            <v>269</v>
          </cell>
          <cell r="H243">
            <v>42487</v>
          </cell>
          <cell r="I243">
            <v>42252</v>
          </cell>
          <cell r="J243">
            <v>1230</v>
          </cell>
        </row>
        <row r="244">
          <cell r="D244">
            <v>262</v>
          </cell>
          <cell r="E244">
            <v>0</v>
          </cell>
          <cell r="F244">
            <v>0</v>
          </cell>
          <cell r="G244">
            <v>262</v>
          </cell>
          <cell r="H244">
            <v>42488</v>
          </cell>
          <cell r="I244">
            <v>42252</v>
          </cell>
          <cell r="J244">
            <v>1300</v>
          </cell>
        </row>
        <row r="245">
          <cell r="D245">
            <v>262</v>
          </cell>
          <cell r="E245">
            <v>0</v>
          </cell>
          <cell r="F245">
            <v>0</v>
          </cell>
          <cell r="G245">
            <v>262</v>
          </cell>
          <cell r="H245">
            <v>42489</v>
          </cell>
          <cell r="I245">
            <v>42252</v>
          </cell>
          <cell r="J245">
            <v>1330</v>
          </cell>
        </row>
        <row r="246">
          <cell r="D246">
            <v>262</v>
          </cell>
          <cell r="E246">
            <v>0</v>
          </cell>
          <cell r="F246">
            <v>0</v>
          </cell>
          <cell r="G246">
            <v>262</v>
          </cell>
          <cell r="H246">
            <v>42490</v>
          </cell>
          <cell r="I246">
            <v>42252</v>
          </cell>
          <cell r="J246">
            <v>1400</v>
          </cell>
        </row>
        <row r="247">
          <cell r="D247">
            <v>262</v>
          </cell>
          <cell r="E247">
            <v>0</v>
          </cell>
          <cell r="F247">
            <v>0</v>
          </cell>
          <cell r="G247">
            <v>262</v>
          </cell>
          <cell r="H247">
            <v>42491</v>
          </cell>
          <cell r="I247">
            <v>42252</v>
          </cell>
          <cell r="J247">
            <v>1430</v>
          </cell>
        </row>
        <row r="248">
          <cell r="D248">
            <v>256</v>
          </cell>
          <cell r="E248">
            <v>0</v>
          </cell>
          <cell r="F248">
            <v>0</v>
          </cell>
          <cell r="G248">
            <v>256</v>
          </cell>
          <cell r="H248">
            <v>42492</v>
          </cell>
          <cell r="I248">
            <v>42252</v>
          </cell>
          <cell r="J248">
            <v>1500</v>
          </cell>
        </row>
        <row r="249">
          <cell r="D249">
            <v>256</v>
          </cell>
          <cell r="E249">
            <v>0</v>
          </cell>
          <cell r="F249">
            <v>0</v>
          </cell>
          <cell r="G249">
            <v>256</v>
          </cell>
          <cell r="H249">
            <v>42493</v>
          </cell>
          <cell r="I249">
            <v>42252</v>
          </cell>
          <cell r="J249">
            <v>1530</v>
          </cell>
        </row>
        <row r="250">
          <cell r="D250">
            <v>256</v>
          </cell>
          <cell r="E250">
            <v>0</v>
          </cell>
          <cell r="F250">
            <v>0</v>
          </cell>
          <cell r="G250">
            <v>256</v>
          </cell>
          <cell r="H250">
            <v>42494</v>
          </cell>
          <cell r="I250">
            <v>42252</v>
          </cell>
          <cell r="J250">
            <v>1600</v>
          </cell>
        </row>
        <row r="251">
          <cell r="D251">
            <v>256</v>
          </cell>
          <cell r="E251">
            <v>0</v>
          </cell>
          <cell r="F251">
            <v>0</v>
          </cell>
          <cell r="G251">
            <v>256</v>
          </cell>
          <cell r="H251">
            <v>42495</v>
          </cell>
          <cell r="I251">
            <v>42252</v>
          </cell>
          <cell r="J251">
            <v>1630</v>
          </cell>
        </row>
        <row r="252">
          <cell r="D252">
            <v>250</v>
          </cell>
          <cell r="E252">
            <v>0</v>
          </cell>
          <cell r="F252">
            <v>0</v>
          </cell>
          <cell r="G252">
            <v>250</v>
          </cell>
          <cell r="H252">
            <v>42496</v>
          </cell>
          <cell r="I252">
            <v>42252</v>
          </cell>
          <cell r="J252">
            <v>1700</v>
          </cell>
        </row>
        <row r="253">
          <cell r="D253">
            <v>256</v>
          </cell>
          <cell r="E253">
            <v>0</v>
          </cell>
          <cell r="F253">
            <v>0</v>
          </cell>
          <cell r="G253">
            <v>256</v>
          </cell>
          <cell r="H253">
            <v>42497</v>
          </cell>
          <cell r="I253">
            <v>42252</v>
          </cell>
          <cell r="J253">
            <v>1730</v>
          </cell>
        </row>
        <row r="254">
          <cell r="D254">
            <v>262</v>
          </cell>
          <cell r="E254">
            <v>0</v>
          </cell>
          <cell r="F254">
            <v>0</v>
          </cell>
          <cell r="G254">
            <v>262</v>
          </cell>
          <cell r="H254">
            <v>42498</v>
          </cell>
          <cell r="I254">
            <v>42252</v>
          </cell>
          <cell r="J254">
            <v>1800</v>
          </cell>
        </row>
        <row r="255">
          <cell r="D255">
            <v>256</v>
          </cell>
          <cell r="E255">
            <v>0</v>
          </cell>
          <cell r="F255">
            <v>0</v>
          </cell>
          <cell r="G255">
            <v>256</v>
          </cell>
          <cell r="H255">
            <v>42499</v>
          </cell>
          <cell r="I255">
            <v>42252</v>
          </cell>
          <cell r="J255">
            <v>1830</v>
          </cell>
        </row>
        <row r="256">
          <cell r="D256">
            <v>256</v>
          </cell>
          <cell r="E256">
            <v>0</v>
          </cell>
          <cell r="F256">
            <v>0</v>
          </cell>
          <cell r="G256">
            <v>256</v>
          </cell>
          <cell r="H256">
            <v>42500</v>
          </cell>
          <cell r="I256">
            <v>42252</v>
          </cell>
          <cell r="J256">
            <v>1900</v>
          </cell>
        </row>
        <row r="257">
          <cell r="D257">
            <v>256</v>
          </cell>
          <cell r="E257">
            <v>0</v>
          </cell>
          <cell r="F257">
            <v>0</v>
          </cell>
          <cell r="G257">
            <v>256</v>
          </cell>
          <cell r="H257">
            <v>42501</v>
          </cell>
          <cell r="I257">
            <v>42252</v>
          </cell>
          <cell r="J257">
            <v>1930</v>
          </cell>
        </row>
        <row r="258">
          <cell r="D258">
            <v>262</v>
          </cell>
          <cell r="E258">
            <v>0</v>
          </cell>
          <cell r="F258">
            <v>0</v>
          </cell>
          <cell r="G258">
            <v>262</v>
          </cell>
          <cell r="H258">
            <v>42502</v>
          </cell>
          <cell r="I258">
            <v>42252</v>
          </cell>
          <cell r="J258">
            <v>2000</v>
          </cell>
        </row>
        <row r="259">
          <cell r="D259">
            <v>256</v>
          </cell>
          <cell r="E259">
            <v>0</v>
          </cell>
          <cell r="F259">
            <v>0</v>
          </cell>
          <cell r="G259">
            <v>256</v>
          </cell>
          <cell r="H259">
            <v>42503</v>
          </cell>
          <cell r="I259">
            <v>42252</v>
          </cell>
          <cell r="J259">
            <v>2030</v>
          </cell>
        </row>
        <row r="260">
          <cell r="D260">
            <v>262</v>
          </cell>
          <cell r="E260">
            <v>0</v>
          </cell>
          <cell r="F260">
            <v>0</v>
          </cell>
          <cell r="G260">
            <v>262</v>
          </cell>
          <cell r="H260">
            <v>42504</v>
          </cell>
          <cell r="I260">
            <v>42252</v>
          </cell>
          <cell r="J260">
            <v>2100</v>
          </cell>
        </row>
        <row r="261">
          <cell r="D261">
            <v>262</v>
          </cell>
          <cell r="E261">
            <v>0</v>
          </cell>
          <cell r="F261">
            <v>0</v>
          </cell>
          <cell r="G261">
            <v>262</v>
          </cell>
          <cell r="H261">
            <v>42505</v>
          </cell>
          <cell r="I261">
            <v>42252</v>
          </cell>
          <cell r="J261">
            <v>2130</v>
          </cell>
        </row>
        <row r="262">
          <cell r="D262">
            <v>256</v>
          </cell>
          <cell r="E262">
            <v>0</v>
          </cell>
          <cell r="F262">
            <v>0</v>
          </cell>
          <cell r="G262">
            <v>256</v>
          </cell>
          <cell r="H262">
            <v>42506</v>
          </cell>
          <cell r="I262">
            <v>42252</v>
          </cell>
          <cell r="J262">
            <v>2200</v>
          </cell>
        </row>
        <row r="263">
          <cell r="D263">
            <v>262</v>
          </cell>
          <cell r="E263">
            <v>0</v>
          </cell>
          <cell r="F263">
            <v>0</v>
          </cell>
          <cell r="G263">
            <v>262</v>
          </cell>
          <cell r="H263">
            <v>42507</v>
          </cell>
          <cell r="I263">
            <v>42252</v>
          </cell>
          <cell r="J263">
            <v>2230</v>
          </cell>
        </row>
        <row r="264">
          <cell r="D264">
            <v>262</v>
          </cell>
          <cell r="E264">
            <v>0</v>
          </cell>
          <cell r="F264">
            <v>0</v>
          </cell>
          <cell r="G264">
            <v>262</v>
          </cell>
          <cell r="H264">
            <v>42508</v>
          </cell>
          <cell r="I264">
            <v>42252</v>
          </cell>
          <cell r="J264">
            <v>2300</v>
          </cell>
        </row>
        <row r="265">
          <cell r="D265">
            <v>262</v>
          </cell>
          <cell r="E265">
            <v>0</v>
          </cell>
          <cell r="F265">
            <v>0</v>
          </cell>
          <cell r="G265">
            <v>262</v>
          </cell>
          <cell r="H265">
            <v>42509</v>
          </cell>
          <cell r="I265">
            <v>42252</v>
          </cell>
          <cell r="J265">
            <v>2330</v>
          </cell>
        </row>
        <row r="266">
          <cell r="D266">
            <v>262</v>
          </cell>
          <cell r="E266">
            <v>0</v>
          </cell>
          <cell r="F266">
            <v>0</v>
          </cell>
          <cell r="G266">
            <v>262</v>
          </cell>
          <cell r="H266">
            <v>42510</v>
          </cell>
          <cell r="I266">
            <v>42252</v>
          </cell>
          <cell r="J266">
            <v>2400</v>
          </cell>
        </row>
        <row r="267">
          <cell r="D267">
            <v>262</v>
          </cell>
          <cell r="E267">
            <v>0</v>
          </cell>
          <cell r="F267">
            <v>0</v>
          </cell>
          <cell r="G267">
            <v>262</v>
          </cell>
          <cell r="H267">
            <v>42511</v>
          </cell>
          <cell r="I267">
            <v>42253</v>
          </cell>
          <cell r="J267">
            <v>30</v>
          </cell>
        </row>
        <row r="268">
          <cell r="D268">
            <v>262</v>
          </cell>
          <cell r="E268">
            <v>0</v>
          </cell>
          <cell r="F268">
            <v>0</v>
          </cell>
          <cell r="G268">
            <v>262</v>
          </cell>
          <cell r="H268">
            <v>42512</v>
          </cell>
          <cell r="I268">
            <v>42253</v>
          </cell>
          <cell r="J268">
            <v>100</v>
          </cell>
        </row>
        <row r="269">
          <cell r="D269">
            <v>269</v>
          </cell>
          <cell r="E269">
            <v>0</v>
          </cell>
          <cell r="F269">
            <v>0</v>
          </cell>
          <cell r="G269">
            <v>269</v>
          </cell>
          <cell r="H269">
            <v>42513</v>
          </cell>
          <cell r="I269">
            <v>42253</v>
          </cell>
          <cell r="J269">
            <v>130</v>
          </cell>
        </row>
        <row r="270">
          <cell r="D270">
            <v>262</v>
          </cell>
          <cell r="E270">
            <v>0</v>
          </cell>
          <cell r="F270">
            <v>0</v>
          </cell>
          <cell r="G270">
            <v>262</v>
          </cell>
          <cell r="H270">
            <v>42514</v>
          </cell>
          <cell r="I270">
            <v>42253</v>
          </cell>
          <cell r="J270">
            <v>200</v>
          </cell>
        </row>
        <row r="271">
          <cell r="D271">
            <v>269</v>
          </cell>
          <cell r="E271">
            <v>0</v>
          </cell>
          <cell r="F271">
            <v>0</v>
          </cell>
          <cell r="G271">
            <v>269</v>
          </cell>
          <cell r="H271">
            <v>42515</v>
          </cell>
          <cell r="I271">
            <v>42253</v>
          </cell>
          <cell r="J271">
            <v>230</v>
          </cell>
        </row>
        <row r="272">
          <cell r="D272">
            <v>262</v>
          </cell>
          <cell r="E272">
            <v>0</v>
          </cell>
          <cell r="F272">
            <v>0</v>
          </cell>
          <cell r="G272">
            <v>262</v>
          </cell>
          <cell r="H272">
            <v>42516</v>
          </cell>
          <cell r="I272">
            <v>42253</v>
          </cell>
          <cell r="J272">
            <v>300</v>
          </cell>
        </row>
        <row r="273">
          <cell r="D273">
            <v>262</v>
          </cell>
          <cell r="E273">
            <v>0</v>
          </cell>
          <cell r="F273">
            <v>0</v>
          </cell>
          <cell r="G273">
            <v>262</v>
          </cell>
          <cell r="H273">
            <v>42517</v>
          </cell>
          <cell r="I273">
            <v>42253</v>
          </cell>
          <cell r="J273">
            <v>330</v>
          </cell>
        </row>
        <row r="274">
          <cell r="D274">
            <v>269</v>
          </cell>
          <cell r="E274">
            <v>0</v>
          </cell>
          <cell r="F274">
            <v>0</v>
          </cell>
          <cell r="G274">
            <v>269</v>
          </cell>
          <cell r="H274">
            <v>42518</v>
          </cell>
          <cell r="I274">
            <v>42253</v>
          </cell>
          <cell r="J274">
            <v>400</v>
          </cell>
        </row>
        <row r="275">
          <cell r="D275">
            <v>269</v>
          </cell>
          <cell r="E275">
            <v>0</v>
          </cell>
          <cell r="F275">
            <v>0</v>
          </cell>
          <cell r="G275">
            <v>269</v>
          </cell>
          <cell r="H275">
            <v>42519</v>
          </cell>
          <cell r="I275">
            <v>42253</v>
          </cell>
          <cell r="J275">
            <v>430</v>
          </cell>
        </row>
        <row r="276">
          <cell r="D276">
            <v>262</v>
          </cell>
          <cell r="E276">
            <v>0</v>
          </cell>
          <cell r="F276">
            <v>0</v>
          </cell>
          <cell r="G276">
            <v>262</v>
          </cell>
          <cell r="H276">
            <v>42520</v>
          </cell>
          <cell r="I276">
            <v>42253</v>
          </cell>
          <cell r="J276">
            <v>500</v>
          </cell>
        </row>
        <row r="277">
          <cell r="D277">
            <v>262</v>
          </cell>
          <cell r="E277">
            <v>0</v>
          </cell>
          <cell r="F277">
            <v>0</v>
          </cell>
          <cell r="G277">
            <v>262</v>
          </cell>
          <cell r="H277">
            <v>42521</v>
          </cell>
          <cell r="I277">
            <v>42253</v>
          </cell>
          <cell r="J277">
            <v>530</v>
          </cell>
        </row>
        <row r="278">
          <cell r="D278">
            <v>269</v>
          </cell>
          <cell r="E278">
            <v>0</v>
          </cell>
          <cell r="F278">
            <v>0</v>
          </cell>
          <cell r="G278">
            <v>269</v>
          </cell>
          <cell r="H278">
            <v>42522</v>
          </cell>
          <cell r="I278">
            <v>42253</v>
          </cell>
          <cell r="J278">
            <v>600</v>
          </cell>
        </row>
        <row r="279">
          <cell r="D279">
            <v>269</v>
          </cell>
          <cell r="E279">
            <v>0</v>
          </cell>
          <cell r="F279">
            <v>0</v>
          </cell>
          <cell r="G279">
            <v>269</v>
          </cell>
          <cell r="H279">
            <v>42523</v>
          </cell>
          <cell r="I279">
            <v>42253</v>
          </cell>
          <cell r="J279">
            <v>630</v>
          </cell>
        </row>
        <row r="280">
          <cell r="D280">
            <v>262</v>
          </cell>
          <cell r="E280">
            <v>0</v>
          </cell>
          <cell r="F280">
            <v>0</v>
          </cell>
          <cell r="G280">
            <v>262</v>
          </cell>
          <cell r="H280">
            <v>42524</v>
          </cell>
          <cell r="I280">
            <v>42253</v>
          </cell>
          <cell r="J280">
            <v>700</v>
          </cell>
        </row>
        <row r="281">
          <cell r="D281">
            <v>269</v>
          </cell>
          <cell r="E281">
            <v>0</v>
          </cell>
          <cell r="F281">
            <v>0</v>
          </cell>
          <cell r="G281">
            <v>269</v>
          </cell>
          <cell r="H281">
            <v>42525</v>
          </cell>
          <cell r="I281">
            <v>42253</v>
          </cell>
          <cell r="J281">
            <v>730</v>
          </cell>
        </row>
        <row r="282">
          <cell r="D282">
            <v>275</v>
          </cell>
          <cell r="E282">
            <v>0</v>
          </cell>
          <cell r="F282">
            <v>0</v>
          </cell>
          <cell r="G282">
            <v>275</v>
          </cell>
          <cell r="H282">
            <v>42526</v>
          </cell>
          <cell r="I282">
            <v>42253</v>
          </cell>
          <cell r="J282">
            <v>800</v>
          </cell>
        </row>
        <row r="283">
          <cell r="D283">
            <v>262</v>
          </cell>
          <cell r="E283">
            <v>0</v>
          </cell>
          <cell r="F283">
            <v>0</v>
          </cell>
          <cell r="G283">
            <v>262</v>
          </cell>
          <cell r="H283">
            <v>42527</v>
          </cell>
          <cell r="I283">
            <v>42253</v>
          </cell>
          <cell r="J283">
            <v>830</v>
          </cell>
        </row>
        <row r="284">
          <cell r="D284">
            <v>269</v>
          </cell>
          <cell r="E284">
            <v>0</v>
          </cell>
          <cell r="F284">
            <v>0</v>
          </cell>
          <cell r="G284">
            <v>269</v>
          </cell>
          <cell r="H284">
            <v>42528</v>
          </cell>
          <cell r="I284">
            <v>42253</v>
          </cell>
          <cell r="J284">
            <v>900</v>
          </cell>
        </row>
        <row r="285">
          <cell r="D285">
            <v>256</v>
          </cell>
          <cell r="E285">
            <v>0</v>
          </cell>
          <cell r="F285">
            <v>0</v>
          </cell>
          <cell r="G285">
            <v>256</v>
          </cell>
          <cell r="H285">
            <v>42529</v>
          </cell>
          <cell r="I285">
            <v>42253</v>
          </cell>
          <cell r="J285">
            <v>930</v>
          </cell>
        </row>
        <row r="286">
          <cell r="D286">
            <v>262</v>
          </cell>
          <cell r="E286">
            <v>0</v>
          </cell>
          <cell r="F286">
            <v>0</v>
          </cell>
          <cell r="G286">
            <v>262</v>
          </cell>
          <cell r="H286">
            <v>42530</v>
          </cell>
          <cell r="I286">
            <v>42253</v>
          </cell>
          <cell r="J286">
            <v>1000</v>
          </cell>
        </row>
        <row r="287">
          <cell r="D287">
            <v>262</v>
          </cell>
          <cell r="E287">
            <v>0</v>
          </cell>
          <cell r="F287">
            <v>0</v>
          </cell>
          <cell r="G287">
            <v>262</v>
          </cell>
          <cell r="H287">
            <v>42531</v>
          </cell>
          <cell r="I287">
            <v>42253</v>
          </cell>
          <cell r="J287">
            <v>1030</v>
          </cell>
        </row>
        <row r="288">
          <cell r="D288">
            <v>269</v>
          </cell>
          <cell r="E288">
            <v>0</v>
          </cell>
          <cell r="F288">
            <v>0</v>
          </cell>
          <cell r="G288">
            <v>269</v>
          </cell>
          <cell r="H288">
            <v>42532</v>
          </cell>
          <cell r="I288">
            <v>42253</v>
          </cell>
          <cell r="J288">
            <v>1100</v>
          </cell>
        </row>
        <row r="289">
          <cell r="D289">
            <v>256</v>
          </cell>
          <cell r="E289">
            <v>0</v>
          </cell>
          <cell r="F289">
            <v>0</v>
          </cell>
          <cell r="G289">
            <v>256</v>
          </cell>
          <cell r="H289">
            <v>42533</v>
          </cell>
          <cell r="I289">
            <v>42253</v>
          </cell>
          <cell r="J289">
            <v>1130</v>
          </cell>
        </row>
        <row r="290">
          <cell r="D290">
            <v>262</v>
          </cell>
          <cell r="E290">
            <v>0</v>
          </cell>
          <cell r="F290">
            <v>0</v>
          </cell>
          <cell r="G290">
            <v>262</v>
          </cell>
          <cell r="H290">
            <v>42534</v>
          </cell>
          <cell r="I290">
            <v>42253</v>
          </cell>
          <cell r="J290">
            <v>1200</v>
          </cell>
        </row>
        <row r="291">
          <cell r="D291">
            <v>256</v>
          </cell>
          <cell r="E291">
            <v>0</v>
          </cell>
          <cell r="F291">
            <v>0</v>
          </cell>
          <cell r="G291">
            <v>256</v>
          </cell>
          <cell r="H291">
            <v>42535</v>
          </cell>
          <cell r="I291">
            <v>42253</v>
          </cell>
          <cell r="J291">
            <v>1230</v>
          </cell>
        </row>
        <row r="292">
          <cell r="D292">
            <v>262</v>
          </cell>
          <cell r="E292">
            <v>0</v>
          </cell>
          <cell r="F292">
            <v>0</v>
          </cell>
          <cell r="G292">
            <v>262</v>
          </cell>
          <cell r="H292">
            <v>42536</v>
          </cell>
          <cell r="I292">
            <v>42253</v>
          </cell>
          <cell r="J292">
            <v>1300</v>
          </cell>
        </row>
        <row r="293">
          <cell r="D293">
            <v>256</v>
          </cell>
          <cell r="E293">
            <v>0</v>
          </cell>
          <cell r="F293">
            <v>0</v>
          </cell>
          <cell r="G293">
            <v>256</v>
          </cell>
          <cell r="H293">
            <v>42537</v>
          </cell>
          <cell r="I293">
            <v>42253</v>
          </cell>
          <cell r="J293">
            <v>1330</v>
          </cell>
        </row>
        <row r="294">
          <cell r="D294">
            <v>262</v>
          </cell>
          <cell r="E294">
            <v>0</v>
          </cell>
          <cell r="F294">
            <v>0</v>
          </cell>
          <cell r="G294">
            <v>262</v>
          </cell>
          <cell r="H294">
            <v>42538</v>
          </cell>
          <cell r="I294">
            <v>42253</v>
          </cell>
          <cell r="J294">
            <v>1400</v>
          </cell>
        </row>
        <row r="295">
          <cell r="D295">
            <v>262</v>
          </cell>
          <cell r="E295">
            <v>0</v>
          </cell>
          <cell r="F295">
            <v>0</v>
          </cell>
          <cell r="G295">
            <v>262</v>
          </cell>
          <cell r="H295">
            <v>42539</v>
          </cell>
          <cell r="I295">
            <v>42253</v>
          </cell>
          <cell r="J295">
            <v>1430</v>
          </cell>
        </row>
        <row r="296">
          <cell r="D296">
            <v>262</v>
          </cell>
          <cell r="E296">
            <v>0</v>
          </cell>
          <cell r="F296">
            <v>0</v>
          </cell>
          <cell r="G296">
            <v>262</v>
          </cell>
          <cell r="H296">
            <v>42540</v>
          </cell>
          <cell r="I296">
            <v>42253</v>
          </cell>
          <cell r="J296">
            <v>1500</v>
          </cell>
        </row>
        <row r="297">
          <cell r="D297">
            <v>262</v>
          </cell>
          <cell r="E297">
            <v>0</v>
          </cell>
          <cell r="F297">
            <v>0</v>
          </cell>
          <cell r="G297">
            <v>262</v>
          </cell>
          <cell r="H297">
            <v>42541</v>
          </cell>
          <cell r="I297">
            <v>42253</v>
          </cell>
          <cell r="J297">
            <v>1530</v>
          </cell>
        </row>
        <row r="298">
          <cell r="D298">
            <v>262</v>
          </cell>
          <cell r="E298">
            <v>0</v>
          </cell>
          <cell r="F298">
            <v>0</v>
          </cell>
          <cell r="G298">
            <v>262</v>
          </cell>
          <cell r="H298">
            <v>42542</v>
          </cell>
          <cell r="I298">
            <v>42253</v>
          </cell>
          <cell r="J298">
            <v>1600</v>
          </cell>
        </row>
        <row r="299">
          <cell r="D299">
            <v>262</v>
          </cell>
          <cell r="E299">
            <v>0</v>
          </cell>
          <cell r="F299">
            <v>0</v>
          </cell>
          <cell r="G299">
            <v>262</v>
          </cell>
          <cell r="H299">
            <v>42543</v>
          </cell>
          <cell r="I299">
            <v>42253</v>
          </cell>
          <cell r="J299">
            <v>1630</v>
          </cell>
        </row>
        <row r="300">
          <cell r="D300">
            <v>256</v>
          </cell>
          <cell r="E300">
            <v>0</v>
          </cell>
          <cell r="F300">
            <v>0</v>
          </cell>
          <cell r="G300">
            <v>256</v>
          </cell>
          <cell r="H300">
            <v>42544</v>
          </cell>
          <cell r="I300">
            <v>42253</v>
          </cell>
          <cell r="J300">
            <v>1700</v>
          </cell>
        </row>
        <row r="301">
          <cell r="D301">
            <v>262</v>
          </cell>
          <cell r="E301">
            <v>0</v>
          </cell>
          <cell r="F301">
            <v>0</v>
          </cell>
          <cell r="G301">
            <v>262</v>
          </cell>
          <cell r="H301">
            <v>42545</v>
          </cell>
          <cell r="I301">
            <v>42253</v>
          </cell>
          <cell r="J301">
            <v>1730</v>
          </cell>
        </row>
        <row r="302">
          <cell r="D302">
            <v>262</v>
          </cell>
          <cell r="E302">
            <v>0</v>
          </cell>
          <cell r="F302">
            <v>0</v>
          </cell>
          <cell r="G302">
            <v>262</v>
          </cell>
          <cell r="H302">
            <v>42546</v>
          </cell>
          <cell r="I302">
            <v>42253</v>
          </cell>
          <cell r="J302">
            <v>1800</v>
          </cell>
        </row>
        <row r="303">
          <cell r="D303">
            <v>256</v>
          </cell>
          <cell r="E303">
            <v>0</v>
          </cell>
          <cell r="F303">
            <v>0</v>
          </cell>
          <cell r="G303">
            <v>256</v>
          </cell>
          <cell r="H303">
            <v>42547</v>
          </cell>
          <cell r="I303">
            <v>42253</v>
          </cell>
          <cell r="J303">
            <v>1830</v>
          </cell>
        </row>
        <row r="304">
          <cell r="D304">
            <v>262</v>
          </cell>
          <cell r="E304">
            <v>0</v>
          </cell>
          <cell r="F304">
            <v>0</v>
          </cell>
          <cell r="G304">
            <v>262</v>
          </cell>
          <cell r="H304">
            <v>42548</v>
          </cell>
          <cell r="I304">
            <v>42253</v>
          </cell>
          <cell r="J304">
            <v>1900</v>
          </cell>
        </row>
        <row r="305">
          <cell r="D305">
            <v>262</v>
          </cell>
          <cell r="E305">
            <v>0</v>
          </cell>
          <cell r="F305">
            <v>0</v>
          </cell>
          <cell r="G305">
            <v>262</v>
          </cell>
          <cell r="H305">
            <v>42549</v>
          </cell>
          <cell r="I305">
            <v>42253</v>
          </cell>
          <cell r="J305">
            <v>1930</v>
          </cell>
        </row>
        <row r="306">
          <cell r="D306">
            <v>256</v>
          </cell>
          <cell r="E306">
            <v>0</v>
          </cell>
          <cell r="F306">
            <v>0</v>
          </cell>
          <cell r="G306">
            <v>256</v>
          </cell>
          <cell r="H306">
            <v>42550</v>
          </cell>
          <cell r="I306">
            <v>42253</v>
          </cell>
          <cell r="J306">
            <v>2000</v>
          </cell>
        </row>
        <row r="307">
          <cell r="D307">
            <v>262</v>
          </cell>
          <cell r="E307">
            <v>0</v>
          </cell>
          <cell r="F307">
            <v>0</v>
          </cell>
          <cell r="G307">
            <v>262</v>
          </cell>
          <cell r="H307">
            <v>42551</v>
          </cell>
          <cell r="I307">
            <v>42253</v>
          </cell>
          <cell r="J307">
            <v>2030</v>
          </cell>
        </row>
        <row r="308">
          <cell r="D308">
            <v>262</v>
          </cell>
          <cell r="E308">
            <v>0</v>
          </cell>
          <cell r="F308">
            <v>0</v>
          </cell>
          <cell r="G308">
            <v>262</v>
          </cell>
          <cell r="H308">
            <v>42552</v>
          </cell>
          <cell r="I308">
            <v>42253</v>
          </cell>
          <cell r="J308">
            <v>2100</v>
          </cell>
        </row>
        <row r="309">
          <cell r="D309">
            <v>262</v>
          </cell>
          <cell r="E309">
            <v>0</v>
          </cell>
          <cell r="F309">
            <v>0</v>
          </cell>
          <cell r="G309">
            <v>262</v>
          </cell>
          <cell r="H309">
            <v>42553</v>
          </cell>
          <cell r="I309">
            <v>42253</v>
          </cell>
          <cell r="J309">
            <v>2130</v>
          </cell>
        </row>
        <row r="310">
          <cell r="D310">
            <v>256</v>
          </cell>
          <cell r="E310">
            <v>0</v>
          </cell>
          <cell r="F310">
            <v>0</v>
          </cell>
          <cell r="G310">
            <v>256</v>
          </cell>
          <cell r="H310">
            <v>42554</v>
          </cell>
          <cell r="I310">
            <v>42253</v>
          </cell>
          <cell r="J310">
            <v>2200</v>
          </cell>
        </row>
        <row r="311">
          <cell r="D311">
            <v>262</v>
          </cell>
          <cell r="E311">
            <v>0</v>
          </cell>
          <cell r="F311">
            <v>0</v>
          </cell>
          <cell r="G311">
            <v>262</v>
          </cell>
          <cell r="H311">
            <v>42555</v>
          </cell>
          <cell r="I311">
            <v>42253</v>
          </cell>
          <cell r="J311">
            <v>2230</v>
          </cell>
        </row>
        <row r="312">
          <cell r="D312">
            <v>269</v>
          </cell>
          <cell r="E312">
            <v>0</v>
          </cell>
          <cell r="F312">
            <v>0</v>
          </cell>
          <cell r="G312">
            <v>269</v>
          </cell>
          <cell r="H312">
            <v>42556</v>
          </cell>
          <cell r="I312">
            <v>42253</v>
          </cell>
          <cell r="J312">
            <v>2300</v>
          </cell>
        </row>
        <row r="313">
          <cell r="D313">
            <v>256</v>
          </cell>
          <cell r="E313">
            <v>0</v>
          </cell>
          <cell r="F313">
            <v>0</v>
          </cell>
          <cell r="G313">
            <v>256</v>
          </cell>
          <cell r="H313">
            <v>42557</v>
          </cell>
          <cell r="I313">
            <v>42253</v>
          </cell>
          <cell r="J313">
            <v>2330</v>
          </cell>
        </row>
        <row r="314">
          <cell r="D314">
            <v>262</v>
          </cell>
          <cell r="E314">
            <v>0</v>
          </cell>
          <cell r="F314">
            <v>0</v>
          </cell>
          <cell r="G314">
            <v>262</v>
          </cell>
          <cell r="H314">
            <v>42558</v>
          </cell>
          <cell r="I314">
            <v>42253</v>
          </cell>
          <cell r="J314">
            <v>2400</v>
          </cell>
        </row>
        <row r="315">
          <cell r="D315">
            <v>262</v>
          </cell>
          <cell r="E315">
            <v>0</v>
          </cell>
          <cell r="F315">
            <v>0</v>
          </cell>
          <cell r="G315">
            <v>262</v>
          </cell>
          <cell r="H315">
            <v>42559</v>
          </cell>
          <cell r="I315">
            <v>42254</v>
          </cell>
          <cell r="J315">
            <v>30</v>
          </cell>
        </row>
        <row r="316">
          <cell r="D316">
            <v>269</v>
          </cell>
          <cell r="E316">
            <v>0</v>
          </cell>
          <cell r="F316">
            <v>0</v>
          </cell>
          <cell r="G316">
            <v>269</v>
          </cell>
          <cell r="H316">
            <v>42560</v>
          </cell>
          <cell r="I316">
            <v>42254</v>
          </cell>
          <cell r="J316">
            <v>100</v>
          </cell>
        </row>
        <row r="317">
          <cell r="D317">
            <v>262</v>
          </cell>
          <cell r="E317">
            <v>0</v>
          </cell>
          <cell r="F317">
            <v>0</v>
          </cell>
          <cell r="G317">
            <v>262</v>
          </cell>
          <cell r="H317">
            <v>42561</v>
          </cell>
          <cell r="I317">
            <v>42254</v>
          </cell>
          <cell r="J317">
            <v>130</v>
          </cell>
        </row>
        <row r="318">
          <cell r="D318">
            <v>262</v>
          </cell>
          <cell r="E318">
            <v>0</v>
          </cell>
          <cell r="F318">
            <v>0</v>
          </cell>
          <cell r="G318">
            <v>262</v>
          </cell>
          <cell r="H318">
            <v>42562</v>
          </cell>
          <cell r="I318">
            <v>42254</v>
          </cell>
          <cell r="J318">
            <v>200</v>
          </cell>
        </row>
        <row r="319">
          <cell r="D319">
            <v>262</v>
          </cell>
          <cell r="E319">
            <v>0</v>
          </cell>
          <cell r="F319">
            <v>0</v>
          </cell>
          <cell r="G319">
            <v>262</v>
          </cell>
          <cell r="H319">
            <v>42563</v>
          </cell>
          <cell r="I319">
            <v>42254</v>
          </cell>
          <cell r="J319">
            <v>230</v>
          </cell>
        </row>
        <row r="320">
          <cell r="D320">
            <v>269</v>
          </cell>
          <cell r="E320">
            <v>0</v>
          </cell>
          <cell r="F320">
            <v>0</v>
          </cell>
          <cell r="G320">
            <v>269</v>
          </cell>
          <cell r="H320">
            <v>42564</v>
          </cell>
          <cell r="I320">
            <v>42254</v>
          </cell>
          <cell r="J320">
            <v>300</v>
          </cell>
        </row>
        <row r="321">
          <cell r="D321">
            <v>262</v>
          </cell>
          <cell r="E321">
            <v>0</v>
          </cell>
          <cell r="F321">
            <v>0</v>
          </cell>
          <cell r="G321">
            <v>262</v>
          </cell>
          <cell r="H321">
            <v>42565</v>
          </cell>
          <cell r="I321">
            <v>42254</v>
          </cell>
          <cell r="J321">
            <v>330</v>
          </cell>
        </row>
        <row r="322">
          <cell r="D322">
            <v>262</v>
          </cell>
          <cell r="E322">
            <v>0</v>
          </cell>
          <cell r="F322">
            <v>0</v>
          </cell>
          <cell r="G322">
            <v>262</v>
          </cell>
          <cell r="H322">
            <v>42566</v>
          </cell>
          <cell r="I322">
            <v>42254</v>
          </cell>
          <cell r="J322">
            <v>400</v>
          </cell>
        </row>
        <row r="323">
          <cell r="D323">
            <v>269</v>
          </cell>
          <cell r="E323">
            <v>0</v>
          </cell>
          <cell r="F323">
            <v>0</v>
          </cell>
          <cell r="G323">
            <v>269</v>
          </cell>
          <cell r="H323">
            <v>42567</v>
          </cell>
          <cell r="I323">
            <v>42254</v>
          </cell>
          <cell r="J323">
            <v>430</v>
          </cell>
        </row>
        <row r="324">
          <cell r="D324">
            <v>256</v>
          </cell>
          <cell r="E324">
            <v>0</v>
          </cell>
          <cell r="F324">
            <v>0</v>
          </cell>
          <cell r="G324">
            <v>256</v>
          </cell>
          <cell r="H324">
            <v>42568</v>
          </cell>
          <cell r="I324">
            <v>42254</v>
          </cell>
          <cell r="J324">
            <v>500</v>
          </cell>
        </row>
        <row r="325">
          <cell r="D325">
            <v>269</v>
          </cell>
          <cell r="E325">
            <v>0</v>
          </cell>
          <cell r="F325">
            <v>0</v>
          </cell>
          <cell r="G325">
            <v>269</v>
          </cell>
          <cell r="H325">
            <v>42569</v>
          </cell>
          <cell r="I325">
            <v>42254</v>
          </cell>
          <cell r="J325">
            <v>530</v>
          </cell>
        </row>
        <row r="326">
          <cell r="D326">
            <v>262</v>
          </cell>
          <cell r="E326">
            <v>0</v>
          </cell>
          <cell r="F326">
            <v>0</v>
          </cell>
          <cell r="G326">
            <v>262</v>
          </cell>
          <cell r="H326">
            <v>42570</v>
          </cell>
          <cell r="I326">
            <v>42254</v>
          </cell>
          <cell r="J326">
            <v>600</v>
          </cell>
        </row>
        <row r="327">
          <cell r="D327">
            <v>262</v>
          </cell>
          <cell r="E327">
            <v>0</v>
          </cell>
          <cell r="F327">
            <v>0</v>
          </cell>
          <cell r="G327">
            <v>262</v>
          </cell>
          <cell r="H327">
            <v>42571</v>
          </cell>
          <cell r="I327">
            <v>42254</v>
          </cell>
          <cell r="J327">
            <v>630</v>
          </cell>
        </row>
        <row r="328">
          <cell r="D328">
            <v>269</v>
          </cell>
          <cell r="E328">
            <v>0</v>
          </cell>
          <cell r="F328">
            <v>0</v>
          </cell>
          <cell r="G328">
            <v>269</v>
          </cell>
          <cell r="H328">
            <v>42572</v>
          </cell>
          <cell r="I328">
            <v>42254</v>
          </cell>
          <cell r="J328">
            <v>700</v>
          </cell>
        </row>
        <row r="329">
          <cell r="D329">
            <v>269</v>
          </cell>
          <cell r="E329">
            <v>0</v>
          </cell>
          <cell r="F329">
            <v>0</v>
          </cell>
          <cell r="G329">
            <v>269</v>
          </cell>
          <cell r="H329">
            <v>42573</v>
          </cell>
          <cell r="I329">
            <v>42254</v>
          </cell>
          <cell r="J329">
            <v>730</v>
          </cell>
        </row>
        <row r="330">
          <cell r="D330">
            <v>262</v>
          </cell>
          <cell r="E330">
            <v>0</v>
          </cell>
          <cell r="F330">
            <v>0</v>
          </cell>
          <cell r="G330">
            <v>262</v>
          </cell>
          <cell r="H330">
            <v>42574</v>
          </cell>
          <cell r="I330">
            <v>42254</v>
          </cell>
          <cell r="J330">
            <v>800</v>
          </cell>
        </row>
        <row r="331">
          <cell r="D331">
            <v>262</v>
          </cell>
          <cell r="E331">
            <v>0</v>
          </cell>
          <cell r="F331">
            <v>0</v>
          </cell>
          <cell r="G331">
            <v>262</v>
          </cell>
          <cell r="H331">
            <v>42575</v>
          </cell>
          <cell r="I331">
            <v>42254</v>
          </cell>
          <cell r="J331">
            <v>830</v>
          </cell>
        </row>
        <row r="332">
          <cell r="D332">
            <v>269</v>
          </cell>
          <cell r="E332">
            <v>0</v>
          </cell>
          <cell r="F332">
            <v>0</v>
          </cell>
          <cell r="G332">
            <v>269</v>
          </cell>
          <cell r="H332">
            <v>42576</v>
          </cell>
          <cell r="I332">
            <v>42254</v>
          </cell>
          <cell r="J332">
            <v>900</v>
          </cell>
        </row>
        <row r="333">
          <cell r="D333">
            <v>269</v>
          </cell>
          <cell r="E333">
            <v>0</v>
          </cell>
          <cell r="F333">
            <v>0</v>
          </cell>
          <cell r="G333">
            <v>269</v>
          </cell>
          <cell r="H333">
            <v>42577</v>
          </cell>
          <cell r="I333">
            <v>42254</v>
          </cell>
          <cell r="J333">
            <v>930</v>
          </cell>
        </row>
        <row r="334">
          <cell r="D334">
            <v>262</v>
          </cell>
          <cell r="E334">
            <v>0</v>
          </cell>
          <cell r="F334">
            <v>0</v>
          </cell>
          <cell r="G334">
            <v>262</v>
          </cell>
          <cell r="H334">
            <v>42578</v>
          </cell>
          <cell r="I334">
            <v>42254</v>
          </cell>
          <cell r="J334">
            <v>1000</v>
          </cell>
        </row>
        <row r="335">
          <cell r="D335">
            <v>269</v>
          </cell>
          <cell r="E335">
            <v>0</v>
          </cell>
          <cell r="F335">
            <v>0</v>
          </cell>
          <cell r="G335">
            <v>269</v>
          </cell>
          <cell r="H335">
            <v>42579</v>
          </cell>
          <cell r="I335">
            <v>42254</v>
          </cell>
          <cell r="J335">
            <v>1030</v>
          </cell>
        </row>
        <row r="336">
          <cell r="D336">
            <v>262</v>
          </cell>
          <cell r="E336">
            <v>0</v>
          </cell>
          <cell r="F336">
            <v>0</v>
          </cell>
          <cell r="G336">
            <v>262</v>
          </cell>
          <cell r="H336">
            <v>42580</v>
          </cell>
          <cell r="I336">
            <v>42254</v>
          </cell>
          <cell r="J336">
            <v>1100</v>
          </cell>
        </row>
        <row r="337">
          <cell r="D337">
            <v>262</v>
          </cell>
          <cell r="E337">
            <v>0</v>
          </cell>
          <cell r="F337">
            <v>0</v>
          </cell>
          <cell r="G337">
            <v>262</v>
          </cell>
          <cell r="H337">
            <v>42581</v>
          </cell>
          <cell r="I337">
            <v>42254</v>
          </cell>
          <cell r="J337">
            <v>1130</v>
          </cell>
        </row>
        <row r="338">
          <cell r="D338">
            <v>269</v>
          </cell>
          <cell r="E338">
            <v>0</v>
          </cell>
          <cell r="F338">
            <v>0</v>
          </cell>
          <cell r="G338">
            <v>269</v>
          </cell>
          <cell r="H338">
            <v>42582</v>
          </cell>
          <cell r="I338">
            <v>42254</v>
          </cell>
          <cell r="J338">
            <v>1200</v>
          </cell>
        </row>
        <row r="339">
          <cell r="D339">
            <v>262</v>
          </cell>
          <cell r="E339">
            <v>0</v>
          </cell>
          <cell r="F339">
            <v>0</v>
          </cell>
          <cell r="G339">
            <v>262</v>
          </cell>
          <cell r="H339">
            <v>42583</v>
          </cell>
          <cell r="I339">
            <v>42254</v>
          </cell>
          <cell r="J339">
            <v>1230</v>
          </cell>
        </row>
        <row r="340">
          <cell r="D340">
            <v>262</v>
          </cell>
          <cell r="E340">
            <v>0</v>
          </cell>
          <cell r="F340">
            <v>0</v>
          </cell>
          <cell r="G340">
            <v>262</v>
          </cell>
          <cell r="H340">
            <v>42584</v>
          </cell>
          <cell r="I340">
            <v>42254</v>
          </cell>
          <cell r="J340">
            <v>1300</v>
          </cell>
        </row>
        <row r="341">
          <cell r="D341">
            <v>262</v>
          </cell>
          <cell r="E341">
            <v>0</v>
          </cell>
          <cell r="F341">
            <v>0</v>
          </cell>
          <cell r="G341">
            <v>262</v>
          </cell>
          <cell r="H341">
            <v>42585</v>
          </cell>
          <cell r="I341">
            <v>42254</v>
          </cell>
          <cell r="J341">
            <v>1330</v>
          </cell>
        </row>
        <row r="342">
          <cell r="D342">
            <v>262</v>
          </cell>
          <cell r="E342">
            <v>0</v>
          </cell>
          <cell r="F342">
            <v>0</v>
          </cell>
          <cell r="G342">
            <v>262</v>
          </cell>
          <cell r="H342">
            <v>42586</v>
          </cell>
          <cell r="I342">
            <v>42254</v>
          </cell>
          <cell r="J342">
            <v>1400</v>
          </cell>
        </row>
        <row r="343">
          <cell r="D343">
            <v>262</v>
          </cell>
          <cell r="E343">
            <v>0</v>
          </cell>
          <cell r="F343">
            <v>0</v>
          </cell>
          <cell r="G343">
            <v>262</v>
          </cell>
          <cell r="H343">
            <v>42587</v>
          </cell>
          <cell r="I343">
            <v>42254</v>
          </cell>
          <cell r="J343">
            <v>1430</v>
          </cell>
        </row>
        <row r="344">
          <cell r="D344">
            <v>262</v>
          </cell>
          <cell r="E344">
            <v>0</v>
          </cell>
          <cell r="F344">
            <v>0</v>
          </cell>
          <cell r="G344">
            <v>262</v>
          </cell>
          <cell r="H344">
            <v>42588</v>
          </cell>
          <cell r="I344">
            <v>42254</v>
          </cell>
          <cell r="J344">
            <v>1500</v>
          </cell>
        </row>
        <row r="345">
          <cell r="D345">
            <v>256</v>
          </cell>
          <cell r="E345">
            <v>0</v>
          </cell>
          <cell r="F345">
            <v>0</v>
          </cell>
          <cell r="G345">
            <v>256</v>
          </cell>
          <cell r="H345">
            <v>42589</v>
          </cell>
          <cell r="I345">
            <v>42254</v>
          </cell>
          <cell r="J345">
            <v>1530</v>
          </cell>
        </row>
        <row r="346">
          <cell r="D346">
            <v>262</v>
          </cell>
          <cell r="E346">
            <v>0</v>
          </cell>
          <cell r="F346">
            <v>0</v>
          </cell>
          <cell r="G346">
            <v>262</v>
          </cell>
          <cell r="H346">
            <v>42590</v>
          </cell>
          <cell r="I346">
            <v>42254</v>
          </cell>
          <cell r="J346">
            <v>1600</v>
          </cell>
        </row>
        <row r="347">
          <cell r="D347">
            <v>262</v>
          </cell>
          <cell r="E347">
            <v>0</v>
          </cell>
          <cell r="F347">
            <v>0</v>
          </cell>
          <cell r="G347">
            <v>262</v>
          </cell>
          <cell r="H347">
            <v>42591</v>
          </cell>
          <cell r="I347">
            <v>42254</v>
          </cell>
          <cell r="J347">
            <v>1630</v>
          </cell>
        </row>
        <row r="348">
          <cell r="D348">
            <v>262</v>
          </cell>
          <cell r="E348">
            <v>0</v>
          </cell>
          <cell r="F348">
            <v>0</v>
          </cell>
          <cell r="G348">
            <v>262</v>
          </cell>
          <cell r="H348">
            <v>42592</v>
          </cell>
          <cell r="I348">
            <v>42254</v>
          </cell>
          <cell r="J348">
            <v>1700</v>
          </cell>
        </row>
        <row r="349">
          <cell r="D349">
            <v>262</v>
          </cell>
          <cell r="E349">
            <v>0</v>
          </cell>
          <cell r="F349">
            <v>0</v>
          </cell>
          <cell r="G349">
            <v>262</v>
          </cell>
          <cell r="H349">
            <v>42593</v>
          </cell>
          <cell r="I349">
            <v>42254</v>
          </cell>
          <cell r="J349">
            <v>1730</v>
          </cell>
        </row>
        <row r="350">
          <cell r="D350">
            <v>269</v>
          </cell>
          <cell r="E350">
            <v>0</v>
          </cell>
          <cell r="F350">
            <v>0</v>
          </cell>
          <cell r="G350">
            <v>269</v>
          </cell>
          <cell r="H350">
            <v>42594</v>
          </cell>
          <cell r="I350">
            <v>42254</v>
          </cell>
          <cell r="J350">
            <v>1800</v>
          </cell>
        </row>
        <row r="351">
          <cell r="D351">
            <v>262</v>
          </cell>
          <cell r="E351">
            <v>0</v>
          </cell>
          <cell r="F351">
            <v>0</v>
          </cell>
          <cell r="G351">
            <v>262</v>
          </cell>
          <cell r="H351">
            <v>42595</v>
          </cell>
          <cell r="I351">
            <v>42254</v>
          </cell>
          <cell r="J351">
            <v>1830</v>
          </cell>
        </row>
        <row r="352">
          <cell r="D352">
            <v>262</v>
          </cell>
          <cell r="E352">
            <v>0</v>
          </cell>
          <cell r="F352">
            <v>0</v>
          </cell>
          <cell r="G352">
            <v>262</v>
          </cell>
          <cell r="H352">
            <v>42596</v>
          </cell>
          <cell r="I352">
            <v>42254</v>
          </cell>
          <cell r="J352">
            <v>1900</v>
          </cell>
        </row>
        <row r="353">
          <cell r="D353">
            <v>256</v>
          </cell>
          <cell r="E353">
            <v>0</v>
          </cell>
          <cell r="F353">
            <v>0</v>
          </cell>
          <cell r="G353">
            <v>256</v>
          </cell>
          <cell r="H353">
            <v>42597</v>
          </cell>
          <cell r="I353">
            <v>42254</v>
          </cell>
          <cell r="J353">
            <v>1930</v>
          </cell>
        </row>
        <row r="354">
          <cell r="D354">
            <v>262</v>
          </cell>
          <cell r="E354">
            <v>0</v>
          </cell>
          <cell r="F354">
            <v>0</v>
          </cell>
          <cell r="G354">
            <v>262</v>
          </cell>
          <cell r="H354">
            <v>42598</v>
          </cell>
          <cell r="I354">
            <v>42254</v>
          </cell>
          <cell r="J354">
            <v>2000</v>
          </cell>
        </row>
        <row r="355">
          <cell r="D355">
            <v>262</v>
          </cell>
          <cell r="E355">
            <v>0</v>
          </cell>
          <cell r="F355">
            <v>0</v>
          </cell>
          <cell r="G355">
            <v>262</v>
          </cell>
          <cell r="H355">
            <v>42599</v>
          </cell>
          <cell r="I355">
            <v>42254</v>
          </cell>
          <cell r="J355">
            <v>2030</v>
          </cell>
        </row>
        <row r="356">
          <cell r="D356">
            <v>262</v>
          </cell>
          <cell r="E356">
            <v>0</v>
          </cell>
          <cell r="F356">
            <v>0</v>
          </cell>
          <cell r="G356">
            <v>262</v>
          </cell>
          <cell r="H356">
            <v>42600</v>
          </cell>
          <cell r="I356">
            <v>42254</v>
          </cell>
          <cell r="J356">
            <v>2100</v>
          </cell>
        </row>
        <row r="357">
          <cell r="D357">
            <v>269</v>
          </cell>
          <cell r="E357">
            <v>0</v>
          </cell>
          <cell r="F357">
            <v>0</v>
          </cell>
          <cell r="G357">
            <v>269</v>
          </cell>
          <cell r="H357">
            <v>42601</v>
          </cell>
          <cell r="I357">
            <v>42254</v>
          </cell>
          <cell r="J357">
            <v>2130</v>
          </cell>
        </row>
        <row r="358">
          <cell r="D358">
            <v>262</v>
          </cell>
          <cell r="E358">
            <v>0</v>
          </cell>
          <cell r="F358">
            <v>0</v>
          </cell>
          <cell r="G358">
            <v>262</v>
          </cell>
          <cell r="H358">
            <v>42602</v>
          </cell>
          <cell r="I358">
            <v>42254</v>
          </cell>
          <cell r="J358">
            <v>2200</v>
          </cell>
        </row>
        <row r="359">
          <cell r="D359">
            <v>269</v>
          </cell>
          <cell r="E359">
            <v>0</v>
          </cell>
          <cell r="F359">
            <v>0</v>
          </cell>
          <cell r="G359">
            <v>269</v>
          </cell>
          <cell r="H359">
            <v>42603</v>
          </cell>
          <cell r="I359">
            <v>42254</v>
          </cell>
          <cell r="J359">
            <v>2230</v>
          </cell>
        </row>
        <row r="360">
          <cell r="D360">
            <v>269</v>
          </cell>
          <cell r="E360">
            <v>0</v>
          </cell>
          <cell r="F360">
            <v>0</v>
          </cell>
          <cell r="G360">
            <v>269</v>
          </cell>
          <cell r="H360">
            <v>42604</v>
          </cell>
          <cell r="I360">
            <v>42254</v>
          </cell>
          <cell r="J360">
            <v>2300</v>
          </cell>
        </row>
        <row r="361">
          <cell r="D361">
            <v>262</v>
          </cell>
          <cell r="E361">
            <v>0</v>
          </cell>
          <cell r="F361">
            <v>0</v>
          </cell>
          <cell r="G361">
            <v>262</v>
          </cell>
          <cell r="H361">
            <v>42605</v>
          </cell>
          <cell r="I361">
            <v>42254</v>
          </cell>
          <cell r="J361">
            <v>2330</v>
          </cell>
        </row>
        <row r="362">
          <cell r="D362">
            <v>269</v>
          </cell>
          <cell r="E362">
            <v>0</v>
          </cell>
          <cell r="F362">
            <v>0</v>
          </cell>
          <cell r="G362">
            <v>269</v>
          </cell>
          <cell r="H362">
            <v>42606</v>
          </cell>
          <cell r="I362">
            <v>42254</v>
          </cell>
          <cell r="J362">
            <v>2400</v>
          </cell>
        </row>
        <row r="363">
          <cell r="D363">
            <v>262</v>
          </cell>
          <cell r="E363">
            <v>0</v>
          </cell>
          <cell r="F363">
            <v>0</v>
          </cell>
          <cell r="G363">
            <v>262</v>
          </cell>
          <cell r="H363">
            <v>42607</v>
          </cell>
          <cell r="I363">
            <v>42255</v>
          </cell>
          <cell r="J363">
            <v>30</v>
          </cell>
        </row>
        <row r="364">
          <cell r="D364">
            <v>269</v>
          </cell>
          <cell r="E364">
            <v>0</v>
          </cell>
          <cell r="F364">
            <v>0</v>
          </cell>
          <cell r="G364">
            <v>269</v>
          </cell>
          <cell r="H364">
            <v>42608</v>
          </cell>
          <cell r="I364">
            <v>42255</v>
          </cell>
          <cell r="J364">
            <v>100</v>
          </cell>
        </row>
        <row r="365">
          <cell r="D365">
            <v>262</v>
          </cell>
          <cell r="E365">
            <v>0</v>
          </cell>
          <cell r="F365">
            <v>0</v>
          </cell>
          <cell r="G365">
            <v>262</v>
          </cell>
          <cell r="H365">
            <v>42609</v>
          </cell>
          <cell r="I365">
            <v>42255</v>
          </cell>
          <cell r="J365">
            <v>130</v>
          </cell>
        </row>
        <row r="366">
          <cell r="D366">
            <v>269</v>
          </cell>
          <cell r="E366">
            <v>0</v>
          </cell>
          <cell r="F366">
            <v>0</v>
          </cell>
          <cell r="G366">
            <v>269</v>
          </cell>
          <cell r="H366">
            <v>42610</v>
          </cell>
          <cell r="I366">
            <v>42255</v>
          </cell>
          <cell r="J366">
            <v>200</v>
          </cell>
        </row>
        <row r="367">
          <cell r="D367">
            <v>269</v>
          </cell>
          <cell r="E367">
            <v>0</v>
          </cell>
          <cell r="F367">
            <v>0</v>
          </cell>
          <cell r="G367">
            <v>269</v>
          </cell>
          <cell r="H367">
            <v>42611</v>
          </cell>
          <cell r="I367">
            <v>42255</v>
          </cell>
          <cell r="J367">
            <v>230</v>
          </cell>
        </row>
        <row r="368">
          <cell r="D368">
            <v>269</v>
          </cell>
          <cell r="E368">
            <v>0</v>
          </cell>
          <cell r="F368">
            <v>0</v>
          </cell>
          <cell r="G368">
            <v>269</v>
          </cell>
          <cell r="H368">
            <v>42612</v>
          </cell>
          <cell r="I368">
            <v>42255</v>
          </cell>
          <cell r="J368">
            <v>300</v>
          </cell>
        </row>
        <row r="369">
          <cell r="D369">
            <v>262</v>
          </cell>
          <cell r="E369">
            <v>0</v>
          </cell>
          <cell r="F369">
            <v>0</v>
          </cell>
          <cell r="G369">
            <v>262</v>
          </cell>
          <cell r="H369">
            <v>42613</v>
          </cell>
          <cell r="I369">
            <v>42255</v>
          </cell>
          <cell r="J369">
            <v>330</v>
          </cell>
        </row>
        <row r="370">
          <cell r="D370">
            <v>269</v>
          </cell>
          <cell r="E370">
            <v>0</v>
          </cell>
          <cell r="F370">
            <v>0</v>
          </cell>
          <cell r="G370">
            <v>269</v>
          </cell>
          <cell r="H370">
            <v>42614</v>
          </cell>
          <cell r="I370">
            <v>42255</v>
          </cell>
          <cell r="J370">
            <v>400</v>
          </cell>
        </row>
        <row r="371">
          <cell r="D371">
            <v>269</v>
          </cell>
          <cell r="E371">
            <v>0</v>
          </cell>
          <cell r="F371">
            <v>0</v>
          </cell>
          <cell r="G371">
            <v>269</v>
          </cell>
          <cell r="H371">
            <v>42615</v>
          </cell>
          <cell r="I371">
            <v>42255</v>
          </cell>
          <cell r="J371">
            <v>430</v>
          </cell>
        </row>
        <row r="372">
          <cell r="D372">
            <v>269</v>
          </cell>
          <cell r="E372">
            <v>0</v>
          </cell>
          <cell r="F372">
            <v>0</v>
          </cell>
          <cell r="G372">
            <v>269</v>
          </cell>
          <cell r="H372">
            <v>42616</v>
          </cell>
          <cell r="I372">
            <v>42255</v>
          </cell>
          <cell r="J372">
            <v>500</v>
          </cell>
        </row>
        <row r="373">
          <cell r="D373">
            <v>269</v>
          </cell>
          <cell r="E373">
            <v>0</v>
          </cell>
          <cell r="F373">
            <v>0</v>
          </cell>
          <cell r="G373">
            <v>269</v>
          </cell>
          <cell r="H373">
            <v>42617</v>
          </cell>
          <cell r="I373">
            <v>42255</v>
          </cell>
          <cell r="J373">
            <v>530</v>
          </cell>
        </row>
        <row r="374">
          <cell r="D374">
            <v>269</v>
          </cell>
          <cell r="E374">
            <v>0</v>
          </cell>
          <cell r="F374">
            <v>0</v>
          </cell>
          <cell r="G374">
            <v>269</v>
          </cell>
          <cell r="H374">
            <v>42618</v>
          </cell>
          <cell r="I374">
            <v>42255</v>
          </cell>
          <cell r="J374">
            <v>600</v>
          </cell>
        </row>
        <row r="375">
          <cell r="D375">
            <v>262</v>
          </cell>
          <cell r="E375">
            <v>0</v>
          </cell>
          <cell r="F375">
            <v>0</v>
          </cell>
          <cell r="G375">
            <v>262</v>
          </cell>
          <cell r="H375">
            <v>42619</v>
          </cell>
          <cell r="I375">
            <v>42255</v>
          </cell>
          <cell r="J375">
            <v>630</v>
          </cell>
        </row>
        <row r="376">
          <cell r="D376">
            <v>275</v>
          </cell>
          <cell r="E376">
            <v>0</v>
          </cell>
          <cell r="F376">
            <v>0</v>
          </cell>
          <cell r="G376">
            <v>275</v>
          </cell>
          <cell r="H376">
            <v>42620</v>
          </cell>
          <cell r="I376">
            <v>42255</v>
          </cell>
          <cell r="J376">
            <v>700</v>
          </cell>
        </row>
        <row r="377">
          <cell r="D377">
            <v>262</v>
          </cell>
          <cell r="E377">
            <v>0</v>
          </cell>
          <cell r="F377">
            <v>0</v>
          </cell>
          <cell r="G377">
            <v>262</v>
          </cell>
          <cell r="H377">
            <v>42621</v>
          </cell>
          <cell r="I377">
            <v>42255</v>
          </cell>
          <cell r="J377">
            <v>730</v>
          </cell>
        </row>
        <row r="378">
          <cell r="D378">
            <v>269</v>
          </cell>
          <cell r="E378">
            <v>0</v>
          </cell>
          <cell r="F378">
            <v>0</v>
          </cell>
          <cell r="G378">
            <v>269</v>
          </cell>
          <cell r="H378">
            <v>42622</v>
          </cell>
          <cell r="I378">
            <v>42255</v>
          </cell>
          <cell r="J378">
            <v>800</v>
          </cell>
        </row>
        <row r="379">
          <cell r="D379">
            <v>262</v>
          </cell>
          <cell r="E379">
            <v>0</v>
          </cell>
          <cell r="F379">
            <v>0</v>
          </cell>
          <cell r="G379">
            <v>262</v>
          </cell>
          <cell r="H379">
            <v>42623</v>
          </cell>
          <cell r="I379">
            <v>42255</v>
          </cell>
          <cell r="J379">
            <v>830</v>
          </cell>
        </row>
        <row r="380">
          <cell r="D380">
            <v>269</v>
          </cell>
          <cell r="E380">
            <v>0</v>
          </cell>
          <cell r="F380">
            <v>0</v>
          </cell>
          <cell r="G380">
            <v>269</v>
          </cell>
          <cell r="H380">
            <v>42624</v>
          </cell>
          <cell r="I380">
            <v>42255</v>
          </cell>
          <cell r="J380">
            <v>900</v>
          </cell>
        </row>
        <row r="381">
          <cell r="D381">
            <v>269</v>
          </cell>
          <cell r="E381">
            <v>0</v>
          </cell>
          <cell r="F381">
            <v>0</v>
          </cell>
          <cell r="G381">
            <v>269</v>
          </cell>
          <cell r="H381">
            <v>42625</v>
          </cell>
          <cell r="I381">
            <v>42255</v>
          </cell>
          <cell r="J381">
            <v>930</v>
          </cell>
        </row>
        <row r="382">
          <cell r="D382">
            <v>262</v>
          </cell>
          <cell r="E382">
            <v>0</v>
          </cell>
          <cell r="F382">
            <v>0</v>
          </cell>
          <cell r="G382">
            <v>262</v>
          </cell>
          <cell r="H382">
            <v>42626</v>
          </cell>
          <cell r="I382">
            <v>42255</v>
          </cell>
          <cell r="J382">
            <v>1000</v>
          </cell>
        </row>
        <row r="383">
          <cell r="D383">
            <v>269</v>
          </cell>
          <cell r="E383">
            <v>0</v>
          </cell>
          <cell r="F383">
            <v>0</v>
          </cell>
          <cell r="G383">
            <v>269</v>
          </cell>
          <cell r="H383">
            <v>42627</v>
          </cell>
          <cell r="I383">
            <v>42255</v>
          </cell>
          <cell r="J383">
            <v>1030</v>
          </cell>
        </row>
        <row r="384">
          <cell r="D384">
            <v>262</v>
          </cell>
          <cell r="E384">
            <v>0</v>
          </cell>
          <cell r="F384">
            <v>0</v>
          </cell>
          <cell r="G384">
            <v>262</v>
          </cell>
          <cell r="H384">
            <v>42628</v>
          </cell>
          <cell r="I384">
            <v>42255</v>
          </cell>
          <cell r="J384">
            <v>1100</v>
          </cell>
        </row>
        <row r="385">
          <cell r="D385">
            <v>269</v>
          </cell>
          <cell r="E385">
            <v>0</v>
          </cell>
          <cell r="F385">
            <v>0</v>
          </cell>
          <cell r="G385">
            <v>269</v>
          </cell>
          <cell r="H385">
            <v>42629</v>
          </cell>
          <cell r="I385">
            <v>42255</v>
          </cell>
          <cell r="J385">
            <v>1130</v>
          </cell>
        </row>
        <row r="386">
          <cell r="D386">
            <v>262</v>
          </cell>
          <cell r="E386">
            <v>0</v>
          </cell>
          <cell r="F386">
            <v>0</v>
          </cell>
          <cell r="G386">
            <v>262</v>
          </cell>
          <cell r="H386">
            <v>42630</v>
          </cell>
          <cell r="I386">
            <v>42255</v>
          </cell>
          <cell r="J386">
            <v>1200</v>
          </cell>
        </row>
        <row r="387">
          <cell r="D387">
            <v>256</v>
          </cell>
          <cell r="E387">
            <v>0</v>
          </cell>
          <cell r="F387">
            <v>0</v>
          </cell>
          <cell r="G387">
            <v>256</v>
          </cell>
          <cell r="H387">
            <v>42631</v>
          </cell>
          <cell r="I387">
            <v>42255</v>
          </cell>
          <cell r="J387">
            <v>1230</v>
          </cell>
        </row>
        <row r="388">
          <cell r="D388">
            <v>269</v>
          </cell>
          <cell r="E388">
            <v>0</v>
          </cell>
          <cell r="F388">
            <v>0</v>
          </cell>
          <cell r="G388">
            <v>269</v>
          </cell>
          <cell r="H388">
            <v>42632</v>
          </cell>
          <cell r="I388">
            <v>42255</v>
          </cell>
          <cell r="J388">
            <v>1300</v>
          </cell>
        </row>
        <row r="389">
          <cell r="D389">
            <v>256</v>
          </cell>
          <cell r="E389">
            <v>0</v>
          </cell>
          <cell r="F389">
            <v>0</v>
          </cell>
          <cell r="G389">
            <v>256</v>
          </cell>
          <cell r="H389">
            <v>42633</v>
          </cell>
          <cell r="I389">
            <v>42255</v>
          </cell>
          <cell r="J389">
            <v>1330</v>
          </cell>
        </row>
        <row r="390">
          <cell r="D390">
            <v>262</v>
          </cell>
          <cell r="E390">
            <v>0</v>
          </cell>
          <cell r="F390">
            <v>0</v>
          </cell>
          <cell r="G390">
            <v>262</v>
          </cell>
          <cell r="H390">
            <v>42634</v>
          </cell>
          <cell r="I390">
            <v>42255</v>
          </cell>
          <cell r="J390">
            <v>1400</v>
          </cell>
        </row>
        <row r="391">
          <cell r="D391">
            <v>256</v>
          </cell>
          <cell r="E391">
            <v>0</v>
          </cell>
          <cell r="F391">
            <v>0</v>
          </cell>
          <cell r="G391">
            <v>256</v>
          </cell>
          <cell r="H391">
            <v>42635</v>
          </cell>
          <cell r="I391">
            <v>42255</v>
          </cell>
          <cell r="J391">
            <v>1430</v>
          </cell>
        </row>
        <row r="392">
          <cell r="D392">
            <v>256</v>
          </cell>
          <cell r="E392">
            <v>0</v>
          </cell>
          <cell r="F392">
            <v>0</v>
          </cell>
          <cell r="G392">
            <v>256</v>
          </cell>
          <cell r="H392">
            <v>42636</v>
          </cell>
          <cell r="I392">
            <v>42255</v>
          </cell>
          <cell r="J392">
            <v>1500</v>
          </cell>
        </row>
        <row r="393">
          <cell r="D393">
            <v>256</v>
          </cell>
          <cell r="E393">
            <v>0</v>
          </cell>
          <cell r="F393">
            <v>0</v>
          </cell>
          <cell r="G393">
            <v>256</v>
          </cell>
          <cell r="H393">
            <v>42637</v>
          </cell>
          <cell r="I393">
            <v>42255</v>
          </cell>
          <cell r="J393">
            <v>1530</v>
          </cell>
        </row>
        <row r="394">
          <cell r="D394">
            <v>256</v>
          </cell>
          <cell r="E394">
            <v>0</v>
          </cell>
          <cell r="F394">
            <v>0</v>
          </cell>
          <cell r="G394">
            <v>256</v>
          </cell>
          <cell r="H394">
            <v>42638</v>
          </cell>
          <cell r="I394">
            <v>42255</v>
          </cell>
          <cell r="J394">
            <v>1600</v>
          </cell>
        </row>
        <row r="395">
          <cell r="D395">
            <v>256</v>
          </cell>
          <cell r="E395">
            <v>0</v>
          </cell>
          <cell r="F395">
            <v>0</v>
          </cell>
          <cell r="G395">
            <v>256</v>
          </cell>
          <cell r="H395">
            <v>42639</v>
          </cell>
          <cell r="I395">
            <v>42255</v>
          </cell>
          <cell r="J395">
            <v>1630</v>
          </cell>
        </row>
        <row r="396">
          <cell r="D396">
            <v>262</v>
          </cell>
          <cell r="E396">
            <v>0</v>
          </cell>
          <cell r="F396">
            <v>0</v>
          </cell>
          <cell r="G396">
            <v>262</v>
          </cell>
          <cell r="H396">
            <v>42640</v>
          </cell>
          <cell r="I396">
            <v>42255</v>
          </cell>
          <cell r="J396">
            <v>1700</v>
          </cell>
        </row>
        <row r="397">
          <cell r="D397">
            <v>250</v>
          </cell>
          <cell r="E397">
            <v>0</v>
          </cell>
          <cell r="F397">
            <v>0</v>
          </cell>
          <cell r="G397">
            <v>250</v>
          </cell>
          <cell r="H397">
            <v>42641</v>
          </cell>
          <cell r="I397">
            <v>42255</v>
          </cell>
          <cell r="J397">
            <v>1730</v>
          </cell>
        </row>
        <row r="398">
          <cell r="D398">
            <v>256</v>
          </cell>
          <cell r="E398">
            <v>0</v>
          </cell>
          <cell r="F398">
            <v>0</v>
          </cell>
          <cell r="G398">
            <v>256</v>
          </cell>
          <cell r="H398">
            <v>42642</v>
          </cell>
          <cell r="I398">
            <v>42255</v>
          </cell>
          <cell r="J398">
            <v>1800</v>
          </cell>
        </row>
        <row r="399">
          <cell r="D399">
            <v>256</v>
          </cell>
          <cell r="E399">
            <v>0</v>
          </cell>
          <cell r="F399">
            <v>0</v>
          </cell>
          <cell r="G399">
            <v>256</v>
          </cell>
          <cell r="H399">
            <v>42643</v>
          </cell>
          <cell r="I399">
            <v>42255</v>
          </cell>
          <cell r="J399">
            <v>1830</v>
          </cell>
        </row>
        <row r="400">
          <cell r="D400">
            <v>250</v>
          </cell>
          <cell r="E400">
            <v>0</v>
          </cell>
          <cell r="F400">
            <v>0</v>
          </cell>
          <cell r="G400">
            <v>250</v>
          </cell>
          <cell r="H400">
            <v>42644</v>
          </cell>
          <cell r="I400">
            <v>42255</v>
          </cell>
          <cell r="J400">
            <v>1900</v>
          </cell>
        </row>
        <row r="401">
          <cell r="D401">
            <v>262</v>
          </cell>
          <cell r="E401">
            <v>0</v>
          </cell>
          <cell r="F401">
            <v>0</v>
          </cell>
          <cell r="G401">
            <v>262</v>
          </cell>
          <cell r="H401">
            <v>42645</v>
          </cell>
          <cell r="I401">
            <v>42255</v>
          </cell>
          <cell r="J401">
            <v>1930</v>
          </cell>
        </row>
        <row r="402">
          <cell r="D402">
            <v>250</v>
          </cell>
          <cell r="E402">
            <v>0</v>
          </cell>
          <cell r="F402">
            <v>0</v>
          </cell>
          <cell r="G402">
            <v>250</v>
          </cell>
          <cell r="H402">
            <v>42646</v>
          </cell>
          <cell r="I402">
            <v>42255</v>
          </cell>
          <cell r="J402">
            <v>2000</v>
          </cell>
        </row>
        <row r="403">
          <cell r="D403">
            <v>256</v>
          </cell>
          <cell r="E403">
            <v>0</v>
          </cell>
          <cell r="F403">
            <v>0</v>
          </cell>
          <cell r="G403">
            <v>256</v>
          </cell>
          <cell r="H403">
            <v>42647</v>
          </cell>
          <cell r="I403">
            <v>42255</v>
          </cell>
          <cell r="J403">
            <v>2030</v>
          </cell>
        </row>
        <row r="404">
          <cell r="D404">
            <v>262</v>
          </cell>
          <cell r="E404">
            <v>0</v>
          </cell>
          <cell r="F404">
            <v>0</v>
          </cell>
          <cell r="G404">
            <v>262</v>
          </cell>
          <cell r="H404">
            <v>42648</v>
          </cell>
          <cell r="I404">
            <v>42255</v>
          </cell>
          <cell r="J404">
            <v>2100</v>
          </cell>
        </row>
        <row r="405">
          <cell r="D405">
            <v>262</v>
          </cell>
          <cell r="E405">
            <v>0</v>
          </cell>
          <cell r="F405">
            <v>0</v>
          </cell>
          <cell r="G405">
            <v>262</v>
          </cell>
          <cell r="H405">
            <v>42649</v>
          </cell>
          <cell r="I405">
            <v>42255</v>
          </cell>
          <cell r="J405">
            <v>2130</v>
          </cell>
        </row>
        <row r="406">
          <cell r="D406">
            <v>256</v>
          </cell>
          <cell r="E406">
            <v>0</v>
          </cell>
          <cell r="F406">
            <v>0</v>
          </cell>
          <cell r="G406">
            <v>256</v>
          </cell>
          <cell r="H406">
            <v>42650</v>
          </cell>
          <cell r="I406">
            <v>42255</v>
          </cell>
          <cell r="J406">
            <v>2200</v>
          </cell>
        </row>
        <row r="407">
          <cell r="D407">
            <v>262</v>
          </cell>
          <cell r="E407">
            <v>0</v>
          </cell>
          <cell r="F407">
            <v>0</v>
          </cell>
          <cell r="G407">
            <v>262</v>
          </cell>
          <cell r="H407">
            <v>42651</v>
          </cell>
          <cell r="I407">
            <v>42255</v>
          </cell>
          <cell r="J407">
            <v>2230</v>
          </cell>
        </row>
        <row r="408">
          <cell r="D408">
            <v>262</v>
          </cell>
          <cell r="E408">
            <v>0</v>
          </cell>
          <cell r="F408">
            <v>0</v>
          </cell>
          <cell r="G408">
            <v>262</v>
          </cell>
          <cell r="H408">
            <v>42652</v>
          </cell>
          <cell r="I408">
            <v>42255</v>
          </cell>
          <cell r="J408">
            <v>2300</v>
          </cell>
        </row>
        <row r="409">
          <cell r="D409">
            <v>262</v>
          </cell>
          <cell r="E409">
            <v>0</v>
          </cell>
          <cell r="F409">
            <v>0</v>
          </cell>
          <cell r="G409">
            <v>262</v>
          </cell>
          <cell r="H409">
            <v>42653</v>
          </cell>
          <cell r="I409">
            <v>42255</v>
          </cell>
          <cell r="J409">
            <v>2330</v>
          </cell>
        </row>
        <row r="410">
          <cell r="D410">
            <v>256</v>
          </cell>
          <cell r="E410">
            <v>0</v>
          </cell>
          <cell r="F410">
            <v>0</v>
          </cell>
          <cell r="G410">
            <v>256</v>
          </cell>
          <cell r="H410">
            <v>42654</v>
          </cell>
          <cell r="I410">
            <v>42255</v>
          </cell>
          <cell r="J410">
            <v>2400</v>
          </cell>
        </row>
        <row r="411">
          <cell r="D411">
            <v>256</v>
          </cell>
          <cell r="E411">
            <v>0</v>
          </cell>
          <cell r="F411">
            <v>0</v>
          </cell>
          <cell r="G411">
            <v>256</v>
          </cell>
          <cell r="H411">
            <v>42655</v>
          </cell>
          <cell r="I411">
            <v>42256</v>
          </cell>
          <cell r="J411">
            <v>30</v>
          </cell>
        </row>
        <row r="412">
          <cell r="D412">
            <v>262</v>
          </cell>
          <cell r="E412">
            <v>0</v>
          </cell>
          <cell r="F412">
            <v>0</v>
          </cell>
          <cell r="G412">
            <v>262</v>
          </cell>
          <cell r="H412">
            <v>42656</v>
          </cell>
          <cell r="I412">
            <v>42256</v>
          </cell>
          <cell r="J412">
            <v>100</v>
          </cell>
        </row>
        <row r="413">
          <cell r="D413">
            <v>256</v>
          </cell>
          <cell r="E413">
            <v>0</v>
          </cell>
          <cell r="F413">
            <v>0</v>
          </cell>
          <cell r="G413">
            <v>256</v>
          </cell>
          <cell r="H413">
            <v>42657</v>
          </cell>
          <cell r="I413">
            <v>42256</v>
          </cell>
          <cell r="J413">
            <v>130</v>
          </cell>
        </row>
        <row r="414">
          <cell r="D414">
            <v>262</v>
          </cell>
          <cell r="E414">
            <v>0</v>
          </cell>
          <cell r="F414">
            <v>0</v>
          </cell>
          <cell r="G414">
            <v>262</v>
          </cell>
          <cell r="H414">
            <v>42658</v>
          </cell>
          <cell r="I414">
            <v>42256</v>
          </cell>
          <cell r="J414">
            <v>200</v>
          </cell>
        </row>
        <row r="415">
          <cell r="D415">
            <v>256</v>
          </cell>
          <cell r="E415">
            <v>0</v>
          </cell>
          <cell r="F415">
            <v>0</v>
          </cell>
          <cell r="G415">
            <v>256</v>
          </cell>
          <cell r="H415">
            <v>42659</v>
          </cell>
          <cell r="I415">
            <v>42256</v>
          </cell>
          <cell r="J415">
            <v>230</v>
          </cell>
        </row>
        <row r="416">
          <cell r="D416">
            <v>262</v>
          </cell>
          <cell r="E416">
            <v>0</v>
          </cell>
          <cell r="F416">
            <v>0</v>
          </cell>
          <cell r="G416">
            <v>262</v>
          </cell>
          <cell r="H416">
            <v>42660</v>
          </cell>
          <cell r="I416">
            <v>42256</v>
          </cell>
          <cell r="J416">
            <v>300</v>
          </cell>
        </row>
        <row r="417">
          <cell r="D417">
            <v>262</v>
          </cell>
          <cell r="E417">
            <v>0</v>
          </cell>
          <cell r="F417">
            <v>0</v>
          </cell>
          <cell r="G417">
            <v>262</v>
          </cell>
          <cell r="H417">
            <v>42661</v>
          </cell>
          <cell r="I417">
            <v>42256</v>
          </cell>
          <cell r="J417">
            <v>330</v>
          </cell>
        </row>
        <row r="418">
          <cell r="D418">
            <v>262</v>
          </cell>
          <cell r="E418">
            <v>0</v>
          </cell>
          <cell r="F418">
            <v>0</v>
          </cell>
          <cell r="G418">
            <v>262</v>
          </cell>
          <cell r="H418">
            <v>42662</v>
          </cell>
          <cell r="I418">
            <v>42256</v>
          </cell>
          <cell r="J418">
            <v>400</v>
          </cell>
        </row>
        <row r="419">
          <cell r="D419">
            <v>256</v>
          </cell>
          <cell r="E419">
            <v>0</v>
          </cell>
          <cell r="F419">
            <v>0</v>
          </cell>
          <cell r="G419">
            <v>256</v>
          </cell>
          <cell r="H419">
            <v>42663</v>
          </cell>
          <cell r="I419">
            <v>42256</v>
          </cell>
          <cell r="J419">
            <v>430</v>
          </cell>
        </row>
        <row r="420">
          <cell r="D420">
            <v>262</v>
          </cell>
          <cell r="E420">
            <v>0</v>
          </cell>
          <cell r="F420">
            <v>0</v>
          </cell>
          <cell r="G420">
            <v>262</v>
          </cell>
          <cell r="H420">
            <v>42664</v>
          </cell>
          <cell r="I420">
            <v>42256</v>
          </cell>
          <cell r="J420">
            <v>500</v>
          </cell>
        </row>
        <row r="421">
          <cell r="D421">
            <v>262</v>
          </cell>
          <cell r="E421">
            <v>0</v>
          </cell>
          <cell r="F421">
            <v>0</v>
          </cell>
          <cell r="G421">
            <v>262</v>
          </cell>
          <cell r="H421">
            <v>42665</v>
          </cell>
          <cell r="I421">
            <v>42256</v>
          </cell>
          <cell r="J421">
            <v>530</v>
          </cell>
        </row>
        <row r="422">
          <cell r="D422">
            <v>256</v>
          </cell>
          <cell r="E422">
            <v>0</v>
          </cell>
          <cell r="F422">
            <v>0</v>
          </cell>
          <cell r="G422">
            <v>256</v>
          </cell>
          <cell r="H422">
            <v>42666</v>
          </cell>
          <cell r="I422">
            <v>42256</v>
          </cell>
          <cell r="J422">
            <v>600</v>
          </cell>
        </row>
        <row r="423">
          <cell r="D423">
            <v>262</v>
          </cell>
          <cell r="E423">
            <v>0</v>
          </cell>
          <cell r="F423">
            <v>0</v>
          </cell>
          <cell r="G423">
            <v>262</v>
          </cell>
          <cell r="H423">
            <v>42667</v>
          </cell>
          <cell r="I423">
            <v>42256</v>
          </cell>
          <cell r="J423">
            <v>630</v>
          </cell>
        </row>
        <row r="424">
          <cell r="D424">
            <v>256</v>
          </cell>
          <cell r="E424">
            <v>0</v>
          </cell>
          <cell r="F424">
            <v>0</v>
          </cell>
          <cell r="G424">
            <v>256</v>
          </cell>
          <cell r="H424">
            <v>42668</v>
          </cell>
          <cell r="I424">
            <v>42256</v>
          </cell>
          <cell r="J424">
            <v>700</v>
          </cell>
        </row>
        <row r="425">
          <cell r="D425">
            <v>256</v>
          </cell>
          <cell r="E425">
            <v>0</v>
          </cell>
          <cell r="F425">
            <v>0</v>
          </cell>
          <cell r="G425">
            <v>256</v>
          </cell>
          <cell r="H425">
            <v>42669</v>
          </cell>
          <cell r="I425">
            <v>42256</v>
          </cell>
          <cell r="J425">
            <v>730</v>
          </cell>
        </row>
        <row r="426">
          <cell r="D426">
            <v>256</v>
          </cell>
          <cell r="E426">
            <v>0</v>
          </cell>
          <cell r="F426">
            <v>0</v>
          </cell>
          <cell r="G426">
            <v>256</v>
          </cell>
          <cell r="H426">
            <v>42670</v>
          </cell>
          <cell r="I426">
            <v>42256</v>
          </cell>
          <cell r="J426">
            <v>800</v>
          </cell>
        </row>
        <row r="427">
          <cell r="D427">
            <v>262</v>
          </cell>
          <cell r="E427">
            <v>0</v>
          </cell>
          <cell r="F427">
            <v>0</v>
          </cell>
          <cell r="G427">
            <v>262</v>
          </cell>
          <cell r="H427">
            <v>42671</v>
          </cell>
          <cell r="I427">
            <v>42256</v>
          </cell>
          <cell r="J427">
            <v>830</v>
          </cell>
        </row>
        <row r="428">
          <cell r="D428">
            <v>262</v>
          </cell>
          <cell r="E428">
            <v>0</v>
          </cell>
          <cell r="F428">
            <v>0</v>
          </cell>
          <cell r="G428">
            <v>262</v>
          </cell>
          <cell r="H428">
            <v>42672</v>
          </cell>
          <cell r="I428">
            <v>42256</v>
          </cell>
          <cell r="J428">
            <v>900</v>
          </cell>
        </row>
        <row r="429">
          <cell r="D429">
            <v>256</v>
          </cell>
          <cell r="E429">
            <v>0</v>
          </cell>
          <cell r="F429">
            <v>0</v>
          </cell>
          <cell r="G429">
            <v>256</v>
          </cell>
          <cell r="H429">
            <v>42673</v>
          </cell>
          <cell r="I429">
            <v>42256</v>
          </cell>
          <cell r="J429">
            <v>930</v>
          </cell>
        </row>
        <row r="430">
          <cell r="D430">
            <v>262</v>
          </cell>
          <cell r="E430">
            <v>0</v>
          </cell>
          <cell r="F430">
            <v>0</v>
          </cell>
          <cell r="G430">
            <v>262</v>
          </cell>
          <cell r="H430">
            <v>42674</v>
          </cell>
          <cell r="I430">
            <v>42256</v>
          </cell>
          <cell r="J430">
            <v>1000</v>
          </cell>
        </row>
        <row r="431">
          <cell r="D431">
            <v>262</v>
          </cell>
          <cell r="E431">
            <v>0</v>
          </cell>
          <cell r="F431">
            <v>0</v>
          </cell>
          <cell r="G431">
            <v>262</v>
          </cell>
          <cell r="H431">
            <v>42675</v>
          </cell>
          <cell r="I431">
            <v>42256</v>
          </cell>
          <cell r="J431">
            <v>1030</v>
          </cell>
        </row>
        <row r="432">
          <cell r="D432">
            <v>256</v>
          </cell>
          <cell r="E432">
            <v>0</v>
          </cell>
          <cell r="F432">
            <v>0</v>
          </cell>
          <cell r="G432">
            <v>256</v>
          </cell>
          <cell r="H432">
            <v>42676</v>
          </cell>
          <cell r="I432">
            <v>42256</v>
          </cell>
          <cell r="J432">
            <v>1100</v>
          </cell>
        </row>
        <row r="433">
          <cell r="D433">
            <v>262</v>
          </cell>
          <cell r="E433">
            <v>0</v>
          </cell>
          <cell r="F433">
            <v>0</v>
          </cell>
          <cell r="G433">
            <v>262</v>
          </cell>
          <cell r="H433">
            <v>42677</v>
          </cell>
          <cell r="I433">
            <v>42256</v>
          </cell>
          <cell r="J433">
            <v>1130</v>
          </cell>
        </row>
        <row r="434">
          <cell r="D434">
            <v>256</v>
          </cell>
          <cell r="E434">
            <v>0</v>
          </cell>
          <cell r="F434">
            <v>0</v>
          </cell>
          <cell r="G434">
            <v>256</v>
          </cell>
          <cell r="H434">
            <v>42678</v>
          </cell>
          <cell r="I434">
            <v>42256</v>
          </cell>
          <cell r="J434">
            <v>1200</v>
          </cell>
        </row>
        <row r="435">
          <cell r="D435">
            <v>256</v>
          </cell>
          <cell r="E435">
            <v>0</v>
          </cell>
          <cell r="F435">
            <v>0</v>
          </cell>
          <cell r="G435">
            <v>256</v>
          </cell>
          <cell r="H435">
            <v>42679</v>
          </cell>
          <cell r="I435">
            <v>42256</v>
          </cell>
          <cell r="J435">
            <v>1230</v>
          </cell>
        </row>
        <row r="436">
          <cell r="D436">
            <v>262</v>
          </cell>
          <cell r="E436">
            <v>0</v>
          </cell>
          <cell r="F436">
            <v>0</v>
          </cell>
          <cell r="G436">
            <v>262</v>
          </cell>
          <cell r="H436">
            <v>42680</v>
          </cell>
          <cell r="I436">
            <v>42256</v>
          </cell>
          <cell r="J436">
            <v>1300</v>
          </cell>
        </row>
        <row r="437">
          <cell r="D437">
            <v>262</v>
          </cell>
          <cell r="E437">
            <v>0</v>
          </cell>
          <cell r="F437">
            <v>0</v>
          </cell>
          <cell r="G437">
            <v>262</v>
          </cell>
          <cell r="H437">
            <v>42681</v>
          </cell>
          <cell r="I437">
            <v>42256</v>
          </cell>
          <cell r="J437">
            <v>1330</v>
          </cell>
        </row>
        <row r="438">
          <cell r="D438">
            <v>256</v>
          </cell>
          <cell r="E438">
            <v>0</v>
          </cell>
          <cell r="F438">
            <v>0</v>
          </cell>
          <cell r="G438">
            <v>256</v>
          </cell>
          <cell r="H438">
            <v>42682</v>
          </cell>
          <cell r="I438">
            <v>42256</v>
          </cell>
          <cell r="J438">
            <v>1400</v>
          </cell>
        </row>
        <row r="439">
          <cell r="D439">
            <v>262</v>
          </cell>
          <cell r="E439">
            <v>0</v>
          </cell>
          <cell r="F439">
            <v>0</v>
          </cell>
          <cell r="G439">
            <v>262</v>
          </cell>
          <cell r="H439">
            <v>42683</v>
          </cell>
          <cell r="I439">
            <v>42256</v>
          </cell>
          <cell r="J439">
            <v>1430</v>
          </cell>
        </row>
        <row r="440">
          <cell r="D440">
            <v>256</v>
          </cell>
          <cell r="E440">
            <v>0</v>
          </cell>
          <cell r="F440">
            <v>0</v>
          </cell>
          <cell r="G440">
            <v>256</v>
          </cell>
          <cell r="H440">
            <v>42684</v>
          </cell>
          <cell r="I440">
            <v>42256</v>
          </cell>
          <cell r="J440">
            <v>1500</v>
          </cell>
        </row>
        <row r="441">
          <cell r="D441">
            <v>256</v>
          </cell>
          <cell r="E441">
            <v>0</v>
          </cell>
          <cell r="F441">
            <v>0</v>
          </cell>
          <cell r="G441">
            <v>256</v>
          </cell>
          <cell r="H441">
            <v>42685</v>
          </cell>
          <cell r="I441">
            <v>42256</v>
          </cell>
          <cell r="J441">
            <v>1530</v>
          </cell>
        </row>
        <row r="442">
          <cell r="D442">
            <v>262</v>
          </cell>
          <cell r="E442">
            <v>0</v>
          </cell>
          <cell r="F442">
            <v>0</v>
          </cell>
          <cell r="G442">
            <v>262</v>
          </cell>
          <cell r="H442">
            <v>42686</v>
          </cell>
          <cell r="I442">
            <v>42256</v>
          </cell>
          <cell r="J442">
            <v>1600</v>
          </cell>
        </row>
        <row r="443">
          <cell r="D443">
            <v>262</v>
          </cell>
          <cell r="E443">
            <v>0</v>
          </cell>
          <cell r="F443">
            <v>0</v>
          </cell>
          <cell r="G443">
            <v>262</v>
          </cell>
          <cell r="H443">
            <v>42687</v>
          </cell>
          <cell r="I443">
            <v>42256</v>
          </cell>
          <cell r="J443">
            <v>1630</v>
          </cell>
        </row>
        <row r="444">
          <cell r="D444">
            <v>256</v>
          </cell>
          <cell r="E444">
            <v>0</v>
          </cell>
          <cell r="F444">
            <v>0</v>
          </cell>
          <cell r="G444">
            <v>256</v>
          </cell>
          <cell r="H444">
            <v>42688</v>
          </cell>
          <cell r="I444">
            <v>42256</v>
          </cell>
          <cell r="J444">
            <v>1700</v>
          </cell>
        </row>
        <row r="445">
          <cell r="D445">
            <v>262</v>
          </cell>
          <cell r="E445">
            <v>0</v>
          </cell>
          <cell r="F445">
            <v>0</v>
          </cell>
          <cell r="G445">
            <v>262</v>
          </cell>
          <cell r="H445">
            <v>42689</v>
          </cell>
          <cell r="I445">
            <v>42256</v>
          </cell>
          <cell r="J445">
            <v>1730</v>
          </cell>
        </row>
        <row r="446">
          <cell r="D446">
            <v>256</v>
          </cell>
          <cell r="E446">
            <v>0</v>
          </cell>
          <cell r="F446">
            <v>0</v>
          </cell>
          <cell r="G446">
            <v>256</v>
          </cell>
          <cell r="H446">
            <v>42690</v>
          </cell>
          <cell r="I446">
            <v>42256</v>
          </cell>
          <cell r="J446">
            <v>1800</v>
          </cell>
        </row>
        <row r="447">
          <cell r="D447">
            <v>256</v>
          </cell>
          <cell r="E447">
            <v>0</v>
          </cell>
          <cell r="F447">
            <v>0</v>
          </cell>
          <cell r="G447">
            <v>256</v>
          </cell>
          <cell r="H447">
            <v>42691</v>
          </cell>
          <cell r="I447">
            <v>42256</v>
          </cell>
          <cell r="J447">
            <v>1830</v>
          </cell>
        </row>
        <row r="448">
          <cell r="D448">
            <v>262</v>
          </cell>
          <cell r="E448">
            <v>0</v>
          </cell>
          <cell r="F448">
            <v>0</v>
          </cell>
          <cell r="G448">
            <v>262</v>
          </cell>
          <cell r="H448">
            <v>42692</v>
          </cell>
          <cell r="I448">
            <v>42256</v>
          </cell>
          <cell r="J448">
            <v>1900</v>
          </cell>
        </row>
        <row r="449">
          <cell r="D449">
            <v>262</v>
          </cell>
          <cell r="E449">
            <v>0</v>
          </cell>
          <cell r="F449">
            <v>0</v>
          </cell>
          <cell r="G449">
            <v>262</v>
          </cell>
          <cell r="H449">
            <v>42693</v>
          </cell>
          <cell r="I449">
            <v>42256</v>
          </cell>
          <cell r="J449">
            <v>1930</v>
          </cell>
        </row>
        <row r="450">
          <cell r="D450">
            <v>262</v>
          </cell>
          <cell r="E450">
            <v>0</v>
          </cell>
          <cell r="F450">
            <v>0</v>
          </cell>
          <cell r="G450">
            <v>262</v>
          </cell>
          <cell r="H450">
            <v>42694</v>
          </cell>
          <cell r="I450">
            <v>42256</v>
          </cell>
          <cell r="J450">
            <v>2000</v>
          </cell>
        </row>
        <row r="451">
          <cell r="D451">
            <v>262</v>
          </cell>
          <cell r="E451">
            <v>0</v>
          </cell>
          <cell r="F451">
            <v>0</v>
          </cell>
          <cell r="G451">
            <v>262</v>
          </cell>
          <cell r="H451">
            <v>42695</v>
          </cell>
          <cell r="I451">
            <v>42256</v>
          </cell>
          <cell r="J451">
            <v>2030</v>
          </cell>
        </row>
        <row r="452">
          <cell r="D452">
            <v>256</v>
          </cell>
          <cell r="E452">
            <v>0</v>
          </cell>
          <cell r="F452">
            <v>0</v>
          </cell>
          <cell r="G452">
            <v>256</v>
          </cell>
          <cell r="H452">
            <v>42696</v>
          </cell>
          <cell r="I452">
            <v>42256</v>
          </cell>
          <cell r="J452">
            <v>2100</v>
          </cell>
        </row>
        <row r="453">
          <cell r="D453">
            <v>262</v>
          </cell>
          <cell r="E453">
            <v>0</v>
          </cell>
          <cell r="F453">
            <v>0</v>
          </cell>
          <cell r="G453">
            <v>262</v>
          </cell>
          <cell r="H453">
            <v>42697</v>
          </cell>
          <cell r="I453">
            <v>42256</v>
          </cell>
          <cell r="J453">
            <v>2130</v>
          </cell>
        </row>
        <row r="454">
          <cell r="D454">
            <v>262</v>
          </cell>
          <cell r="E454">
            <v>0</v>
          </cell>
          <cell r="F454">
            <v>0</v>
          </cell>
          <cell r="G454">
            <v>262</v>
          </cell>
          <cell r="H454">
            <v>42698</v>
          </cell>
          <cell r="I454">
            <v>42256</v>
          </cell>
          <cell r="J454">
            <v>2200</v>
          </cell>
        </row>
        <row r="455">
          <cell r="D455">
            <v>256</v>
          </cell>
          <cell r="E455">
            <v>0</v>
          </cell>
          <cell r="F455">
            <v>0</v>
          </cell>
          <cell r="G455">
            <v>256</v>
          </cell>
          <cell r="H455">
            <v>42699</v>
          </cell>
          <cell r="I455">
            <v>42256</v>
          </cell>
          <cell r="J455">
            <v>2230</v>
          </cell>
        </row>
        <row r="456">
          <cell r="D456">
            <v>262</v>
          </cell>
          <cell r="E456">
            <v>0</v>
          </cell>
          <cell r="F456">
            <v>0</v>
          </cell>
          <cell r="G456">
            <v>262</v>
          </cell>
          <cell r="H456">
            <v>42700</v>
          </cell>
          <cell r="I456">
            <v>42256</v>
          </cell>
          <cell r="J456">
            <v>2300</v>
          </cell>
        </row>
        <row r="457">
          <cell r="D457">
            <v>262</v>
          </cell>
          <cell r="E457">
            <v>0</v>
          </cell>
          <cell r="F457">
            <v>0</v>
          </cell>
          <cell r="G457">
            <v>262</v>
          </cell>
          <cell r="H457">
            <v>42701</v>
          </cell>
          <cell r="I457">
            <v>42256</v>
          </cell>
          <cell r="J457">
            <v>2330</v>
          </cell>
        </row>
        <row r="458">
          <cell r="D458">
            <v>262</v>
          </cell>
          <cell r="E458">
            <v>0</v>
          </cell>
          <cell r="F458">
            <v>0</v>
          </cell>
          <cell r="G458">
            <v>262</v>
          </cell>
          <cell r="H458">
            <v>42702</v>
          </cell>
          <cell r="I458">
            <v>42256</v>
          </cell>
          <cell r="J458">
            <v>2400</v>
          </cell>
        </row>
        <row r="459">
          <cell r="D459">
            <v>262</v>
          </cell>
          <cell r="E459">
            <v>0</v>
          </cell>
          <cell r="F459">
            <v>0</v>
          </cell>
          <cell r="G459">
            <v>262</v>
          </cell>
          <cell r="H459">
            <v>42703</v>
          </cell>
          <cell r="I459">
            <v>42257</v>
          </cell>
          <cell r="J459">
            <v>30</v>
          </cell>
        </row>
        <row r="460">
          <cell r="D460">
            <v>262</v>
          </cell>
          <cell r="E460">
            <v>0</v>
          </cell>
          <cell r="F460">
            <v>0</v>
          </cell>
          <cell r="G460">
            <v>262</v>
          </cell>
          <cell r="H460">
            <v>42704</v>
          </cell>
          <cell r="I460">
            <v>42257</v>
          </cell>
          <cell r="J460">
            <v>100</v>
          </cell>
        </row>
        <row r="461">
          <cell r="D461">
            <v>262</v>
          </cell>
          <cell r="E461">
            <v>0</v>
          </cell>
          <cell r="F461">
            <v>0</v>
          </cell>
          <cell r="G461">
            <v>262</v>
          </cell>
          <cell r="H461">
            <v>42705</v>
          </cell>
          <cell r="I461">
            <v>42257</v>
          </cell>
          <cell r="J461">
            <v>130</v>
          </cell>
        </row>
        <row r="462">
          <cell r="D462">
            <v>262</v>
          </cell>
          <cell r="E462">
            <v>0</v>
          </cell>
          <cell r="F462">
            <v>0</v>
          </cell>
          <cell r="G462">
            <v>262</v>
          </cell>
          <cell r="H462">
            <v>42706</v>
          </cell>
          <cell r="I462">
            <v>42257</v>
          </cell>
          <cell r="J462">
            <v>200</v>
          </cell>
        </row>
        <row r="463">
          <cell r="D463">
            <v>262</v>
          </cell>
          <cell r="E463">
            <v>0</v>
          </cell>
          <cell r="F463">
            <v>0</v>
          </cell>
          <cell r="G463">
            <v>262</v>
          </cell>
          <cell r="H463">
            <v>42707</v>
          </cell>
          <cell r="I463">
            <v>42257</v>
          </cell>
          <cell r="J463">
            <v>230</v>
          </cell>
        </row>
        <row r="464">
          <cell r="D464">
            <v>256</v>
          </cell>
          <cell r="E464">
            <v>0</v>
          </cell>
          <cell r="F464">
            <v>0</v>
          </cell>
          <cell r="G464">
            <v>256</v>
          </cell>
          <cell r="H464">
            <v>42708</v>
          </cell>
          <cell r="I464">
            <v>42257</v>
          </cell>
          <cell r="J464">
            <v>300</v>
          </cell>
        </row>
        <row r="465">
          <cell r="D465">
            <v>262</v>
          </cell>
          <cell r="E465">
            <v>0</v>
          </cell>
          <cell r="F465">
            <v>0</v>
          </cell>
          <cell r="G465">
            <v>262</v>
          </cell>
          <cell r="H465">
            <v>42709</v>
          </cell>
          <cell r="I465">
            <v>42257</v>
          </cell>
          <cell r="J465">
            <v>330</v>
          </cell>
        </row>
        <row r="466">
          <cell r="D466">
            <v>256</v>
          </cell>
          <cell r="E466">
            <v>0</v>
          </cell>
          <cell r="F466">
            <v>0</v>
          </cell>
          <cell r="G466">
            <v>256</v>
          </cell>
          <cell r="H466">
            <v>42710</v>
          </cell>
          <cell r="I466">
            <v>42257</v>
          </cell>
          <cell r="J466">
            <v>400</v>
          </cell>
        </row>
        <row r="467">
          <cell r="D467">
            <v>256</v>
          </cell>
          <cell r="E467">
            <v>0</v>
          </cell>
          <cell r="F467">
            <v>0</v>
          </cell>
          <cell r="G467">
            <v>256</v>
          </cell>
          <cell r="H467">
            <v>42711</v>
          </cell>
          <cell r="I467">
            <v>42257</v>
          </cell>
          <cell r="J467">
            <v>430</v>
          </cell>
        </row>
        <row r="468">
          <cell r="D468">
            <v>262</v>
          </cell>
          <cell r="E468">
            <v>0</v>
          </cell>
          <cell r="F468">
            <v>0</v>
          </cell>
          <cell r="G468">
            <v>262</v>
          </cell>
          <cell r="H468">
            <v>42712</v>
          </cell>
          <cell r="I468">
            <v>42257</v>
          </cell>
          <cell r="J468">
            <v>500</v>
          </cell>
        </row>
        <row r="469">
          <cell r="D469">
            <v>262</v>
          </cell>
          <cell r="E469">
            <v>0</v>
          </cell>
          <cell r="F469">
            <v>0</v>
          </cell>
          <cell r="G469">
            <v>262</v>
          </cell>
          <cell r="H469">
            <v>42713</v>
          </cell>
          <cell r="I469">
            <v>42257</v>
          </cell>
          <cell r="J469">
            <v>530</v>
          </cell>
        </row>
        <row r="470">
          <cell r="D470">
            <v>262</v>
          </cell>
          <cell r="E470">
            <v>0</v>
          </cell>
          <cell r="F470">
            <v>0</v>
          </cell>
          <cell r="G470">
            <v>262</v>
          </cell>
          <cell r="H470">
            <v>42714</v>
          </cell>
          <cell r="I470">
            <v>42257</v>
          </cell>
          <cell r="J470">
            <v>600</v>
          </cell>
        </row>
        <row r="471">
          <cell r="D471">
            <v>262</v>
          </cell>
          <cell r="E471">
            <v>0</v>
          </cell>
          <cell r="F471">
            <v>0</v>
          </cell>
          <cell r="G471">
            <v>262</v>
          </cell>
          <cell r="H471">
            <v>42715</v>
          </cell>
          <cell r="I471">
            <v>42257</v>
          </cell>
          <cell r="J471">
            <v>630</v>
          </cell>
        </row>
        <row r="472">
          <cell r="D472">
            <v>262</v>
          </cell>
          <cell r="E472">
            <v>0</v>
          </cell>
          <cell r="F472">
            <v>0</v>
          </cell>
          <cell r="G472">
            <v>262</v>
          </cell>
          <cell r="H472">
            <v>42716</v>
          </cell>
          <cell r="I472">
            <v>42257</v>
          </cell>
          <cell r="J472">
            <v>700</v>
          </cell>
        </row>
        <row r="473">
          <cell r="D473">
            <v>256</v>
          </cell>
          <cell r="E473">
            <v>0</v>
          </cell>
          <cell r="F473">
            <v>0</v>
          </cell>
          <cell r="G473">
            <v>256</v>
          </cell>
          <cell r="H473">
            <v>42717</v>
          </cell>
          <cell r="I473">
            <v>42257</v>
          </cell>
          <cell r="J473">
            <v>730</v>
          </cell>
        </row>
        <row r="474">
          <cell r="D474">
            <v>262</v>
          </cell>
          <cell r="E474">
            <v>0</v>
          </cell>
          <cell r="F474">
            <v>0</v>
          </cell>
          <cell r="G474">
            <v>262</v>
          </cell>
          <cell r="H474">
            <v>42718</v>
          </cell>
          <cell r="I474">
            <v>42257</v>
          </cell>
          <cell r="J474">
            <v>800</v>
          </cell>
        </row>
        <row r="475">
          <cell r="D475">
            <v>262</v>
          </cell>
          <cell r="E475">
            <v>0</v>
          </cell>
          <cell r="F475">
            <v>0</v>
          </cell>
          <cell r="G475">
            <v>262</v>
          </cell>
          <cell r="H475">
            <v>42719</v>
          </cell>
          <cell r="I475">
            <v>42257</v>
          </cell>
          <cell r="J475">
            <v>830</v>
          </cell>
        </row>
        <row r="476">
          <cell r="D476">
            <v>262</v>
          </cell>
          <cell r="E476">
            <v>0</v>
          </cell>
          <cell r="F476">
            <v>0</v>
          </cell>
          <cell r="G476">
            <v>262</v>
          </cell>
          <cell r="H476">
            <v>42720</v>
          </cell>
          <cell r="I476">
            <v>42257</v>
          </cell>
          <cell r="J476">
            <v>900</v>
          </cell>
        </row>
        <row r="477">
          <cell r="D477">
            <v>262</v>
          </cell>
          <cell r="E477">
            <v>0</v>
          </cell>
          <cell r="F477">
            <v>0</v>
          </cell>
          <cell r="G477">
            <v>262</v>
          </cell>
          <cell r="H477">
            <v>42721</v>
          </cell>
          <cell r="I477">
            <v>42257</v>
          </cell>
          <cell r="J477">
            <v>930</v>
          </cell>
        </row>
        <row r="478">
          <cell r="D478">
            <v>262</v>
          </cell>
          <cell r="E478">
            <v>0</v>
          </cell>
          <cell r="F478">
            <v>0</v>
          </cell>
          <cell r="G478">
            <v>262</v>
          </cell>
          <cell r="H478">
            <v>42722</v>
          </cell>
          <cell r="I478">
            <v>42257</v>
          </cell>
          <cell r="J478">
            <v>1000</v>
          </cell>
        </row>
        <row r="479">
          <cell r="D479">
            <v>262</v>
          </cell>
          <cell r="E479">
            <v>0</v>
          </cell>
          <cell r="F479">
            <v>0</v>
          </cell>
          <cell r="G479">
            <v>262</v>
          </cell>
          <cell r="H479">
            <v>42723</v>
          </cell>
          <cell r="I479">
            <v>42257</v>
          </cell>
          <cell r="J479">
            <v>1030</v>
          </cell>
        </row>
        <row r="480">
          <cell r="D480">
            <v>262</v>
          </cell>
          <cell r="E480">
            <v>0</v>
          </cell>
          <cell r="F480">
            <v>0</v>
          </cell>
          <cell r="G480">
            <v>262</v>
          </cell>
          <cell r="H480">
            <v>42724</v>
          </cell>
          <cell r="I480">
            <v>42257</v>
          </cell>
          <cell r="J480">
            <v>1100</v>
          </cell>
        </row>
        <row r="481">
          <cell r="D481">
            <v>262</v>
          </cell>
          <cell r="E481">
            <v>0</v>
          </cell>
          <cell r="F481">
            <v>0</v>
          </cell>
          <cell r="G481">
            <v>262</v>
          </cell>
          <cell r="H481">
            <v>42725</v>
          </cell>
          <cell r="I481">
            <v>42257</v>
          </cell>
          <cell r="J481">
            <v>1130</v>
          </cell>
        </row>
        <row r="482">
          <cell r="D482">
            <v>262</v>
          </cell>
          <cell r="E482">
            <v>0</v>
          </cell>
          <cell r="F482">
            <v>0</v>
          </cell>
          <cell r="G482">
            <v>262</v>
          </cell>
          <cell r="H482">
            <v>42726</v>
          </cell>
          <cell r="I482">
            <v>42257</v>
          </cell>
          <cell r="J482">
            <v>1200</v>
          </cell>
        </row>
        <row r="483">
          <cell r="D483">
            <v>256</v>
          </cell>
          <cell r="E483">
            <v>0</v>
          </cell>
          <cell r="F483">
            <v>0</v>
          </cell>
          <cell r="G483">
            <v>256</v>
          </cell>
          <cell r="H483">
            <v>42727</v>
          </cell>
          <cell r="I483">
            <v>42257</v>
          </cell>
          <cell r="J483">
            <v>1230</v>
          </cell>
        </row>
        <row r="484">
          <cell r="D484">
            <v>262</v>
          </cell>
          <cell r="E484">
            <v>0</v>
          </cell>
          <cell r="F484">
            <v>0</v>
          </cell>
          <cell r="G484">
            <v>262</v>
          </cell>
          <cell r="H484">
            <v>42728</v>
          </cell>
          <cell r="I484">
            <v>42257</v>
          </cell>
          <cell r="J484">
            <v>1300</v>
          </cell>
        </row>
        <row r="485">
          <cell r="D485">
            <v>256</v>
          </cell>
          <cell r="E485">
            <v>0</v>
          </cell>
          <cell r="F485">
            <v>0</v>
          </cell>
          <cell r="G485">
            <v>256</v>
          </cell>
          <cell r="H485">
            <v>42729</v>
          </cell>
          <cell r="I485">
            <v>42257</v>
          </cell>
          <cell r="J485">
            <v>1330</v>
          </cell>
        </row>
        <row r="486">
          <cell r="D486">
            <v>256</v>
          </cell>
          <cell r="E486">
            <v>0</v>
          </cell>
          <cell r="F486">
            <v>0</v>
          </cell>
          <cell r="G486">
            <v>256</v>
          </cell>
          <cell r="H486">
            <v>42730</v>
          </cell>
          <cell r="I486">
            <v>42257</v>
          </cell>
          <cell r="J486">
            <v>1400</v>
          </cell>
        </row>
        <row r="487">
          <cell r="D487">
            <v>256</v>
          </cell>
          <cell r="E487">
            <v>0</v>
          </cell>
          <cell r="F487">
            <v>0</v>
          </cell>
          <cell r="G487">
            <v>256</v>
          </cell>
          <cell r="H487">
            <v>42731</v>
          </cell>
          <cell r="I487">
            <v>42257</v>
          </cell>
          <cell r="J487">
            <v>1430</v>
          </cell>
        </row>
        <row r="488">
          <cell r="D488">
            <v>262</v>
          </cell>
          <cell r="E488">
            <v>0</v>
          </cell>
          <cell r="F488">
            <v>0</v>
          </cell>
          <cell r="G488">
            <v>262</v>
          </cell>
          <cell r="H488">
            <v>42732</v>
          </cell>
          <cell r="I488">
            <v>42257</v>
          </cell>
          <cell r="J488">
            <v>1500</v>
          </cell>
        </row>
        <row r="489">
          <cell r="D489">
            <v>256</v>
          </cell>
          <cell r="E489">
            <v>0</v>
          </cell>
          <cell r="F489">
            <v>0</v>
          </cell>
          <cell r="G489">
            <v>256</v>
          </cell>
          <cell r="H489">
            <v>42733</v>
          </cell>
          <cell r="I489">
            <v>42257</v>
          </cell>
          <cell r="J489">
            <v>1530</v>
          </cell>
        </row>
        <row r="490">
          <cell r="D490">
            <v>256</v>
          </cell>
          <cell r="E490">
            <v>0</v>
          </cell>
          <cell r="F490">
            <v>0</v>
          </cell>
          <cell r="G490">
            <v>256</v>
          </cell>
          <cell r="H490">
            <v>42734</v>
          </cell>
          <cell r="I490">
            <v>42257</v>
          </cell>
          <cell r="J490">
            <v>1600</v>
          </cell>
        </row>
        <row r="491">
          <cell r="D491">
            <v>250</v>
          </cell>
          <cell r="E491">
            <v>0</v>
          </cell>
          <cell r="F491">
            <v>0</v>
          </cell>
          <cell r="G491">
            <v>250</v>
          </cell>
          <cell r="H491">
            <v>42735</v>
          </cell>
          <cell r="I491">
            <v>42257</v>
          </cell>
          <cell r="J491">
            <v>1630</v>
          </cell>
        </row>
        <row r="492">
          <cell r="D492">
            <v>262</v>
          </cell>
          <cell r="E492">
            <v>0</v>
          </cell>
          <cell r="F492">
            <v>0</v>
          </cell>
          <cell r="G492">
            <v>262</v>
          </cell>
          <cell r="H492">
            <v>42736</v>
          </cell>
          <cell r="I492">
            <v>42257</v>
          </cell>
          <cell r="J492">
            <v>1700</v>
          </cell>
        </row>
        <row r="493">
          <cell r="D493">
            <v>256</v>
          </cell>
          <cell r="E493">
            <v>0</v>
          </cell>
          <cell r="F493">
            <v>0</v>
          </cell>
          <cell r="G493">
            <v>256</v>
          </cell>
          <cell r="H493">
            <v>42737</v>
          </cell>
          <cell r="I493">
            <v>42257</v>
          </cell>
          <cell r="J493">
            <v>1730</v>
          </cell>
        </row>
        <row r="494">
          <cell r="D494">
            <v>256</v>
          </cell>
          <cell r="E494">
            <v>0</v>
          </cell>
          <cell r="F494">
            <v>0</v>
          </cell>
          <cell r="G494">
            <v>256</v>
          </cell>
          <cell r="H494">
            <v>42738</v>
          </cell>
          <cell r="I494">
            <v>42257</v>
          </cell>
          <cell r="J494">
            <v>1800</v>
          </cell>
        </row>
        <row r="495">
          <cell r="D495">
            <v>250</v>
          </cell>
          <cell r="E495">
            <v>0</v>
          </cell>
          <cell r="F495">
            <v>0</v>
          </cell>
          <cell r="G495">
            <v>250</v>
          </cell>
          <cell r="H495">
            <v>42739</v>
          </cell>
          <cell r="I495">
            <v>42257</v>
          </cell>
          <cell r="J495">
            <v>1830</v>
          </cell>
        </row>
        <row r="496">
          <cell r="D496">
            <v>262</v>
          </cell>
          <cell r="E496">
            <v>0</v>
          </cell>
          <cell r="F496">
            <v>0</v>
          </cell>
          <cell r="G496">
            <v>262</v>
          </cell>
          <cell r="H496">
            <v>42740</v>
          </cell>
          <cell r="I496">
            <v>42257</v>
          </cell>
          <cell r="J496">
            <v>1900</v>
          </cell>
        </row>
        <row r="497">
          <cell r="D497">
            <v>256</v>
          </cell>
          <cell r="E497">
            <v>0</v>
          </cell>
          <cell r="F497">
            <v>0</v>
          </cell>
          <cell r="G497">
            <v>256</v>
          </cell>
          <cell r="H497">
            <v>42741</v>
          </cell>
          <cell r="I497">
            <v>42257</v>
          </cell>
          <cell r="J497">
            <v>1930</v>
          </cell>
        </row>
        <row r="498">
          <cell r="D498">
            <v>256</v>
          </cell>
          <cell r="E498">
            <v>0</v>
          </cell>
          <cell r="F498">
            <v>0</v>
          </cell>
          <cell r="G498">
            <v>256</v>
          </cell>
          <cell r="H498">
            <v>42742</v>
          </cell>
          <cell r="I498">
            <v>42257</v>
          </cell>
          <cell r="J498">
            <v>2000</v>
          </cell>
        </row>
        <row r="499">
          <cell r="D499">
            <v>262</v>
          </cell>
          <cell r="E499">
            <v>0</v>
          </cell>
          <cell r="F499">
            <v>0</v>
          </cell>
          <cell r="G499">
            <v>262</v>
          </cell>
          <cell r="H499">
            <v>42743</v>
          </cell>
          <cell r="I499">
            <v>42257</v>
          </cell>
          <cell r="J499">
            <v>2030</v>
          </cell>
        </row>
        <row r="500">
          <cell r="D500">
            <v>262</v>
          </cell>
          <cell r="E500">
            <v>0</v>
          </cell>
          <cell r="F500">
            <v>0</v>
          </cell>
          <cell r="G500">
            <v>262</v>
          </cell>
          <cell r="H500">
            <v>42744</v>
          </cell>
          <cell r="I500">
            <v>42257</v>
          </cell>
          <cell r="J500">
            <v>2100</v>
          </cell>
        </row>
        <row r="501">
          <cell r="D501">
            <v>256</v>
          </cell>
          <cell r="E501">
            <v>0</v>
          </cell>
          <cell r="F501">
            <v>0</v>
          </cell>
          <cell r="G501">
            <v>256</v>
          </cell>
          <cell r="H501">
            <v>42745</v>
          </cell>
          <cell r="I501">
            <v>42257</v>
          </cell>
          <cell r="J501">
            <v>2130</v>
          </cell>
        </row>
        <row r="502">
          <cell r="D502">
            <v>262</v>
          </cell>
          <cell r="E502">
            <v>0</v>
          </cell>
          <cell r="F502">
            <v>0</v>
          </cell>
          <cell r="G502">
            <v>262</v>
          </cell>
          <cell r="H502">
            <v>42746</v>
          </cell>
          <cell r="I502">
            <v>42257</v>
          </cell>
          <cell r="J502">
            <v>2200</v>
          </cell>
        </row>
        <row r="503">
          <cell r="D503">
            <v>262</v>
          </cell>
          <cell r="E503">
            <v>0</v>
          </cell>
          <cell r="F503">
            <v>0</v>
          </cell>
          <cell r="G503">
            <v>262</v>
          </cell>
          <cell r="H503">
            <v>42747</v>
          </cell>
          <cell r="I503">
            <v>42257</v>
          </cell>
          <cell r="J503">
            <v>2230</v>
          </cell>
        </row>
        <row r="504">
          <cell r="D504">
            <v>262</v>
          </cell>
          <cell r="E504">
            <v>0</v>
          </cell>
          <cell r="F504">
            <v>0</v>
          </cell>
          <cell r="G504">
            <v>262</v>
          </cell>
          <cell r="H504">
            <v>42748</v>
          </cell>
          <cell r="I504">
            <v>42257</v>
          </cell>
          <cell r="J504">
            <v>2300</v>
          </cell>
        </row>
        <row r="505">
          <cell r="D505">
            <v>262</v>
          </cell>
          <cell r="E505">
            <v>0</v>
          </cell>
          <cell r="F505">
            <v>0</v>
          </cell>
          <cell r="G505">
            <v>262</v>
          </cell>
          <cell r="H505">
            <v>42749</v>
          </cell>
          <cell r="I505">
            <v>42257</v>
          </cell>
          <cell r="J505">
            <v>2330</v>
          </cell>
        </row>
        <row r="506">
          <cell r="D506">
            <v>256</v>
          </cell>
          <cell r="E506">
            <v>0</v>
          </cell>
          <cell r="F506">
            <v>0</v>
          </cell>
          <cell r="G506">
            <v>256</v>
          </cell>
          <cell r="H506">
            <v>42750</v>
          </cell>
          <cell r="I506">
            <v>42257</v>
          </cell>
          <cell r="J506">
            <v>2400</v>
          </cell>
        </row>
        <row r="507">
          <cell r="D507">
            <v>262</v>
          </cell>
          <cell r="E507">
            <v>0</v>
          </cell>
          <cell r="F507">
            <v>0</v>
          </cell>
          <cell r="G507">
            <v>262</v>
          </cell>
          <cell r="H507">
            <v>42751</v>
          </cell>
          <cell r="I507">
            <v>42258</v>
          </cell>
          <cell r="J507">
            <v>30</v>
          </cell>
        </row>
        <row r="508">
          <cell r="D508">
            <v>262</v>
          </cell>
          <cell r="E508">
            <v>0</v>
          </cell>
          <cell r="F508">
            <v>0</v>
          </cell>
          <cell r="G508">
            <v>262</v>
          </cell>
          <cell r="H508">
            <v>42752</v>
          </cell>
          <cell r="I508">
            <v>42258</v>
          </cell>
          <cell r="J508">
            <v>100</v>
          </cell>
        </row>
        <row r="509">
          <cell r="D509">
            <v>262</v>
          </cell>
          <cell r="E509">
            <v>0</v>
          </cell>
          <cell r="F509">
            <v>0</v>
          </cell>
          <cell r="G509">
            <v>262</v>
          </cell>
          <cell r="H509">
            <v>42753</v>
          </cell>
          <cell r="I509">
            <v>42258</v>
          </cell>
          <cell r="J509">
            <v>130</v>
          </cell>
        </row>
        <row r="510">
          <cell r="D510">
            <v>256</v>
          </cell>
          <cell r="E510">
            <v>0</v>
          </cell>
          <cell r="F510">
            <v>0</v>
          </cell>
          <cell r="G510">
            <v>256</v>
          </cell>
          <cell r="H510">
            <v>42754</v>
          </cell>
          <cell r="I510">
            <v>42258</v>
          </cell>
          <cell r="J510">
            <v>200</v>
          </cell>
        </row>
        <row r="511">
          <cell r="D511">
            <v>269</v>
          </cell>
          <cell r="E511">
            <v>0</v>
          </cell>
          <cell r="F511">
            <v>0</v>
          </cell>
          <cell r="G511">
            <v>269</v>
          </cell>
          <cell r="H511">
            <v>42755</v>
          </cell>
          <cell r="I511">
            <v>42258</v>
          </cell>
          <cell r="J511">
            <v>230</v>
          </cell>
        </row>
        <row r="512">
          <cell r="D512">
            <v>262</v>
          </cell>
          <cell r="E512">
            <v>0</v>
          </cell>
          <cell r="F512">
            <v>0</v>
          </cell>
          <cell r="G512">
            <v>262</v>
          </cell>
          <cell r="H512">
            <v>42756</v>
          </cell>
          <cell r="I512">
            <v>42258</v>
          </cell>
          <cell r="J512">
            <v>300</v>
          </cell>
        </row>
        <row r="513">
          <cell r="D513">
            <v>262</v>
          </cell>
          <cell r="E513">
            <v>0</v>
          </cell>
          <cell r="F513">
            <v>0</v>
          </cell>
          <cell r="G513">
            <v>262</v>
          </cell>
          <cell r="H513">
            <v>42757</v>
          </cell>
          <cell r="I513">
            <v>42258</v>
          </cell>
          <cell r="J513">
            <v>330</v>
          </cell>
        </row>
        <row r="514">
          <cell r="D514">
            <v>262</v>
          </cell>
          <cell r="E514">
            <v>0</v>
          </cell>
          <cell r="F514">
            <v>0</v>
          </cell>
          <cell r="G514">
            <v>262</v>
          </cell>
          <cell r="H514">
            <v>42758</v>
          </cell>
          <cell r="I514">
            <v>42258</v>
          </cell>
          <cell r="J514">
            <v>400</v>
          </cell>
        </row>
        <row r="515">
          <cell r="D515">
            <v>262</v>
          </cell>
          <cell r="E515">
            <v>0</v>
          </cell>
          <cell r="F515">
            <v>0</v>
          </cell>
          <cell r="G515">
            <v>262</v>
          </cell>
          <cell r="H515">
            <v>42759</v>
          </cell>
          <cell r="I515">
            <v>42258</v>
          </cell>
          <cell r="J515">
            <v>430</v>
          </cell>
        </row>
        <row r="516">
          <cell r="D516">
            <v>262</v>
          </cell>
          <cell r="E516">
            <v>0</v>
          </cell>
          <cell r="F516">
            <v>0</v>
          </cell>
          <cell r="G516">
            <v>262</v>
          </cell>
          <cell r="H516">
            <v>42760</v>
          </cell>
          <cell r="I516">
            <v>42258</v>
          </cell>
          <cell r="J516">
            <v>500</v>
          </cell>
        </row>
        <row r="517">
          <cell r="D517">
            <v>262</v>
          </cell>
          <cell r="E517">
            <v>0</v>
          </cell>
          <cell r="F517">
            <v>0</v>
          </cell>
          <cell r="G517">
            <v>262</v>
          </cell>
          <cell r="H517">
            <v>42761</v>
          </cell>
          <cell r="I517">
            <v>42258</v>
          </cell>
          <cell r="J517">
            <v>530</v>
          </cell>
        </row>
        <row r="518">
          <cell r="D518">
            <v>269</v>
          </cell>
          <cell r="E518">
            <v>0</v>
          </cell>
          <cell r="F518">
            <v>0</v>
          </cell>
          <cell r="G518">
            <v>269</v>
          </cell>
          <cell r="H518">
            <v>42762</v>
          </cell>
          <cell r="I518">
            <v>42258</v>
          </cell>
          <cell r="J518">
            <v>600</v>
          </cell>
        </row>
        <row r="519">
          <cell r="D519">
            <v>269</v>
          </cell>
          <cell r="E519">
            <v>0</v>
          </cell>
          <cell r="F519">
            <v>0</v>
          </cell>
          <cell r="G519">
            <v>269</v>
          </cell>
          <cell r="H519">
            <v>42763</v>
          </cell>
          <cell r="I519">
            <v>42258</v>
          </cell>
          <cell r="J519">
            <v>630</v>
          </cell>
        </row>
        <row r="520">
          <cell r="D520">
            <v>256</v>
          </cell>
          <cell r="E520">
            <v>0</v>
          </cell>
          <cell r="F520">
            <v>0</v>
          </cell>
          <cell r="G520">
            <v>256</v>
          </cell>
          <cell r="H520">
            <v>42764</v>
          </cell>
          <cell r="I520">
            <v>42258</v>
          </cell>
          <cell r="J520">
            <v>700</v>
          </cell>
        </row>
        <row r="521">
          <cell r="D521">
            <v>269</v>
          </cell>
          <cell r="E521">
            <v>0</v>
          </cell>
          <cell r="F521">
            <v>0</v>
          </cell>
          <cell r="G521">
            <v>269</v>
          </cell>
          <cell r="H521">
            <v>42765</v>
          </cell>
          <cell r="I521">
            <v>42258</v>
          </cell>
          <cell r="J521">
            <v>730</v>
          </cell>
        </row>
        <row r="522">
          <cell r="D522">
            <v>269</v>
          </cell>
          <cell r="E522">
            <v>0</v>
          </cell>
          <cell r="F522">
            <v>0</v>
          </cell>
          <cell r="G522">
            <v>269</v>
          </cell>
          <cell r="H522">
            <v>42766</v>
          </cell>
          <cell r="I522">
            <v>42258</v>
          </cell>
          <cell r="J522">
            <v>800</v>
          </cell>
        </row>
        <row r="523">
          <cell r="D523">
            <v>256</v>
          </cell>
          <cell r="E523">
            <v>0</v>
          </cell>
          <cell r="F523">
            <v>0</v>
          </cell>
          <cell r="G523">
            <v>256</v>
          </cell>
          <cell r="H523">
            <v>42767</v>
          </cell>
          <cell r="I523">
            <v>42258</v>
          </cell>
          <cell r="J523">
            <v>830</v>
          </cell>
        </row>
        <row r="524">
          <cell r="D524">
            <v>262</v>
          </cell>
          <cell r="E524">
            <v>0</v>
          </cell>
          <cell r="F524">
            <v>0</v>
          </cell>
          <cell r="G524">
            <v>262</v>
          </cell>
          <cell r="H524">
            <v>42768</v>
          </cell>
          <cell r="I524">
            <v>42258</v>
          </cell>
          <cell r="J524">
            <v>900</v>
          </cell>
        </row>
        <row r="525">
          <cell r="D525">
            <v>262</v>
          </cell>
          <cell r="E525">
            <v>0</v>
          </cell>
          <cell r="F525">
            <v>0</v>
          </cell>
          <cell r="G525">
            <v>262</v>
          </cell>
          <cell r="H525">
            <v>42769</v>
          </cell>
          <cell r="I525">
            <v>42258</v>
          </cell>
          <cell r="J525">
            <v>930</v>
          </cell>
        </row>
        <row r="526">
          <cell r="D526">
            <v>256</v>
          </cell>
          <cell r="E526">
            <v>0</v>
          </cell>
          <cell r="F526">
            <v>0</v>
          </cell>
          <cell r="G526">
            <v>256</v>
          </cell>
          <cell r="H526">
            <v>42770</v>
          </cell>
          <cell r="I526">
            <v>42258</v>
          </cell>
          <cell r="J526">
            <v>1000</v>
          </cell>
        </row>
        <row r="527">
          <cell r="D527">
            <v>262</v>
          </cell>
          <cell r="E527">
            <v>0</v>
          </cell>
          <cell r="F527">
            <v>0</v>
          </cell>
          <cell r="G527">
            <v>262</v>
          </cell>
          <cell r="H527">
            <v>42771</v>
          </cell>
          <cell r="I527">
            <v>42258</v>
          </cell>
          <cell r="J527">
            <v>1030</v>
          </cell>
        </row>
        <row r="528">
          <cell r="D528">
            <v>250</v>
          </cell>
          <cell r="E528">
            <v>0</v>
          </cell>
          <cell r="F528">
            <v>0</v>
          </cell>
          <cell r="G528">
            <v>250</v>
          </cell>
          <cell r="H528">
            <v>42772</v>
          </cell>
          <cell r="I528">
            <v>42258</v>
          </cell>
          <cell r="J528">
            <v>1100</v>
          </cell>
        </row>
        <row r="529">
          <cell r="D529">
            <v>262</v>
          </cell>
          <cell r="E529">
            <v>0</v>
          </cell>
          <cell r="F529">
            <v>0</v>
          </cell>
          <cell r="G529">
            <v>262</v>
          </cell>
          <cell r="H529">
            <v>42773</v>
          </cell>
          <cell r="I529">
            <v>42258</v>
          </cell>
          <cell r="J529">
            <v>1130</v>
          </cell>
        </row>
        <row r="530">
          <cell r="D530">
            <v>256</v>
          </cell>
          <cell r="E530">
            <v>0</v>
          </cell>
          <cell r="F530">
            <v>0</v>
          </cell>
          <cell r="G530">
            <v>256</v>
          </cell>
          <cell r="H530">
            <v>42774</v>
          </cell>
          <cell r="I530">
            <v>42258</v>
          </cell>
          <cell r="J530">
            <v>1200</v>
          </cell>
        </row>
        <row r="531">
          <cell r="D531">
            <v>250</v>
          </cell>
          <cell r="E531">
            <v>0</v>
          </cell>
          <cell r="F531">
            <v>0</v>
          </cell>
          <cell r="G531">
            <v>250</v>
          </cell>
          <cell r="H531">
            <v>42775</v>
          </cell>
          <cell r="I531">
            <v>42258</v>
          </cell>
          <cell r="J531">
            <v>1230</v>
          </cell>
        </row>
        <row r="532">
          <cell r="D532">
            <v>256</v>
          </cell>
          <cell r="E532">
            <v>0</v>
          </cell>
          <cell r="F532">
            <v>0</v>
          </cell>
          <cell r="G532">
            <v>256</v>
          </cell>
          <cell r="H532">
            <v>42776</v>
          </cell>
          <cell r="I532">
            <v>42258</v>
          </cell>
          <cell r="J532">
            <v>1300</v>
          </cell>
        </row>
        <row r="533">
          <cell r="D533">
            <v>256</v>
          </cell>
          <cell r="E533">
            <v>0</v>
          </cell>
          <cell r="F533">
            <v>0</v>
          </cell>
          <cell r="G533">
            <v>256</v>
          </cell>
          <cell r="H533">
            <v>42777</v>
          </cell>
          <cell r="I533">
            <v>42258</v>
          </cell>
          <cell r="J533">
            <v>1330</v>
          </cell>
        </row>
        <row r="534">
          <cell r="D534">
            <v>250</v>
          </cell>
          <cell r="E534">
            <v>0</v>
          </cell>
          <cell r="F534">
            <v>0</v>
          </cell>
          <cell r="G534">
            <v>250</v>
          </cell>
          <cell r="H534">
            <v>42778</v>
          </cell>
          <cell r="I534">
            <v>42258</v>
          </cell>
          <cell r="J534">
            <v>1400</v>
          </cell>
        </row>
        <row r="535">
          <cell r="D535">
            <v>256</v>
          </cell>
          <cell r="E535">
            <v>0</v>
          </cell>
          <cell r="F535">
            <v>0</v>
          </cell>
          <cell r="G535">
            <v>256</v>
          </cell>
          <cell r="H535">
            <v>42779</v>
          </cell>
          <cell r="I535">
            <v>42258</v>
          </cell>
          <cell r="J535">
            <v>1430</v>
          </cell>
        </row>
        <row r="536">
          <cell r="D536">
            <v>250</v>
          </cell>
          <cell r="E536">
            <v>0</v>
          </cell>
          <cell r="F536">
            <v>0</v>
          </cell>
          <cell r="G536">
            <v>250</v>
          </cell>
          <cell r="H536">
            <v>42780</v>
          </cell>
          <cell r="I536">
            <v>42258</v>
          </cell>
          <cell r="J536">
            <v>1500</v>
          </cell>
        </row>
        <row r="537">
          <cell r="D537">
            <v>250</v>
          </cell>
          <cell r="E537">
            <v>0</v>
          </cell>
          <cell r="F537">
            <v>0</v>
          </cell>
          <cell r="G537">
            <v>250</v>
          </cell>
          <cell r="H537">
            <v>42781</v>
          </cell>
          <cell r="I537">
            <v>42258</v>
          </cell>
          <cell r="J537">
            <v>1530</v>
          </cell>
        </row>
        <row r="538">
          <cell r="D538">
            <v>256</v>
          </cell>
          <cell r="E538">
            <v>0</v>
          </cell>
          <cell r="F538">
            <v>0</v>
          </cell>
          <cell r="G538">
            <v>256</v>
          </cell>
          <cell r="H538">
            <v>42782</v>
          </cell>
          <cell r="I538">
            <v>42258</v>
          </cell>
          <cell r="J538">
            <v>1600</v>
          </cell>
        </row>
        <row r="539">
          <cell r="D539">
            <v>250</v>
          </cell>
          <cell r="E539">
            <v>0</v>
          </cell>
          <cell r="F539">
            <v>0</v>
          </cell>
          <cell r="G539">
            <v>250</v>
          </cell>
          <cell r="H539">
            <v>42783</v>
          </cell>
          <cell r="I539">
            <v>42258</v>
          </cell>
          <cell r="J539">
            <v>1630</v>
          </cell>
        </row>
        <row r="540">
          <cell r="D540">
            <v>256</v>
          </cell>
          <cell r="E540">
            <v>0</v>
          </cell>
          <cell r="F540">
            <v>0</v>
          </cell>
          <cell r="G540">
            <v>256</v>
          </cell>
          <cell r="H540">
            <v>42784</v>
          </cell>
          <cell r="I540">
            <v>42258</v>
          </cell>
          <cell r="J540">
            <v>1700</v>
          </cell>
        </row>
        <row r="541">
          <cell r="D541">
            <v>256</v>
          </cell>
          <cell r="E541">
            <v>0</v>
          </cell>
          <cell r="F541">
            <v>0</v>
          </cell>
          <cell r="G541">
            <v>256</v>
          </cell>
          <cell r="H541">
            <v>42785</v>
          </cell>
          <cell r="I541">
            <v>42258</v>
          </cell>
          <cell r="J541">
            <v>1730</v>
          </cell>
        </row>
        <row r="542">
          <cell r="D542">
            <v>256</v>
          </cell>
          <cell r="E542">
            <v>0</v>
          </cell>
          <cell r="F542">
            <v>0</v>
          </cell>
          <cell r="G542">
            <v>256</v>
          </cell>
          <cell r="H542">
            <v>42786</v>
          </cell>
          <cell r="I542">
            <v>42258</v>
          </cell>
          <cell r="J542">
            <v>1800</v>
          </cell>
        </row>
        <row r="543">
          <cell r="D543">
            <v>256</v>
          </cell>
          <cell r="E543">
            <v>0</v>
          </cell>
          <cell r="F543">
            <v>0</v>
          </cell>
          <cell r="G543">
            <v>256</v>
          </cell>
          <cell r="H543">
            <v>42787</v>
          </cell>
          <cell r="I543">
            <v>42258</v>
          </cell>
          <cell r="J543">
            <v>1830</v>
          </cell>
        </row>
        <row r="544">
          <cell r="D544">
            <v>256</v>
          </cell>
          <cell r="E544">
            <v>0</v>
          </cell>
          <cell r="F544">
            <v>0</v>
          </cell>
          <cell r="G544">
            <v>256</v>
          </cell>
          <cell r="H544">
            <v>42788</v>
          </cell>
          <cell r="I544">
            <v>42258</v>
          </cell>
          <cell r="J544">
            <v>1900</v>
          </cell>
        </row>
        <row r="545">
          <cell r="D545">
            <v>256</v>
          </cell>
          <cell r="E545">
            <v>0</v>
          </cell>
          <cell r="F545">
            <v>0</v>
          </cell>
          <cell r="G545">
            <v>256</v>
          </cell>
          <cell r="H545">
            <v>42789</v>
          </cell>
          <cell r="I545">
            <v>42258</v>
          </cell>
          <cell r="J545">
            <v>1930</v>
          </cell>
        </row>
        <row r="546">
          <cell r="D546">
            <v>256</v>
          </cell>
          <cell r="E546">
            <v>0</v>
          </cell>
          <cell r="F546">
            <v>0</v>
          </cell>
          <cell r="G546">
            <v>256</v>
          </cell>
          <cell r="H546">
            <v>42790</v>
          </cell>
          <cell r="I546">
            <v>42258</v>
          </cell>
          <cell r="J546">
            <v>2000</v>
          </cell>
        </row>
        <row r="547">
          <cell r="D547">
            <v>256</v>
          </cell>
          <cell r="E547">
            <v>0</v>
          </cell>
          <cell r="F547">
            <v>0</v>
          </cell>
          <cell r="G547">
            <v>256</v>
          </cell>
          <cell r="H547">
            <v>42791</v>
          </cell>
          <cell r="I547">
            <v>42258</v>
          </cell>
          <cell r="J547">
            <v>2030</v>
          </cell>
        </row>
        <row r="548">
          <cell r="D548">
            <v>256</v>
          </cell>
          <cell r="E548">
            <v>0</v>
          </cell>
          <cell r="F548">
            <v>0</v>
          </cell>
          <cell r="G548">
            <v>256</v>
          </cell>
          <cell r="H548">
            <v>42792</v>
          </cell>
          <cell r="I548">
            <v>42258</v>
          </cell>
          <cell r="J548">
            <v>2100</v>
          </cell>
        </row>
        <row r="549">
          <cell r="D549">
            <v>256</v>
          </cell>
          <cell r="E549">
            <v>0</v>
          </cell>
          <cell r="F549">
            <v>0</v>
          </cell>
          <cell r="G549">
            <v>256</v>
          </cell>
          <cell r="H549">
            <v>42793</v>
          </cell>
          <cell r="I549">
            <v>42258</v>
          </cell>
          <cell r="J549">
            <v>2130</v>
          </cell>
        </row>
        <row r="550">
          <cell r="D550">
            <v>256</v>
          </cell>
          <cell r="E550">
            <v>0</v>
          </cell>
          <cell r="F550">
            <v>0</v>
          </cell>
          <cell r="G550">
            <v>256</v>
          </cell>
          <cell r="H550">
            <v>42794</v>
          </cell>
          <cell r="I550">
            <v>42258</v>
          </cell>
          <cell r="J550">
            <v>2200</v>
          </cell>
        </row>
        <row r="551">
          <cell r="D551">
            <v>256</v>
          </cell>
          <cell r="E551">
            <v>0</v>
          </cell>
          <cell r="F551">
            <v>0</v>
          </cell>
          <cell r="G551">
            <v>256</v>
          </cell>
          <cell r="H551">
            <v>42795</v>
          </cell>
          <cell r="I551">
            <v>42258</v>
          </cell>
          <cell r="J551">
            <v>2230</v>
          </cell>
        </row>
        <row r="552">
          <cell r="D552">
            <v>262</v>
          </cell>
          <cell r="E552">
            <v>0</v>
          </cell>
          <cell r="F552">
            <v>0</v>
          </cell>
          <cell r="G552">
            <v>262</v>
          </cell>
          <cell r="H552">
            <v>42796</v>
          </cell>
          <cell r="I552">
            <v>42258</v>
          </cell>
          <cell r="J552">
            <v>2300</v>
          </cell>
        </row>
        <row r="553">
          <cell r="D553">
            <v>256</v>
          </cell>
          <cell r="E553">
            <v>0</v>
          </cell>
          <cell r="F553">
            <v>0</v>
          </cell>
          <cell r="G553">
            <v>256</v>
          </cell>
          <cell r="H553">
            <v>42797</v>
          </cell>
          <cell r="I553">
            <v>42258</v>
          </cell>
          <cell r="J553">
            <v>2330</v>
          </cell>
        </row>
        <row r="554">
          <cell r="D554">
            <v>262</v>
          </cell>
          <cell r="E554">
            <v>0</v>
          </cell>
          <cell r="F554">
            <v>0</v>
          </cell>
          <cell r="G554">
            <v>262</v>
          </cell>
          <cell r="H554">
            <v>42798</v>
          </cell>
          <cell r="I554">
            <v>42258</v>
          </cell>
          <cell r="J554">
            <v>2400</v>
          </cell>
        </row>
        <row r="555">
          <cell r="D555">
            <v>262</v>
          </cell>
          <cell r="E555">
            <v>0</v>
          </cell>
          <cell r="F555">
            <v>0</v>
          </cell>
          <cell r="G555">
            <v>262</v>
          </cell>
          <cell r="H555">
            <v>42799</v>
          </cell>
          <cell r="I555">
            <v>42259</v>
          </cell>
          <cell r="J555">
            <v>30</v>
          </cell>
        </row>
        <row r="556">
          <cell r="D556">
            <v>256</v>
          </cell>
          <cell r="E556">
            <v>0</v>
          </cell>
          <cell r="F556">
            <v>0</v>
          </cell>
          <cell r="G556">
            <v>256</v>
          </cell>
          <cell r="H556">
            <v>42800</v>
          </cell>
          <cell r="I556">
            <v>42259</v>
          </cell>
          <cell r="J556">
            <v>100</v>
          </cell>
        </row>
        <row r="557">
          <cell r="D557">
            <v>256</v>
          </cell>
          <cell r="E557">
            <v>0</v>
          </cell>
          <cell r="F557">
            <v>0</v>
          </cell>
          <cell r="G557">
            <v>256</v>
          </cell>
          <cell r="H557">
            <v>42801</v>
          </cell>
          <cell r="I557">
            <v>42259</v>
          </cell>
          <cell r="J557">
            <v>130</v>
          </cell>
        </row>
        <row r="558">
          <cell r="D558">
            <v>262</v>
          </cell>
          <cell r="E558">
            <v>0</v>
          </cell>
          <cell r="F558">
            <v>0</v>
          </cell>
          <cell r="G558">
            <v>262</v>
          </cell>
          <cell r="H558">
            <v>42802</v>
          </cell>
          <cell r="I558">
            <v>42259</v>
          </cell>
          <cell r="J558">
            <v>200</v>
          </cell>
        </row>
        <row r="559">
          <cell r="D559">
            <v>256</v>
          </cell>
          <cell r="E559">
            <v>0</v>
          </cell>
          <cell r="F559">
            <v>0</v>
          </cell>
          <cell r="G559">
            <v>256</v>
          </cell>
          <cell r="H559">
            <v>42803</v>
          </cell>
          <cell r="I559">
            <v>42259</v>
          </cell>
          <cell r="J559">
            <v>230</v>
          </cell>
        </row>
        <row r="560">
          <cell r="D560">
            <v>256</v>
          </cell>
          <cell r="E560">
            <v>0</v>
          </cell>
          <cell r="F560">
            <v>0</v>
          </cell>
          <cell r="G560">
            <v>256</v>
          </cell>
          <cell r="H560">
            <v>42804</v>
          </cell>
          <cell r="I560">
            <v>42259</v>
          </cell>
          <cell r="J560">
            <v>300</v>
          </cell>
        </row>
        <row r="561">
          <cell r="D561">
            <v>262</v>
          </cell>
          <cell r="E561">
            <v>0</v>
          </cell>
          <cell r="F561">
            <v>0</v>
          </cell>
          <cell r="G561">
            <v>262</v>
          </cell>
          <cell r="H561">
            <v>42805</v>
          </cell>
          <cell r="I561">
            <v>42259</v>
          </cell>
          <cell r="J561">
            <v>330</v>
          </cell>
        </row>
        <row r="562">
          <cell r="D562">
            <v>262</v>
          </cell>
          <cell r="E562">
            <v>0</v>
          </cell>
          <cell r="F562">
            <v>0</v>
          </cell>
          <cell r="G562">
            <v>262</v>
          </cell>
          <cell r="H562">
            <v>42806</v>
          </cell>
          <cell r="I562">
            <v>42259</v>
          </cell>
          <cell r="J562">
            <v>400</v>
          </cell>
        </row>
        <row r="563">
          <cell r="D563">
            <v>256</v>
          </cell>
          <cell r="E563">
            <v>0</v>
          </cell>
          <cell r="F563">
            <v>0</v>
          </cell>
          <cell r="G563">
            <v>256</v>
          </cell>
          <cell r="H563">
            <v>42807</v>
          </cell>
          <cell r="I563">
            <v>42259</v>
          </cell>
          <cell r="J563">
            <v>430</v>
          </cell>
        </row>
        <row r="564">
          <cell r="D564">
            <v>256</v>
          </cell>
          <cell r="E564">
            <v>0</v>
          </cell>
          <cell r="F564">
            <v>0</v>
          </cell>
          <cell r="G564">
            <v>256</v>
          </cell>
          <cell r="H564">
            <v>42808</v>
          </cell>
          <cell r="I564">
            <v>42259</v>
          </cell>
          <cell r="J564">
            <v>500</v>
          </cell>
        </row>
        <row r="565">
          <cell r="D565">
            <v>262</v>
          </cell>
          <cell r="E565">
            <v>0</v>
          </cell>
          <cell r="F565">
            <v>0</v>
          </cell>
          <cell r="G565">
            <v>262</v>
          </cell>
          <cell r="H565">
            <v>42809</v>
          </cell>
          <cell r="I565">
            <v>42259</v>
          </cell>
          <cell r="J565">
            <v>530</v>
          </cell>
        </row>
        <row r="566">
          <cell r="D566">
            <v>256</v>
          </cell>
          <cell r="E566">
            <v>0</v>
          </cell>
          <cell r="F566">
            <v>0</v>
          </cell>
          <cell r="G566">
            <v>256</v>
          </cell>
          <cell r="H566">
            <v>42810</v>
          </cell>
          <cell r="I566">
            <v>42259</v>
          </cell>
          <cell r="J566">
            <v>600</v>
          </cell>
        </row>
        <row r="567">
          <cell r="D567">
            <v>262</v>
          </cell>
          <cell r="E567">
            <v>0</v>
          </cell>
          <cell r="F567">
            <v>0</v>
          </cell>
          <cell r="G567">
            <v>262</v>
          </cell>
          <cell r="H567">
            <v>42811</v>
          </cell>
          <cell r="I567">
            <v>42259</v>
          </cell>
          <cell r="J567">
            <v>630</v>
          </cell>
        </row>
        <row r="568">
          <cell r="D568">
            <v>262</v>
          </cell>
          <cell r="E568">
            <v>0</v>
          </cell>
          <cell r="F568">
            <v>0</v>
          </cell>
          <cell r="G568">
            <v>262</v>
          </cell>
          <cell r="H568">
            <v>42812</v>
          </cell>
          <cell r="I568">
            <v>42259</v>
          </cell>
          <cell r="J568">
            <v>700</v>
          </cell>
        </row>
        <row r="569">
          <cell r="D569">
            <v>262</v>
          </cell>
          <cell r="E569">
            <v>0</v>
          </cell>
          <cell r="F569">
            <v>0</v>
          </cell>
          <cell r="G569">
            <v>262</v>
          </cell>
          <cell r="H569">
            <v>42813</v>
          </cell>
          <cell r="I569">
            <v>42259</v>
          </cell>
          <cell r="J569">
            <v>730</v>
          </cell>
        </row>
        <row r="570">
          <cell r="D570">
            <v>256</v>
          </cell>
          <cell r="E570">
            <v>0</v>
          </cell>
          <cell r="F570">
            <v>0</v>
          </cell>
          <cell r="G570">
            <v>256</v>
          </cell>
          <cell r="H570">
            <v>42814</v>
          </cell>
          <cell r="I570">
            <v>42259</v>
          </cell>
          <cell r="J570">
            <v>800</v>
          </cell>
        </row>
        <row r="571">
          <cell r="D571">
            <v>262</v>
          </cell>
          <cell r="E571">
            <v>0</v>
          </cell>
          <cell r="F571">
            <v>0</v>
          </cell>
          <cell r="G571">
            <v>262</v>
          </cell>
          <cell r="H571">
            <v>42815</v>
          </cell>
          <cell r="I571">
            <v>42259</v>
          </cell>
          <cell r="J571">
            <v>830</v>
          </cell>
        </row>
        <row r="572">
          <cell r="D572">
            <v>256</v>
          </cell>
          <cell r="E572">
            <v>0</v>
          </cell>
          <cell r="F572">
            <v>0</v>
          </cell>
          <cell r="G572">
            <v>256</v>
          </cell>
          <cell r="H572">
            <v>42816</v>
          </cell>
          <cell r="I572">
            <v>42259</v>
          </cell>
          <cell r="J572">
            <v>900</v>
          </cell>
        </row>
        <row r="573">
          <cell r="D573">
            <v>262</v>
          </cell>
          <cell r="E573">
            <v>0</v>
          </cell>
          <cell r="F573">
            <v>0</v>
          </cell>
          <cell r="G573">
            <v>262</v>
          </cell>
          <cell r="H573">
            <v>42817</v>
          </cell>
          <cell r="I573">
            <v>42259</v>
          </cell>
          <cell r="J573">
            <v>930</v>
          </cell>
        </row>
        <row r="574">
          <cell r="D574">
            <v>256</v>
          </cell>
          <cell r="E574">
            <v>0</v>
          </cell>
          <cell r="F574">
            <v>0</v>
          </cell>
          <cell r="G574">
            <v>256</v>
          </cell>
          <cell r="H574">
            <v>42818</v>
          </cell>
          <cell r="I574">
            <v>42259</v>
          </cell>
          <cell r="J574">
            <v>1000</v>
          </cell>
        </row>
        <row r="575">
          <cell r="D575">
            <v>262</v>
          </cell>
          <cell r="E575">
            <v>0</v>
          </cell>
          <cell r="F575">
            <v>0</v>
          </cell>
          <cell r="G575">
            <v>262</v>
          </cell>
          <cell r="H575">
            <v>42819</v>
          </cell>
          <cell r="I575">
            <v>42259</v>
          </cell>
          <cell r="J575">
            <v>1030</v>
          </cell>
        </row>
        <row r="576">
          <cell r="D576">
            <v>256</v>
          </cell>
          <cell r="E576">
            <v>0</v>
          </cell>
          <cell r="F576">
            <v>0</v>
          </cell>
          <cell r="G576">
            <v>256</v>
          </cell>
          <cell r="H576">
            <v>42820</v>
          </cell>
          <cell r="I576">
            <v>42259</v>
          </cell>
          <cell r="J576">
            <v>1100</v>
          </cell>
        </row>
        <row r="577">
          <cell r="D577">
            <v>256</v>
          </cell>
          <cell r="E577">
            <v>0</v>
          </cell>
          <cell r="F577">
            <v>0</v>
          </cell>
          <cell r="G577">
            <v>256</v>
          </cell>
          <cell r="H577">
            <v>42821</v>
          </cell>
          <cell r="I577">
            <v>42259</v>
          </cell>
          <cell r="J577">
            <v>1130</v>
          </cell>
        </row>
        <row r="578">
          <cell r="D578">
            <v>262</v>
          </cell>
          <cell r="E578">
            <v>0</v>
          </cell>
          <cell r="F578">
            <v>0</v>
          </cell>
          <cell r="G578">
            <v>262</v>
          </cell>
          <cell r="H578">
            <v>42822</v>
          </cell>
          <cell r="I578">
            <v>42259</v>
          </cell>
          <cell r="J578">
            <v>1200</v>
          </cell>
        </row>
        <row r="579">
          <cell r="D579">
            <v>256</v>
          </cell>
          <cell r="E579">
            <v>0</v>
          </cell>
          <cell r="F579">
            <v>0</v>
          </cell>
          <cell r="G579">
            <v>256</v>
          </cell>
          <cell r="H579">
            <v>42823</v>
          </cell>
          <cell r="I579">
            <v>42259</v>
          </cell>
          <cell r="J579">
            <v>1230</v>
          </cell>
        </row>
        <row r="580">
          <cell r="D580">
            <v>256</v>
          </cell>
          <cell r="E580">
            <v>0</v>
          </cell>
          <cell r="F580">
            <v>0</v>
          </cell>
          <cell r="G580">
            <v>256</v>
          </cell>
          <cell r="H580">
            <v>42824</v>
          </cell>
          <cell r="I580">
            <v>42259</v>
          </cell>
          <cell r="J580">
            <v>1300</v>
          </cell>
        </row>
        <row r="581">
          <cell r="D581">
            <v>256</v>
          </cell>
          <cell r="E581">
            <v>0</v>
          </cell>
          <cell r="F581">
            <v>0</v>
          </cell>
          <cell r="G581">
            <v>256</v>
          </cell>
          <cell r="H581">
            <v>42825</v>
          </cell>
          <cell r="I581">
            <v>42259</v>
          </cell>
          <cell r="J581">
            <v>1330</v>
          </cell>
        </row>
        <row r="582">
          <cell r="D582">
            <v>256</v>
          </cell>
          <cell r="E582">
            <v>0</v>
          </cell>
          <cell r="F582">
            <v>0</v>
          </cell>
          <cell r="G582">
            <v>256</v>
          </cell>
          <cell r="H582">
            <v>42826</v>
          </cell>
          <cell r="I582">
            <v>42259</v>
          </cell>
          <cell r="J582">
            <v>1400</v>
          </cell>
        </row>
        <row r="583">
          <cell r="D583">
            <v>256</v>
          </cell>
          <cell r="E583">
            <v>0</v>
          </cell>
          <cell r="F583">
            <v>0</v>
          </cell>
          <cell r="G583">
            <v>256</v>
          </cell>
          <cell r="H583">
            <v>42827</v>
          </cell>
          <cell r="I583">
            <v>42259</v>
          </cell>
          <cell r="J583">
            <v>1430</v>
          </cell>
        </row>
        <row r="584">
          <cell r="D584">
            <v>256</v>
          </cell>
          <cell r="E584">
            <v>0</v>
          </cell>
          <cell r="F584">
            <v>0</v>
          </cell>
          <cell r="G584">
            <v>256</v>
          </cell>
          <cell r="H584">
            <v>42828</v>
          </cell>
          <cell r="I584">
            <v>42259</v>
          </cell>
          <cell r="J584">
            <v>1500</v>
          </cell>
        </row>
        <row r="585">
          <cell r="D585">
            <v>262</v>
          </cell>
          <cell r="E585">
            <v>0</v>
          </cell>
          <cell r="F585">
            <v>0</v>
          </cell>
          <cell r="G585">
            <v>262</v>
          </cell>
          <cell r="H585">
            <v>42829</v>
          </cell>
          <cell r="I585">
            <v>42259</v>
          </cell>
          <cell r="J585">
            <v>1530</v>
          </cell>
        </row>
        <row r="586">
          <cell r="D586">
            <v>256</v>
          </cell>
          <cell r="E586">
            <v>0</v>
          </cell>
          <cell r="F586">
            <v>0</v>
          </cell>
          <cell r="G586">
            <v>256</v>
          </cell>
          <cell r="H586">
            <v>42830</v>
          </cell>
          <cell r="I586">
            <v>42259</v>
          </cell>
          <cell r="J586">
            <v>1600</v>
          </cell>
        </row>
        <row r="587">
          <cell r="D587">
            <v>262</v>
          </cell>
          <cell r="E587">
            <v>0</v>
          </cell>
          <cell r="F587">
            <v>0</v>
          </cell>
          <cell r="G587">
            <v>262</v>
          </cell>
          <cell r="H587">
            <v>42831</v>
          </cell>
          <cell r="I587">
            <v>42259</v>
          </cell>
          <cell r="J587">
            <v>1630</v>
          </cell>
        </row>
        <row r="588">
          <cell r="D588">
            <v>256</v>
          </cell>
          <cell r="E588">
            <v>0</v>
          </cell>
          <cell r="F588">
            <v>0</v>
          </cell>
          <cell r="G588">
            <v>256</v>
          </cell>
          <cell r="H588">
            <v>42832</v>
          </cell>
          <cell r="I588">
            <v>42259</v>
          </cell>
          <cell r="J588">
            <v>1700</v>
          </cell>
        </row>
        <row r="589">
          <cell r="D589">
            <v>256</v>
          </cell>
          <cell r="E589">
            <v>0</v>
          </cell>
          <cell r="F589">
            <v>0</v>
          </cell>
          <cell r="G589">
            <v>256</v>
          </cell>
          <cell r="H589">
            <v>42833</v>
          </cell>
          <cell r="I589">
            <v>42259</v>
          </cell>
          <cell r="J589">
            <v>1730</v>
          </cell>
        </row>
        <row r="590">
          <cell r="D590">
            <v>256</v>
          </cell>
          <cell r="E590">
            <v>0</v>
          </cell>
          <cell r="F590">
            <v>0</v>
          </cell>
          <cell r="G590">
            <v>256</v>
          </cell>
          <cell r="H590">
            <v>42834</v>
          </cell>
          <cell r="I590">
            <v>42259</v>
          </cell>
          <cell r="J590">
            <v>1800</v>
          </cell>
        </row>
        <row r="591">
          <cell r="D591">
            <v>262</v>
          </cell>
          <cell r="E591">
            <v>0</v>
          </cell>
          <cell r="F591">
            <v>0</v>
          </cell>
          <cell r="G591">
            <v>262</v>
          </cell>
          <cell r="H591">
            <v>42835</v>
          </cell>
          <cell r="I591">
            <v>42259</v>
          </cell>
          <cell r="J591">
            <v>1830</v>
          </cell>
        </row>
        <row r="592">
          <cell r="D592">
            <v>256</v>
          </cell>
          <cell r="E592">
            <v>0</v>
          </cell>
          <cell r="F592">
            <v>0</v>
          </cell>
          <cell r="G592">
            <v>256</v>
          </cell>
          <cell r="H592">
            <v>42836</v>
          </cell>
          <cell r="I592">
            <v>42259</v>
          </cell>
          <cell r="J592">
            <v>1900</v>
          </cell>
        </row>
        <row r="593">
          <cell r="D593">
            <v>256</v>
          </cell>
          <cell r="E593">
            <v>0</v>
          </cell>
          <cell r="F593">
            <v>0</v>
          </cell>
          <cell r="G593">
            <v>256</v>
          </cell>
          <cell r="H593">
            <v>42837</v>
          </cell>
          <cell r="I593">
            <v>42259</v>
          </cell>
          <cell r="J593">
            <v>1930</v>
          </cell>
        </row>
        <row r="594">
          <cell r="D594">
            <v>250</v>
          </cell>
          <cell r="E594">
            <v>0</v>
          </cell>
          <cell r="F594">
            <v>0</v>
          </cell>
          <cell r="G594">
            <v>250</v>
          </cell>
          <cell r="H594">
            <v>42838</v>
          </cell>
          <cell r="I594">
            <v>42259</v>
          </cell>
          <cell r="J594">
            <v>2000</v>
          </cell>
        </row>
        <row r="595">
          <cell r="D595">
            <v>262</v>
          </cell>
          <cell r="E595">
            <v>0</v>
          </cell>
          <cell r="F595">
            <v>0</v>
          </cell>
          <cell r="G595">
            <v>262</v>
          </cell>
          <cell r="H595">
            <v>42839</v>
          </cell>
          <cell r="I595">
            <v>42259</v>
          </cell>
          <cell r="J595">
            <v>2030</v>
          </cell>
        </row>
        <row r="596">
          <cell r="D596">
            <v>262</v>
          </cell>
          <cell r="E596">
            <v>0</v>
          </cell>
          <cell r="F596">
            <v>0</v>
          </cell>
          <cell r="G596">
            <v>262</v>
          </cell>
          <cell r="H596">
            <v>42840</v>
          </cell>
          <cell r="I596">
            <v>42259</v>
          </cell>
          <cell r="J596">
            <v>2100</v>
          </cell>
        </row>
        <row r="597">
          <cell r="D597">
            <v>256</v>
          </cell>
          <cell r="E597">
            <v>0</v>
          </cell>
          <cell r="F597">
            <v>0</v>
          </cell>
          <cell r="G597">
            <v>256</v>
          </cell>
          <cell r="H597">
            <v>42841</v>
          </cell>
          <cell r="I597">
            <v>42259</v>
          </cell>
          <cell r="J597">
            <v>2130</v>
          </cell>
        </row>
        <row r="598">
          <cell r="D598">
            <v>262</v>
          </cell>
          <cell r="E598">
            <v>0</v>
          </cell>
          <cell r="F598">
            <v>0</v>
          </cell>
          <cell r="G598">
            <v>262</v>
          </cell>
          <cell r="H598">
            <v>42842</v>
          </cell>
          <cell r="I598">
            <v>42259</v>
          </cell>
          <cell r="J598">
            <v>2200</v>
          </cell>
        </row>
        <row r="599">
          <cell r="D599">
            <v>262</v>
          </cell>
          <cell r="E599">
            <v>0</v>
          </cell>
          <cell r="F599">
            <v>0</v>
          </cell>
          <cell r="G599">
            <v>262</v>
          </cell>
          <cell r="H599">
            <v>42843</v>
          </cell>
          <cell r="I599">
            <v>42259</v>
          </cell>
          <cell r="J599">
            <v>2230</v>
          </cell>
        </row>
        <row r="600">
          <cell r="D600">
            <v>262</v>
          </cell>
          <cell r="E600">
            <v>0</v>
          </cell>
          <cell r="F600">
            <v>0</v>
          </cell>
          <cell r="G600">
            <v>262</v>
          </cell>
          <cell r="H600">
            <v>42844</v>
          </cell>
          <cell r="I600">
            <v>42259</v>
          </cell>
          <cell r="J600">
            <v>2300</v>
          </cell>
        </row>
        <row r="601">
          <cell r="D601">
            <v>262</v>
          </cell>
          <cell r="E601">
            <v>0</v>
          </cell>
          <cell r="F601">
            <v>0</v>
          </cell>
          <cell r="G601">
            <v>262</v>
          </cell>
          <cell r="H601">
            <v>42845</v>
          </cell>
          <cell r="I601">
            <v>42259</v>
          </cell>
          <cell r="J601">
            <v>2330</v>
          </cell>
        </row>
        <row r="602">
          <cell r="D602">
            <v>262</v>
          </cell>
          <cell r="E602">
            <v>0</v>
          </cell>
          <cell r="F602">
            <v>0</v>
          </cell>
          <cell r="G602">
            <v>262</v>
          </cell>
          <cell r="H602">
            <v>42846</v>
          </cell>
          <cell r="I602">
            <v>42259</v>
          </cell>
          <cell r="J602">
            <v>2400</v>
          </cell>
        </row>
        <row r="603">
          <cell r="D603">
            <v>256</v>
          </cell>
          <cell r="E603">
            <v>0</v>
          </cell>
          <cell r="F603">
            <v>0</v>
          </cell>
          <cell r="G603">
            <v>256</v>
          </cell>
          <cell r="H603">
            <v>42847</v>
          </cell>
          <cell r="I603">
            <v>42260</v>
          </cell>
          <cell r="J603">
            <v>30</v>
          </cell>
        </row>
        <row r="604">
          <cell r="D604">
            <v>262</v>
          </cell>
          <cell r="E604">
            <v>0</v>
          </cell>
          <cell r="F604">
            <v>0</v>
          </cell>
          <cell r="G604">
            <v>262</v>
          </cell>
          <cell r="H604">
            <v>42848</v>
          </cell>
          <cell r="I604">
            <v>42260</v>
          </cell>
          <cell r="J604">
            <v>100</v>
          </cell>
        </row>
        <row r="605">
          <cell r="D605">
            <v>262</v>
          </cell>
          <cell r="E605">
            <v>0</v>
          </cell>
          <cell r="F605">
            <v>0</v>
          </cell>
          <cell r="G605">
            <v>262</v>
          </cell>
          <cell r="H605">
            <v>42849</v>
          </cell>
          <cell r="I605">
            <v>42260</v>
          </cell>
          <cell r="J605">
            <v>130</v>
          </cell>
        </row>
        <row r="606">
          <cell r="D606">
            <v>262</v>
          </cell>
          <cell r="E606">
            <v>0</v>
          </cell>
          <cell r="F606">
            <v>0</v>
          </cell>
          <cell r="G606">
            <v>262</v>
          </cell>
          <cell r="H606">
            <v>42850</v>
          </cell>
          <cell r="I606">
            <v>42260</v>
          </cell>
          <cell r="J606">
            <v>200</v>
          </cell>
        </row>
        <row r="607">
          <cell r="D607">
            <v>262</v>
          </cell>
          <cell r="E607">
            <v>0</v>
          </cell>
          <cell r="F607">
            <v>0</v>
          </cell>
          <cell r="G607">
            <v>262</v>
          </cell>
          <cell r="H607">
            <v>42851</v>
          </cell>
          <cell r="I607">
            <v>42260</v>
          </cell>
          <cell r="J607">
            <v>230</v>
          </cell>
        </row>
        <row r="608">
          <cell r="D608">
            <v>262</v>
          </cell>
          <cell r="E608">
            <v>0</v>
          </cell>
          <cell r="F608">
            <v>0</v>
          </cell>
          <cell r="G608">
            <v>262</v>
          </cell>
          <cell r="H608">
            <v>42852</v>
          </cell>
          <cell r="I608">
            <v>42260</v>
          </cell>
          <cell r="J608">
            <v>300</v>
          </cell>
        </row>
        <row r="609">
          <cell r="D609">
            <v>269</v>
          </cell>
          <cell r="E609">
            <v>0</v>
          </cell>
          <cell r="F609">
            <v>0</v>
          </cell>
          <cell r="G609">
            <v>269</v>
          </cell>
          <cell r="H609">
            <v>42853</v>
          </cell>
          <cell r="I609">
            <v>42260</v>
          </cell>
          <cell r="J609">
            <v>330</v>
          </cell>
        </row>
        <row r="610">
          <cell r="D610">
            <v>269</v>
          </cell>
          <cell r="E610">
            <v>0</v>
          </cell>
          <cell r="F610">
            <v>0</v>
          </cell>
          <cell r="G610">
            <v>269</v>
          </cell>
          <cell r="H610">
            <v>42854</v>
          </cell>
          <cell r="I610">
            <v>42260</v>
          </cell>
          <cell r="J610">
            <v>400</v>
          </cell>
        </row>
        <row r="611">
          <cell r="D611">
            <v>262</v>
          </cell>
          <cell r="E611">
            <v>0</v>
          </cell>
          <cell r="F611">
            <v>0</v>
          </cell>
          <cell r="G611">
            <v>262</v>
          </cell>
          <cell r="H611">
            <v>42855</v>
          </cell>
          <cell r="I611">
            <v>42260</v>
          </cell>
          <cell r="J611">
            <v>430</v>
          </cell>
        </row>
        <row r="612">
          <cell r="D612">
            <v>269</v>
          </cell>
          <cell r="E612">
            <v>0</v>
          </cell>
          <cell r="F612">
            <v>0</v>
          </cell>
          <cell r="G612">
            <v>269</v>
          </cell>
          <cell r="H612">
            <v>42856</v>
          </cell>
          <cell r="I612">
            <v>42260</v>
          </cell>
          <cell r="J612">
            <v>500</v>
          </cell>
        </row>
        <row r="613">
          <cell r="D613">
            <v>256</v>
          </cell>
          <cell r="E613">
            <v>0</v>
          </cell>
          <cell r="F613">
            <v>0</v>
          </cell>
          <cell r="G613">
            <v>256</v>
          </cell>
          <cell r="H613">
            <v>42857</v>
          </cell>
          <cell r="I613">
            <v>42260</v>
          </cell>
          <cell r="J613">
            <v>530</v>
          </cell>
        </row>
        <row r="614">
          <cell r="D614">
            <v>269</v>
          </cell>
          <cell r="E614">
            <v>0</v>
          </cell>
          <cell r="F614">
            <v>0</v>
          </cell>
          <cell r="G614">
            <v>269</v>
          </cell>
          <cell r="H614">
            <v>42858</v>
          </cell>
          <cell r="I614">
            <v>42260</v>
          </cell>
          <cell r="J614">
            <v>600</v>
          </cell>
        </row>
        <row r="615">
          <cell r="D615">
            <v>269</v>
          </cell>
          <cell r="E615">
            <v>0</v>
          </cell>
          <cell r="F615">
            <v>0</v>
          </cell>
          <cell r="G615">
            <v>269</v>
          </cell>
          <cell r="H615">
            <v>42859</v>
          </cell>
          <cell r="I615">
            <v>42260</v>
          </cell>
          <cell r="J615">
            <v>630</v>
          </cell>
        </row>
        <row r="616">
          <cell r="D616">
            <v>256</v>
          </cell>
          <cell r="E616">
            <v>0</v>
          </cell>
          <cell r="F616">
            <v>0</v>
          </cell>
          <cell r="G616">
            <v>256</v>
          </cell>
          <cell r="H616">
            <v>42860</v>
          </cell>
          <cell r="I616">
            <v>42260</v>
          </cell>
          <cell r="J616">
            <v>700</v>
          </cell>
        </row>
        <row r="617">
          <cell r="D617">
            <v>269</v>
          </cell>
          <cell r="E617">
            <v>0</v>
          </cell>
          <cell r="F617">
            <v>0</v>
          </cell>
          <cell r="G617">
            <v>269</v>
          </cell>
          <cell r="H617">
            <v>42861</v>
          </cell>
          <cell r="I617">
            <v>42260</v>
          </cell>
          <cell r="J617">
            <v>730</v>
          </cell>
        </row>
        <row r="618">
          <cell r="D618">
            <v>269</v>
          </cell>
          <cell r="E618">
            <v>0</v>
          </cell>
          <cell r="F618">
            <v>0</v>
          </cell>
          <cell r="G618">
            <v>269</v>
          </cell>
          <cell r="H618">
            <v>42862</v>
          </cell>
          <cell r="I618">
            <v>42260</v>
          </cell>
          <cell r="J618">
            <v>800</v>
          </cell>
        </row>
        <row r="619">
          <cell r="D619">
            <v>256</v>
          </cell>
          <cell r="E619">
            <v>0</v>
          </cell>
          <cell r="F619">
            <v>0</v>
          </cell>
          <cell r="G619">
            <v>256</v>
          </cell>
          <cell r="H619">
            <v>42863</v>
          </cell>
          <cell r="I619">
            <v>42260</v>
          </cell>
          <cell r="J619">
            <v>830</v>
          </cell>
        </row>
        <row r="620">
          <cell r="D620">
            <v>269</v>
          </cell>
          <cell r="E620">
            <v>0</v>
          </cell>
          <cell r="F620">
            <v>0</v>
          </cell>
          <cell r="G620">
            <v>269</v>
          </cell>
          <cell r="H620">
            <v>42864</v>
          </cell>
          <cell r="I620">
            <v>42260</v>
          </cell>
          <cell r="J620">
            <v>900</v>
          </cell>
        </row>
        <row r="621">
          <cell r="D621">
            <v>262</v>
          </cell>
          <cell r="E621">
            <v>0</v>
          </cell>
          <cell r="F621">
            <v>0</v>
          </cell>
          <cell r="G621">
            <v>262</v>
          </cell>
          <cell r="H621">
            <v>42865</v>
          </cell>
          <cell r="I621">
            <v>42260</v>
          </cell>
          <cell r="J621">
            <v>930</v>
          </cell>
        </row>
        <row r="622">
          <cell r="D622">
            <v>256</v>
          </cell>
          <cell r="E622">
            <v>0</v>
          </cell>
          <cell r="F622">
            <v>0</v>
          </cell>
          <cell r="G622">
            <v>256</v>
          </cell>
          <cell r="H622">
            <v>42866</v>
          </cell>
          <cell r="I622">
            <v>42260</v>
          </cell>
          <cell r="J622">
            <v>1000</v>
          </cell>
        </row>
        <row r="623">
          <cell r="D623">
            <v>262</v>
          </cell>
          <cell r="E623">
            <v>0</v>
          </cell>
          <cell r="F623">
            <v>0</v>
          </cell>
          <cell r="G623">
            <v>262</v>
          </cell>
          <cell r="H623">
            <v>42867</v>
          </cell>
          <cell r="I623">
            <v>42260</v>
          </cell>
          <cell r="J623">
            <v>1030</v>
          </cell>
        </row>
        <row r="624">
          <cell r="D624">
            <v>256</v>
          </cell>
          <cell r="E624">
            <v>0</v>
          </cell>
          <cell r="F624">
            <v>0</v>
          </cell>
          <cell r="G624">
            <v>256</v>
          </cell>
          <cell r="H624">
            <v>42868</v>
          </cell>
          <cell r="I624">
            <v>42260</v>
          </cell>
          <cell r="J624">
            <v>1100</v>
          </cell>
        </row>
        <row r="625">
          <cell r="D625">
            <v>269</v>
          </cell>
          <cell r="E625">
            <v>0</v>
          </cell>
          <cell r="F625">
            <v>0</v>
          </cell>
          <cell r="G625">
            <v>269</v>
          </cell>
          <cell r="H625">
            <v>42869</v>
          </cell>
          <cell r="I625">
            <v>42260</v>
          </cell>
          <cell r="J625">
            <v>1130</v>
          </cell>
        </row>
        <row r="626">
          <cell r="D626">
            <v>256</v>
          </cell>
          <cell r="E626">
            <v>0</v>
          </cell>
          <cell r="F626">
            <v>0</v>
          </cell>
          <cell r="G626">
            <v>256</v>
          </cell>
          <cell r="H626">
            <v>42870</v>
          </cell>
          <cell r="I626">
            <v>42260</v>
          </cell>
          <cell r="J626">
            <v>1200</v>
          </cell>
        </row>
        <row r="627">
          <cell r="D627">
            <v>262</v>
          </cell>
          <cell r="E627">
            <v>0</v>
          </cell>
          <cell r="F627">
            <v>0</v>
          </cell>
          <cell r="G627">
            <v>262</v>
          </cell>
          <cell r="H627">
            <v>42871</v>
          </cell>
          <cell r="I627">
            <v>42260</v>
          </cell>
          <cell r="J627">
            <v>1230</v>
          </cell>
        </row>
        <row r="628">
          <cell r="D628">
            <v>256</v>
          </cell>
          <cell r="E628">
            <v>0</v>
          </cell>
          <cell r="F628">
            <v>0</v>
          </cell>
          <cell r="G628">
            <v>256</v>
          </cell>
          <cell r="H628">
            <v>42872</v>
          </cell>
          <cell r="I628">
            <v>42260</v>
          </cell>
          <cell r="J628">
            <v>1300</v>
          </cell>
        </row>
        <row r="629">
          <cell r="D629">
            <v>256</v>
          </cell>
          <cell r="E629">
            <v>0</v>
          </cell>
          <cell r="F629">
            <v>0</v>
          </cell>
          <cell r="G629">
            <v>256</v>
          </cell>
          <cell r="H629">
            <v>42873</v>
          </cell>
          <cell r="I629">
            <v>42260</v>
          </cell>
          <cell r="J629">
            <v>1330</v>
          </cell>
        </row>
        <row r="630">
          <cell r="D630">
            <v>256</v>
          </cell>
          <cell r="E630">
            <v>0</v>
          </cell>
          <cell r="F630">
            <v>0</v>
          </cell>
          <cell r="G630">
            <v>256</v>
          </cell>
          <cell r="H630">
            <v>42874</v>
          </cell>
          <cell r="I630">
            <v>42260</v>
          </cell>
          <cell r="J630">
            <v>1400</v>
          </cell>
        </row>
        <row r="631">
          <cell r="D631">
            <v>256</v>
          </cell>
          <cell r="E631">
            <v>0</v>
          </cell>
          <cell r="F631">
            <v>0</v>
          </cell>
          <cell r="G631">
            <v>256</v>
          </cell>
          <cell r="H631">
            <v>42875</v>
          </cell>
          <cell r="I631">
            <v>42260</v>
          </cell>
          <cell r="J631">
            <v>1430</v>
          </cell>
        </row>
        <row r="632">
          <cell r="D632">
            <v>256</v>
          </cell>
          <cell r="E632">
            <v>0</v>
          </cell>
          <cell r="F632">
            <v>0</v>
          </cell>
          <cell r="G632">
            <v>256</v>
          </cell>
          <cell r="H632">
            <v>42876</v>
          </cell>
          <cell r="I632">
            <v>42260</v>
          </cell>
          <cell r="J632">
            <v>1500</v>
          </cell>
        </row>
        <row r="633">
          <cell r="D633">
            <v>256</v>
          </cell>
          <cell r="E633">
            <v>0</v>
          </cell>
          <cell r="F633">
            <v>0</v>
          </cell>
          <cell r="G633">
            <v>256</v>
          </cell>
          <cell r="H633">
            <v>42877</v>
          </cell>
          <cell r="I633">
            <v>42260</v>
          </cell>
          <cell r="J633">
            <v>1530</v>
          </cell>
        </row>
        <row r="634">
          <cell r="D634">
            <v>250</v>
          </cell>
          <cell r="E634">
            <v>0</v>
          </cell>
          <cell r="F634">
            <v>0</v>
          </cell>
          <cell r="G634">
            <v>250</v>
          </cell>
          <cell r="H634">
            <v>42878</v>
          </cell>
          <cell r="I634">
            <v>42260</v>
          </cell>
          <cell r="J634">
            <v>1600</v>
          </cell>
        </row>
        <row r="635">
          <cell r="D635">
            <v>256</v>
          </cell>
          <cell r="E635">
            <v>0</v>
          </cell>
          <cell r="F635">
            <v>0</v>
          </cell>
          <cell r="G635">
            <v>256</v>
          </cell>
          <cell r="H635">
            <v>42879</v>
          </cell>
          <cell r="I635">
            <v>42260</v>
          </cell>
          <cell r="J635">
            <v>1630</v>
          </cell>
        </row>
        <row r="636">
          <cell r="D636">
            <v>256</v>
          </cell>
          <cell r="E636">
            <v>0</v>
          </cell>
          <cell r="F636">
            <v>0</v>
          </cell>
          <cell r="G636">
            <v>256</v>
          </cell>
          <cell r="H636">
            <v>42880</v>
          </cell>
          <cell r="I636">
            <v>42260</v>
          </cell>
          <cell r="J636">
            <v>1700</v>
          </cell>
        </row>
        <row r="637">
          <cell r="D637">
            <v>256</v>
          </cell>
          <cell r="E637">
            <v>0</v>
          </cell>
          <cell r="F637">
            <v>0</v>
          </cell>
          <cell r="G637">
            <v>256</v>
          </cell>
          <cell r="H637">
            <v>42881</v>
          </cell>
          <cell r="I637">
            <v>42260</v>
          </cell>
          <cell r="J637">
            <v>1730</v>
          </cell>
        </row>
        <row r="638">
          <cell r="D638">
            <v>250</v>
          </cell>
          <cell r="E638">
            <v>0</v>
          </cell>
          <cell r="F638">
            <v>0</v>
          </cell>
          <cell r="G638">
            <v>250</v>
          </cell>
          <cell r="H638">
            <v>42882</v>
          </cell>
          <cell r="I638">
            <v>42260</v>
          </cell>
          <cell r="J638">
            <v>1800</v>
          </cell>
        </row>
        <row r="639">
          <cell r="D639">
            <v>256</v>
          </cell>
          <cell r="E639">
            <v>0</v>
          </cell>
          <cell r="F639">
            <v>0</v>
          </cell>
          <cell r="G639">
            <v>256</v>
          </cell>
          <cell r="H639">
            <v>42883</v>
          </cell>
          <cell r="I639">
            <v>42260</v>
          </cell>
          <cell r="J639">
            <v>1830</v>
          </cell>
        </row>
        <row r="640">
          <cell r="D640">
            <v>256</v>
          </cell>
          <cell r="E640">
            <v>0</v>
          </cell>
          <cell r="F640">
            <v>0</v>
          </cell>
          <cell r="G640">
            <v>256</v>
          </cell>
          <cell r="H640">
            <v>42884</v>
          </cell>
          <cell r="I640">
            <v>42260</v>
          </cell>
          <cell r="J640">
            <v>1900</v>
          </cell>
        </row>
        <row r="641">
          <cell r="D641">
            <v>250</v>
          </cell>
          <cell r="E641">
            <v>0</v>
          </cell>
          <cell r="F641">
            <v>0</v>
          </cell>
          <cell r="G641">
            <v>250</v>
          </cell>
          <cell r="H641">
            <v>42885</v>
          </cell>
          <cell r="I641">
            <v>42260</v>
          </cell>
          <cell r="J641">
            <v>1930</v>
          </cell>
        </row>
        <row r="642">
          <cell r="D642">
            <v>256</v>
          </cell>
          <cell r="E642">
            <v>0</v>
          </cell>
          <cell r="F642">
            <v>0</v>
          </cell>
          <cell r="G642">
            <v>256</v>
          </cell>
          <cell r="H642">
            <v>42886</v>
          </cell>
          <cell r="I642">
            <v>42260</v>
          </cell>
          <cell r="J642">
            <v>2000</v>
          </cell>
        </row>
        <row r="643">
          <cell r="D643">
            <v>256</v>
          </cell>
          <cell r="E643">
            <v>0</v>
          </cell>
          <cell r="F643">
            <v>0</v>
          </cell>
          <cell r="G643">
            <v>256</v>
          </cell>
          <cell r="H643">
            <v>42887</v>
          </cell>
          <cell r="I643">
            <v>42260</v>
          </cell>
          <cell r="J643">
            <v>2030</v>
          </cell>
        </row>
        <row r="644">
          <cell r="D644">
            <v>256</v>
          </cell>
          <cell r="E644">
            <v>0</v>
          </cell>
          <cell r="F644">
            <v>0</v>
          </cell>
          <cell r="G644">
            <v>256</v>
          </cell>
          <cell r="H644">
            <v>42888</v>
          </cell>
          <cell r="I644">
            <v>42260</v>
          </cell>
          <cell r="J644">
            <v>2100</v>
          </cell>
        </row>
        <row r="645">
          <cell r="D645">
            <v>262</v>
          </cell>
          <cell r="E645">
            <v>0</v>
          </cell>
          <cell r="F645">
            <v>0</v>
          </cell>
          <cell r="G645">
            <v>262</v>
          </cell>
          <cell r="H645">
            <v>42889</v>
          </cell>
          <cell r="I645">
            <v>42260</v>
          </cell>
          <cell r="J645">
            <v>2130</v>
          </cell>
        </row>
        <row r="646">
          <cell r="D646">
            <v>262</v>
          </cell>
          <cell r="E646">
            <v>0</v>
          </cell>
          <cell r="F646">
            <v>0</v>
          </cell>
          <cell r="G646">
            <v>262</v>
          </cell>
          <cell r="H646">
            <v>42890</v>
          </cell>
          <cell r="I646">
            <v>42260</v>
          </cell>
          <cell r="J646">
            <v>2200</v>
          </cell>
        </row>
        <row r="647">
          <cell r="D647">
            <v>262</v>
          </cell>
          <cell r="E647">
            <v>0</v>
          </cell>
          <cell r="F647">
            <v>0</v>
          </cell>
          <cell r="G647">
            <v>262</v>
          </cell>
          <cell r="H647">
            <v>42891</v>
          </cell>
          <cell r="I647">
            <v>42260</v>
          </cell>
          <cell r="J647">
            <v>2230</v>
          </cell>
        </row>
        <row r="648">
          <cell r="D648">
            <v>256</v>
          </cell>
          <cell r="E648">
            <v>0</v>
          </cell>
          <cell r="F648">
            <v>0</v>
          </cell>
          <cell r="G648">
            <v>256</v>
          </cell>
          <cell r="H648">
            <v>42892</v>
          </cell>
          <cell r="I648">
            <v>42260</v>
          </cell>
          <cell r="J648">
            <v>2300</v>
          </cell>
        </row>
        <row r="649">
          <cell r="D649">
            <v>262</v>
          </cell>
          <cell r="E649">
            <v>0</v>
          </cell>
          <cell r="F649">
            <v>0</v>
          </cell>
          <cell r="G649">
            <v>262</v>
          </cell>
          <cell r="H649">
            <v>42893</v>
          </cell>
          <cell r="I649">
            <v>42260</v>
          </cell>
          <cell r="J649">
            <v>2330</v>
          </cell>
        </row>
        <row r="650">
          <cell r="D650">
            <v>262</v>
          </cell>
          <cell r="E650">
            <v>0</v>
          </cell>
          <cell r="F650">
            <v>0</v>
          </cell>
          <cell r="G650">
            <v>262</v>
          </cell>
          <cell r="H650">
            <v>42894</v>
          </cell>
          <cell r="I650">
            <v>42260</v>
          </cell>
          <cell r="J650">
            <v>2400</v>
          </cell>
        </row>
        <row r="651">
          <cell r="D651">
            <v>262</v>
          </cell>
          <cell r="E651">
            <v>0</v>
          </cell>
          <cell r="F651">
            <v>0</v>
          </cell>
          <cell r="G651">
            <v>262</v>
          </cell>
          <cell r="H651">
            <v>42895</v>
          </cell>
          <cell r="I651">
            <v>42261</v>
          </cell>
          <cell r="J651">
            <v>30</v>
          </cell>
        </row>
        <row r="652">
          <cell r="D652">
            <v>262</v>
          </cell>
          <cell r="E652">
            <v>0</v>
          </cell>
          <cell r="F652">
            <v>0</v>
          </cell>
          <cell r="G652">
            <v>262</v>
          </cell>
          <cell r="H652">
            <v>42896</v>
          </cell>
          <cell r="I652">
            <v>42261</v>
          </cell>
          <cell r="J652">
            <v>100</v>
          </cell>
        </row>
        <row r="653">
          <cell r="D653">
            <v>262</v>
          </cell>
          <cell r="E653">
            <v>0</v>
          </cell>
          <cell r="F653">
            <v>0</v>
          </cell>
          <cell r="G653">
            <v>262</v>
          </cell>
          <cell r="H653">
            <v>42897</v>
          </cell>
          <cell r="I653">
            <v>42261</v>
          </cell>
          <cell r="J653">
            <v>130</v>
          </cell>
        </row>
        <row r="654">
          <cell r="D654">
            <v>262</v>
          </cell>
          <cell r="E654">
            <v>0</v>
          </cell>
          <cell r="F654">
            <v>0</v>
          </cell>
          <cell r="G654">
            <v>262</v>
          </cell>
          <cell r="H654">
            <v>42898</v>
          </cell>
          <cell r="I654">
            <v>42261</v>
          </cell>
          <cell r="J654">
            <v>200</v>
          </cell>
        </row>
        <row r="655">
          <cell r="D655">
            <v>262</v>
          </cell>
          <cell r="E655">
            <v>0</v>
          </cell>
          <cell r="F655">
            <v>0</v>
          </cell>
          <cell r="G655">
            <v>262</v>
          </cell>
          <cell r="H655">
            <v>42899</v>
          </cell>
          <cell r="I655">
            <v>42261</v>
          </cell>
          <cell r="J655">
            <v>230</v>
          </cell>
        </row>
        <row r="656">
          <cell r="D656">
            <v>262</v>
          </cell>
          <cell r="E656">
            <v>0</v>
          </cell>
          <cell r="F656">
            <v>0</v>
          </cell>
          <cell r="G656">
            <v>262</v>
          </cell>
          <cell r="H656">
            <v>42900</v>
          </cell>
          <cell r="I656">
            <v>42261</v>
          </cell>
          <cell r="J656">
            <v>300</v>
          </cell>
        </row>
        <row r="657">
          <cell r="D657">
            <v>262</v>
          </cell>
          <cell r="E657">
            <v>0</v>
          </cell>
          <cell r="F657">
            <v>0</v>
          </cell>
          <cell r="G657">
            <v>262</v>
          </cell>
          <cell r="H657">
            <v>42901</v>
          </cell>
          <cell r="I657">
            <v>42261</v>
          </cell>
          <cell r="J657">
            <v>330</v>
          </cell>
        </row>
        <row r="658">
          <cell r="D658">
            <v>262</v>
          </cell>
          <cell r="E658">
            <v>0</v>
          </cell>
          <cell r="F658">
            <v>0</v>
          </cell>
          <cell r="G658">
            <v>262</v>
          </cell>
          <cell r="H658">
            <v>42902</v>
          </cell>
          <cell r="I658">
            <v>42261</v>
          </cell>
          <cell r="J658">
            <v>400</v>
          </cell>
        </row>
        <row r="659">
          <cell r="D659">
            <v>262</v>
          </cell>
          <cell r="E659">
            <v>0</v>
          </cell>
          <cell r="F659">
            <v>0</v>
          </cell>
          <cell r="G659">
            <v>262</v>
          </cell>
          <cell r="H659">
            <v>42903</v>
          </cell>
          <cell r="I659">
            <v>42261</v>
          </cell>
          <cell r="J659">
            <v>430</v>
          </cell>
        </row>
        <row r="660">
          <cell r="D660">
            <v>262</v>
          </cell>
          <cell r="E660">
            <v>0</v>
          </cell>
          <cell r="F660">
            <v>0</v>
          </cell>
          <cell r="G660">
            <v>262</v>
          </cell>
          <cell r="H660">
            <v>42904</v>
          </cell>
          <cell r="I660">
            <v>42261</v>
          </cell>
          <cell r="J660">
            <v>500</v>
          </cell>
        </row>
        <row r="661">
          <cell r="D661">
            <v>269</v>
          </cell>
          <cell r="E661">
            <v>0</v>
          </cell>
          <cell r="F661">
            <v>0</v>
          </cell>
          <cell r="G661">
            <v>269</v>
          </cell>
          <cell r="H661">
            <v>42905</v>
          </cell>
          <cell r="I661">
            <v>42261</v>
          </cell>
          <cell r="J661">
            <v>530</v>
          </cell>
        </row>
        <row r="662">
          <cell r="D662">
            <v>262</v>
          </cell>
          <cell r="E662">
            <v>0</v>
          </cell>
          <cell r="F662">
            <v>0</v>
          </cell>
          <cell r="G662">
            <v>262</v>
          </cell>
          <cell r="H662">
            <v>42906</v>
          </cell>
          <cell r="I662">
            <v>42261</v>
          </cell>
          <cell r="J662">
            <v>600</v>
          </cell>
        </row>
        <row r="663">
          <cell r="D663">
            <v>269</v>
          </cell>
          <cell r="E663">
            <v>0</v>
          </cell>
          <cell r="F663">
            <v>0</v>
          </cell>
          <cell r="G663">
            <v>269</v>
          </cell>
          <cell r="H663">
            <v>42907</v>
          </cell>
          <cell r="I663">
            <v>42261</v>
          </cell>
          <cell r="J663">
            <v>630</v>
          </cell>
        </row>
        <row r="664">
          <cell r="D664">
            <v>262</v>
          </cell>
          <cell r="E664">
            <v>0</v>
          </cell>
          <cell r="F664">
            <v>0</v>
          </cell>
          <cell r="G664">
            <v>262</v>
          </cell>
          <cell r="H664">
            <v>42908</v>
          </cell>
          <cell r="I664">
            <v>42261</v>
          </cell>
          <cell r="J664">
            <v>700</v>
          </cell>
        </row>
        <row r="665">
          <cell r="D665">
            <v>269</v>
          </cell>
          <cell r="E665">
            <v>0</v>
          </cell>
          <cell r="F665">
            <v>0</v>
          </cell>
          <cell r="G665">
            <v>269</v>
          </cell>
          <cell r="H665">
            <v>42909</v>
          </cell>
          <cell r="I665">
            <v>42261</v>
          </cell>
          <cell r="J665">
            <v>730</v>
          </cell>
        </row>
        <row r="666">
          <cell r="D666">
            <v>269</v>
          </cell>
          <cell r="E666">
            <v>0</v>
          </cell>
          <cell r="F666">
            <v>0</v>
          </cell>
          <cell r="G666">
            <v>269</v>
          </cell>
          <cell r="H666">
            <v>42910</v>
          </cell>
          <cell r="I666">
            <v>42261</v>
          </cell>
          <cell r="J666">
            <v>800</v>
          </cell>
        </row>
        <row r="667">
          <cell r="D667">
            <v>262</v>
          </cell>
          <cell r="E667">
            <v>0</v>
          </cell>
          <cell r="F667">
            <v>0</v>
          </cell>
          <cell r="G667">
            <v>262</v>
          </cell>
          <cell r="H667">
            <v>42911</v>
          </cell>
          <cell r="I667">
            <v>42261</v>
          </cell>
          <cell r="J667">
            <v>830</v>
          </cell>
        </row>
        <row r="668">
          <cell r="D668">
            <v>262</v>
          </cell>
          <cell r="E668">
            <v>0</v>
          </cell>
          <cell r="F668">
            <v>0</v>
          </cell>
          <cell r="G668">
            <v>262</v>
          </cell>
          <cell r="H668">
            <v>42912</v>
          </cell>
          <cell r="I668">
            <v>42261</v>
          </cell>
          <cell r="J668">
            <v>900</v>
          </cell>
        </row>
        <row r="669">
          <cell r="D669">
            <v>262</v>
          </cell>
          <cell r="E669">
            <v>0</v>
          </cell>
          <cell r="F669">
            <v>0</v>
          </cell>
          <cell r="G669">
            <v>262</v>
          </cell>
          <cell r="H669">
            <v>42913</v>
          </cell>
          <cell r="I669">
            <v>42261</v>
          </cell>
          <cell r="J669">
            <v>930</v>
          </cell>
        </row>
        <row r="670">
          <cell r="D670">
            <v>262</v>
          </cell>
          <cell r="E670">
            <v>0</v>
          </cell>
          <cell r="F670">
            <v>0</v>
          </cell>
          <cell r="G670">
            <v>262</v>
          </cell>
          <cell r="H670">
            <v>42914</v>
          </cell>
          <cell r="I670">
            <v>42261</v>
          </cell>
          <cell r="J670">
            <v>1000</v>
          </cell>
        </row>
        <row r="671">
          <cell r="D671">
            <v>256</v>
          </cell>
          <cell r="E671">
            <v>0</v>
          </cell>
          <cell r="F671">
            <v>0</v>
          </cell>
          <cell r="G671">
            <v>256</v>
          </cell>
          <cell r="H671">
            <v>42915</v>
          </cell>
          <cell r="I671">
            <v>42261</v>
          </cell>
          <cell r="J671">
            <v>1030</v>
          </cell>
        </row>
        <row r="672">
          <cell r="D672">
            <v>262</v>
          </cell>
          <cell r="E672">
            <v>0</v>
          </cell>
          <cell r="F672">
            <v>0</v>
          </cell>
          <cell r="G672">
            <v>262</v>
          </cell>
          <cell r="H672">
            <v>42916</v>
          </cell>
          <cell r="I672">
            <v>42261</v>
          </cell>
          <cell r="J672">
            <v>1100</v>
          </cell>
        </row>
        <row r="673">
          <cell r="D673">
            <v>256</v>
          </cell>
          <cell r="E673">
            <v>0</v>
          </cell>
          <cell r="F673">
            <v>0</v>
          </cell>
          <cell r="G673">
            <v>256</v>
          </cell>
          <cell r="H673">
            <v>42917</v>
          </cell>
          <cell r="I673">
            <v>42261</v>
          </cell>
          <cell r="J673">
            <v>1130</v>
          </cell>
        </row>
        <row r="674">
          <cell r="D674">
            <v>256</v>
          </cell>
          <cell r="E674">
            <v>0</v>
          </cell>
          <cell r="F674">
            <v>0</v>
          </cell>
          <cell r="G674">
            <v>256</v>
          </cell>
          <cell r="H674">
            <v>42918</v>
          </cell>
          <cell r="I674">
            <v>42261</v>
          </cell>
          <cell r="J674">
            <v>1200</v>
          </cell>
        </row>
        <row r="675">
          <cell r="D675">
            <v>250</v>
          </cell>
          <cell r="E675">
            <v>0</v>
          </cell>
          <cell r="F675">
            <v>0</v>
          </cell>
          <cell r="G675">
            <v>250</v>
          </cell>
          <cell r="H675">
            <v>42919</v>
          </cell>
          <cell r="I675">
            <v>42261</v>
          </cell>
          <cell r="J675">
            <v>1230</v>
          </cell>
        </row>
        <row r="676">
          <cell r="D676">
            <v>256</v>
          </cell>
          <cell r="E676">
            <v>0</v>
          </cell>
          <cell r="F676">
            <v>0</v>
          </cell>
          <cell r="G676">
            <v>256</v>
          </cell>
          <cell r="H676">
            <v>42920</v>
          </cell>
          <cell r="I676">
            <v>42261</v>
          </cell>
          <cell r="J676">
            <v>1300</v>
          </cell>
        </row>
        <row r="677">
          <cell r="D677">
            <v>250</v>
          </cell>
          <cell r="E677">
            <v>0</v>
          </cell>
          <cell r="F677">
            <v>0</v>
          </cell>
          <cell r="G677">
            <v>250</v>
          </cell>
          <cell r="H677">
            <v>42921</v>
          </cell>
          <cell r="I677">
            <v>42261</v>
          </cell>
          <cell r="J677">
            <v>1330</v>
          </cell>
        </row>
        <row r="678">
          <cell r="D678">
            <v>256</v>
          </cell>
          <cell r="E678">
            <v>0</v>
          </cell>
          <cell r="F678">
            <v>0</v>
          </cell>
          <cell r="G678">
            <v>256</v>
          </cell>
          <cell r="H678">
            <v>42922</v>
          </cell>
          <cell r="I678">
            <v>42261</v>
          </cell>
          <cell r="J678">
            <v>1400</v>
          </cell>
        </row>
        <row r="679">
          <cell r="D679">
            <v>250</v>
          </cell>
          <cell r="E679">
            <v>0</v>
          </cell>
          <cell r="F679">
            <v>0</v>
          </cell>
          <cell r="G679">
            <v>250</v>
          </cell>
          <cell r="H679">
            <v>42923</v>
          </cell>
          <cell r="I679">
            <v>42261</v>
          </cell>
          <cell r="J679">
            <v>1430</v>
          </cell>
        </row>
        <row r="680">
          <cell r="D680">
            <v>250</v>
          </cell>
          <cell r="E680">
            <v>0</v>
          </cell>
          <cell r="F680">
            <v>0</v>
          </cell>
          <cell r="G680">
            <v>250</v>
          </cell>
          <cell r="H680">
            <v>42924</v>
          </cell>
          <cell r="I680">
            <v>42261</v>
          </cell>
          <cell r="J680">
            <v>1500</v>
          </cell>
        </row>
        <row r="681">
          <cell r="D681">
            <v>256</v>
          </cell>
          <cell r="E681">
            <v>0</v>
          </cell>
          <cell r="F681">
            <v>0</v>
          </cell>
          <cell r="G681">
            <v>256</v>
          </cell>
          <cell r="H681">
            <v>42925</v>
          </cell>
          <cell r="I681">
            <v>42261</v>
          </cell>
          <cell r="J681">
            <v>1530</v>
          </cell>
        </row>
        <row r="682">
          <cell r="D682">
            <v>250</v>
          </cell>
          <cell r="E682">
            <v>0</v>
          </cell>
          <cell r="F682">
            <v>0</v>
          </cell>
          <cell r="G682">
            <v>250</v>
          </cell>
          <cell r="H682">
            <v>42926</v>
          </cell>
          <cell r="I682">
            <v>42261</v>
          </cell>
          <cell r="J682">
            <v>1600</v>
          </cell>
        </row>
        <row r="683">
          <cell r="D683">
            <v>250</v>
          </cell>
          <cell r="E683">
            <v>0</v>
          </cell>
          <cell r="F683">
            <v>0</v>
          </cell>
          <cell r="G683">
            <v>250</v>
          </cell>
          <cell r="H683">
            <v>42927</v>
          </cell>
          <cell r="I683">
            <v>42261</v>
          </cell>
          <cell r="J683">
            <v>1630</v>
          </cell>
        </row>
        <row r="684">
          <cell r="D684">
            <v>250</v>
          </cell>
          <cell r="E684">
            <v>0</v>
          </cell>
          <cell r="F684">
            <v>0</v>
          </cell>
          <cell r="G684">
            <v>250</v>
          </cell>
          <cell r="H684">
            <v>42928</v>
          </cell>
          <cell r="I684">
            <v>42261</v>
          </cell>
          <cell r="J684">
            <v>1700</v>
          </cell>
        </row>
        <row r="685">
          <cell r="D685">
            <v>256</v>
          </cell>
          <cell r="E685">
            <v>0</v>
          </cell>
          <cell r="F685">
            <v>0</v>
          </cell>
          <cell r="G685">
            <v>256</v>
          </cell>
          <cell r="H685">
            <v>42929</v>
          </cell>
          <cell r="I685">
            <v>42261</v>
          </cell>
          <cell r="J685">
            <v>1730</v>
          </cell>
        </row>
        <row r="686">
          <cell r="D686">
            <v>250</v>
          </cell>
          <cell r="E686">
            <v>0</v>
          </cell>
          <cell r="F686">
            <v>0</v>
          </cell>
          <cell r="G686">
            <v>250</v>
          </cell>
          <cell r="H686">
            <v>42930</v>
          </cell>
          <cell r="I686">
            <v>42261</v>
          </cell>
          <cell r="J686">
            <v>1800</v>
          </cell>
        </row>
        <row r="687">
          <cell r="D687">
            <v>256</v>
          </cell>
          <cell r="E687">
            <v>0</v>
          </cell>
          <cell r="F687">
            <v>0</v>
          </cell>
          <cell r="G687">
            <v>256</v>
          </cell>
          <cell r="H687">
            <v>42931</v>
          </cell>
          <cell r="I687">
            <v>42261</v>
          </cell>
          <cell r="J687">
            <v>1830</v>
          </cell>
        </row>
        <row r="688">
          <cell r="D688">
            <v>256</v>
          </cell>
          <cell r="E688">
            <v>0</v>
          </cell>
          <cell r="F688">
            <v>0</v>
          </cell>
          <cell r="G688">
            <v>256</v>
          </cell>
          <cell r="H688">
            <v>42932</v>
          </cell>
          <cell r="I688">
            <v>42261</v>
          </cell>
          <cell r="J688">
            <v>1900</v>
          </cell>
        </row>
        <row r="689">
          <cell r="D689">
            <v>250</v>
          </cell>
          <cell r="E689">
            <v>0</v>
          </cell>
          <cell r="F689">
            <v>0</v>
          </cell>
          <cell r="G689">
            <v>250</v>
          </cell>
          <cell r="H689">
            <v>42933</v>
          </cell>
          <cell r="I689">
            <v>42261</v>
          </cell>
          <cell r="J689">
            <v>1930</v>
          </cell>
        </row>
        <row r="690">
          <cell r="D690">
            <v>256</v>
          </cell>
          <cell r="E690">
            <v>0</v>
          </cell>
          <cell r="F690">
            <v>0</v>
          </cell>
          <cell r="G690">
            <v>256</v>
          </cell>
          <cell r="H690">
            <v>42934</v>
          </cell>
          <cell r="I690">
            <v>42261</v>
          </cell>
          <cell r="J690">
            <v>2000</v>
          </cell>
        </row>
        <row r="691">
          <cell r="D691">
            <v>256</v>
          </cell>
          <cell r="E691">
            <v>0</v>
          </cell>
          <cell r="F691">
            <v>0</v>
          </cell>
          <cell r="G691">
            <v>256</v>
          </cell>
          <cell r="H691">
            <v>42935</v>
          </cell>
          <cell r="I691">
            <v>42261</v>
          </cell>
          <cell r="J691">
            <v>2030</v>
          </cell>
        </row>
        <row r="692">
          <cell r="D692">
            <v>256</v>
          </cell>
          <cell r="E692">
            <v>0</v>
          </cell>
          <cell r="F692">
            <v>0</v>
          </cell>
          <cell r="G692">
            <v>256</v>
          </cell>
          <cell r="H692">
            <v>42936</v>
          </cell>
          <cell r="I692">
            <v>42261</v>
          </cell>
          <cell r="J692">
            <v>2100</v>
          </cell>
        </row>
        <row r="693">
          <cell r="D693">
            <v>256</v>
          </cell>
          <cell r="E693">
            <v>0</v>
          </cell>
          <cell r="F693">
            <v>0</v>
          </cell>
          <cell r="G693">
            <v>256</v>
          </cell>
          <cell r="H693">
            <v>42937</v>
          </cell>
          <cell r="I693">
            <v>42261</v>
          </cell>
          <cell r="J693">
            <v>2130</v>
          </cell>
        </row>
        <row r="694">
          <cell r="D694">
            <v>256</v>
          </cell>
          <cell r="E694">
            <v>0</v>
          </cell>
          <cell r="F694">
            <v>0</v>
          </cell>
          <cell r="G694">
            <v>256</v>
          </cell>
          <cell r="H694">
            <v>42938</v>
          </cell>
          <cell r="I694">
            <v>42261</v>
          </cell>
          <cell r="J694">
            <v>2200</v>
          </cell>
        </row>
        <row r="695">
          <cell r="D695">
            <v>262</v>
          </cell>
          <cell r="E695">
            <v>0</v>
          </cell>
          <cell r="F695">
            <v>0</v>
          </cell>
          <cell r="G695">
            <v>262</v>
          </cell>
          <cell r="H695">
            <v>42939</v>
          </cell>
          <cell r="I695">
            <v>42261</v>
          </cell>
          <cell r="J695">
            <v>2230</v>
          </cell>
        </row>
        <row r="696">
          <cell r="D696">
            <v>256</v>
          </cell>
          <cell r="E696">
            <v>0</v>
          </cell>
          <cell r="F696">
            <v>0</v>
          </cell>
          <cell r="G696">
            <v>256</v>
          </cell>
          <cell r="H696">
            <v>42940</v>
          </cell>
          <cell r="I696">
            <v>42261</v>
          </cell>
          <cell r="J696">
            <v>2300</v>
          </cell>
        </row>
        <row r="697">
          <cell r="D697">
            <v>256</v>
          </cell>
          <cell r="E697">
            <v>0</v>
          </cell>
          <cell r="F697">
            <v>0</v>
          </cell>
          <cell r="G697">
            <v>256</v>
          </cell>
          <cell r="H697">
            <v>42941</v>
          </cell>
          <cell r="I697">
            <v>42261</v>
          </cell>
          <cell r="J697">
            <v>2330</v>
          </cell>
        </row>
        <row r="698">
          <cell r="D698">
            <v>262</v>
          </cell>
          <cell r="E698">
            <v>0</v>
          </cell>
          <cell r="F698">
            <v>0</v>
          </cell>
          <cell r="G698">
            <v>262</v>
          </cell>
          <cell r="H698">
            <v>42942</v>
          </cell>
          <cell r="I698">
            <v>42261</v>
          </cell>
          <cell r="J698">
            <v>2400</v>
          </cell>
        </row>
        <row r="699">
          <cell r="D699">
            <v>256</v>
          </cell>
          <cell r="E699">
            <v>0</v>
          </cell>
          <cell r="F699">
            <v>0</v>
          </cell>
          <cell r="G699">
            <v>256</v>
          </cell>
          <cell r="H699">
            <v>42943</v>
          </cell>
          <cell r="I699">
            <v>42262</v>
          </cell>
          <cell r="J699">
            <v>30</v>
          </cell>
        </row>
        <row r="700">
          <cell r="D700">
            <v>262</v>
          </cell>
          <cell r="E700">
            <v>0</v>
          </cell>
          <cell r="F700">
            <v>0</v>
          </cell>
          <cell r="G700">
            <v>262</v>
          </cell>
          <cell r="H700">
            <v>42944</v>
          </cell>
          <cell r="I700">
            <v>42262</v>
          </cell>
          <cell r="J700">
            <v>100</v>
          </cell>
        </row>
        <row r="701">
          <cell r="D701">
            <v>256</v>
          </cell>
          <cell r="E701">
            <v>0</v>
          </cell>
          <cell r="F701">
            <v>0</v>
          </cell>
          <cell r="G701">
            <v>256</v>
          </cell>
          <cell r="H701">
            <v>42945</v>
          </cell>
          <cell r="I701">
            <v>42262</v>
          </cell>
          <cell r="J701">
            <v>130</v>
          </cell>
        </row>
        <row r="702">
          <cell r="D702">
            <v>262</v>
          </cell>
          <cell r="E702">
            <v>0</v>
          </cell>
          <cell r="F702">
            <v>0</v>
          </cell>
          <cell r="G702">
            <v>262</v>
          </cell>
          <cell r="H702">
            <v>42946</v>
          </cell>
          <cell r="I702">
            <v>42262</v>
          </cell>
          <cell r="J702">
            <v>200</v>
          </cell>
        </row>
        <row r="703">
          <cell r="D703">
            <v>256</v>
          </cell>
          <cell r="E703">
            <v>0</v>
          </cell>
          <cell r="F703">
            <v>0</v>
          </cell>
          <cell r="G703">
            <v>256</v>
          </cell>
          <cell r="H703">
            <v>42947</v>
          </cell>
          <cell r="I703">
            <v>42262</v>
          </cell>
          <cell r="J703">
            <v>230</v>
          </cell>
        </row>
        <row r="704">
          <cell r="D704">
            <v>262</v>
          </cell>
          <cell r="E704">
            <v>0</v>
          </cell>
          <cell r="F704">
            <v>0</v>
          </cell>
          <cell r="G704">
            <v>262</v>
          </cell>
          <cell r="H704">
            <v>42948</v>
          </cell>
          <cell r="I704">
            <v>42262</v>
          </cell>
          <cell r="J704">
            <v>300</v>
          </cell>
        </row>
        <row r="705">
          <cell r="D705">
            <v>256</v>
          </cell>
          <cell r="E705">
            <v>0</v>
          </cell>
          <cell r="F705">
            <v>0</v>
          </cell>
          <cell r="G705">
            <v>256</v>
          </cell>
          <cell r="H705">
            <v>42949</v>
          </cell>
          <cell r="I705">
            <v>42262</v>
          </cell>
          <cell r="J705">
            <v>330</v>
          </cell>
        </row>
        <row r="706">
          <cell r="D706">
            <v>256</v>
          </cell>
          <cell r="E706">
            <v>0</v>
          </cell>
          <cell r="F706">
            <v>0</v>
          </cell>
          <cell r="G706">
            <v>256</v>
          </cell>
          <cell r="H706">
            <v>42950</v>
          </cell>
          <cell r="I706">
            <v>42262</v>
          </cell>
          <cell r="J706">
            <v>400</v>
          </cell>
        </row>
        <row r="707">
          <cell r="D707">
            <v>256</v>
          </cell>
          <cell r="E707">
            <v>0</v>
          </cell>
          <cell r="F707">
            <v>0</v>
          </cell>
          <cell r="G707">
            <v>256</v>
          </cell>
          <cell r="H707">
            <v>42951</v>
          </cell>
          <cell r="I707">
            <v>42262</v>
          </cell>
          <cell r="J707">
            <v>430</v>
          </cell>
        </row>
        <row r="708">
          <cell r="D708">
            <v>262</v>
          </cell>
          <cell r="E708">
            <v>0</v>
          </cell>
          <cell r="F708">
            <v>0</v>
          </cell>
          <cell r="G708">
            <v>262</v>
          </cell>
          <cell r="H708">
            <v>42952</v>
          </cell>
          <cell r="I708">
            <v>42262</v>
          </cell>
          <cell r="J708">
            <v>500</v>
          </cell>
        </row>
        <row r="709">
          <cell r="D709">
            <v>256</v>
          </cell>
          <cell r="E709">
            <v>0</v>
          </cell>
          <cell r="F709">
            <v>0</v>
          </cell>
          <cell r="G709">
            <v>256</v>
          </cell>
          <cell r="H709">
            <v>42953</v>
          </cell>
          <cell r="I709">
            <v>42262</v>
          </cell>
          <cell r="J709">
            <v>530</v>
          </cell>
        </row>
        <row r="710">
          <cell r="D710">
            <v>262</v>
          </cell>
          <cell r="E710">
            <v>0</v>
          </cell>
          <cell r="F710">
            <v>0</v>
          </cell>
          <cell r="G710">
            <v>262</v>
          </cell>
          <cell r="H710">
            <v>42954</v>
          </cell>
          <cell r="I710">
            <v>42262</v>
          </cell>
          <cell r="J710">
            <v>600</v>
          </cell>
        </row>
        <row r="711">
          <cell r="D711">
            <v>256</v>
          </cell>
          <cell r="E711">
            <v>0</v>
          </cell>
          <cell r="F711">
            <v>0</v>
          </cell>
          <cell r="G711">
            <v>256</v>
          </cell>
          <cell r="H711">
            <v>42955</v>
          </cell>
          <cell r="I711">
            <v>42262</v>
          </cell>
          <cell r="J711">
            <v>630</v>
          </cell>
        </row>
        <row r="712">
          <cell r="D712">
            <v>262</v>
          </cell>
          <cell r="E712">
            <v>0</v>
          </cell>
          <cell r="F712">
            <v>0</v>
          </cell>
          <cell r="G712">
            <v>262</v>
          </cell>
          <cell r="H712">
            <v>42956</v>
          </cell>
          <cell r="I712">
            <v>42262</v>
          </cell>
          <cell r="J712">
            <v>700</v>
          </cell>
        </row>
        <row r="713">
          <cell r="D713">
            <v>256</v>
          </cell>
          <cell r="E713">
            <v>0</v>
          </cell>
          <cell r="F713">
            <v>0</v>
          </cell>
          <cell r="G713">
            <v>256</v>
          </cell>
          <cell r="H713">
            <v>42957</v>
          </cell>
          <cell r="I713">
            <v>42262</v>
          </cell>
          <cell r="J713">
            <v>730</v>
          </cell>
        </row>
        <row r="714">
          <cell r="D714">
            <v>262</v>
          </cell>
          <cell r="E714">
            <v>0</v>
          </cell>
          <cell r="F714">
            <v>0</v>
          </cell>
          <cell r="G714">
            <v>262</v>
          </cell>
          <cell r="H714">
            <v>42958</v>
          </cell>
          <cell r="I714">
            <v>42262</v>
          </cell>
          <cell r="J714">
            <v>800</v>
          </cell>
        </row>
        <row r="715">
          <cell r="D715">
            <v>256</v>
          </cell>
          <cell r="E715">
            <v>0</v>
          </cell>
          <cell r="F715">
            <v>0</v>
          </cell>
          <cell r="G715">
            <v>256</v>
          </cell>
          <cell r="H715">
            <v>42959</v>
          </cell>
          <cell r="I715">
            <v>42262</v>
          </cell>
          <cell r="J715">
            <v>830</v>
          </cell>
        </row>
        <row r="716">
          <cell r="D716">
            <v>256</v>
          </cell>
          <cell r="E716">
            <v>0</v>
          </cell>
          <cell r="F716">
            <v>0</v>
          </cell>
          <cell r="G716">
            <v>256</v>
          </cell>
          <cell r="H716">
            <v>42960</v>
          </cell>
          <cell r="I716">
            <v>42262</v>
          </cell>
          <cell r="J716">
            <v>900</v>
          </cell>
        </row>
        <row r="717">
          <cell r="D717">
            <v>262</v>
          </cell>
          <cell r="E717">
            <v>0</v>
          </cell>
          <cell r="F717">
            <v>0</v>
          </cell>
          <cell r="G717">
            <v>262</v>
          </cell>
          <cell r="H717">
            <v>42961</v>
          </cell>
          <cell r="I717">
            <v>42262</v>
          </cell>
          <cell r="J717">
            <v>930</v>
          </cell>
        </row>
        <row r="718">
          <cell r="D718">
            <v>262</v>
          </cell>
          <cell r="E718">
            <v>0</v>
          </cell>
          <cell r="F718">
            <v>0</v>
          </cell>
          <cell r="G718">
            <v>262</v>
          </cell>
          <cell r="H718">
            <v>42962</v>
          </cell>
          <cell r="I718">
            <v>42262</v>
          </cell>
          <cell r="J718">
            <v>1000</v>
          </cell>
        </row>
        <row r="719">
          <cell r="D719">
            <v>256</v>
          </cell>
          <cell r="E719">
            <v>0</v>
          </cell>
          <cell r="F719">
            <v>0</v>
          </cell>
          <cell r="G719">
            <v>256</v>
          </cell>
          <cell r="H719">
            <v>42963</v>
          </cell>
          <cell r="I719">
            <v>42262</v>
          </cell>
          <cell r="J719">
            <v>1030</v>
          </cell>
        </row>
        <row r="720">
          <cell r="D720">
            <v>262</v>
          </cell>
          <cell r="E720">
            <v>0</v>
          </cell>
          <cell r="F720">
            <v>0</v>
          </cell>
          <cell r="G720">
            <v>262</v>
          </cell>
          <cell r="H720">
            <v>42964</v>
          </cell>
          <cell r="I720">
            <v>42262</v>
          </cell>
          <cell r="J720">
            <v>1100</v>
          </cell>
        </row>
        <row r="721">
          <cell r="D721">
            <v>250</v>
          </cell>
          <cell r="E721">
            <v>0</v>
          </cell>
          <cell r="F721">
            <v>0</v>
          </cell>
          <cell r="G721">
            <v>250</v>
          </cell>
          <cell r="H721">
            <v>42965</v>
          </cell>
          <cell r="I721">
            <v>42262</v>
          </cell>
          <cell r="J721">
            <v>1130</v>
          </cell>
        </row>
        <row r="722">
          <cell r="D722">
            <v>256</v>
          </cell>
          <cell r="E722">
            <v>0</v>
          </cell>
          <cell r="F722">
            <v>0</v>
          </cell>
          <cell r="G722">
            <v>256</v>
          </cell>
          <cell r="H722">
            <v>42966</v>
          </cell>
          <cell r="I722">
            <v>42262</v>
          </cell>
          <cell r="J722">
            <v>1200</v>
          </cell>
        </row>
        <row r="723">
          <cell r="D723">
            <v>262</v>
          </cell>
          <cell r="E723">
            <v>0</v>
          </cell>
          <cell r="F723">
            <v>0</v>
          </cell>
          <cell r="G723">
            <v>262</v>
          </cell>
          <cell r="H723">
            <v>42967</v>
          </cell>
          <cell r="I723">
            <v>42262</v>
          </cell>
          <cell r="J723">
            <v>1230</v>
          </cell>
        </row>
        <row r="724">
          <cell r="D724">
            <v>256</v>
          </cell>
          <cell r="E724">
            <v>0</v>
          </cell>
          <cell r="F724">
            <v>0</v>
          </cell>
          <cell r="G724">
            <v>256</v>
          </cell>
          <cell r="H724">
            <v>42968</v>
          </cell>
          <cell r="I724">
            <v>42262</v>
          </cell>
          <cell r="J724">
            <v>1300</v>
          </cell>
        </row>
        <row r="725">
          <cell r="D725">
            <v>256</v>
          </cell>
          <cell r="E725">
            <v>0</v>
          </cell>
          <cell r="F725">
            <v>0</v>
          </cell>
          <cell r="G725">
            <v>256</v>
          </cell>
          <cell r="H725">
            <v>42969</v>
          </cell>
          <cell r="I725">
            <v>42262</v>
          </cell>
          <cell r="J725">
            <v>1330</v>
          </cell>
        </row>
        <row r="726">
          <cell r="D726">
            <v>256</v>
          </cell>
          <cell r="E726">
            <v>0</v>
          </cell>
          <cell r="F726">
            <v>0</v>
          </cell>
          <cell r="G726">
            <v>256</v>
          </cell>
          <cell r="H726">
            <v>42970</v>
          </cell>
          <cell r="I726">
            <v>42262</v>
          </cell>
          <cell r="J726">
            <v>1400</v>
          </cell>
        </row>
        <row r="727">
          <cell r="D727">
            <v>250</v>
          </cell>
          <cell r="E727">
            <v>0</v>
          </cell>
          <cell r="F727">
            <v>0</v>
          </cell>
          <cell r="G727">
            <v>250</v>
          </cell>
          <cell r="H727">
            <v>42971</v>
          </cell>
          <cell r="I727">
            <v>42262</v>
          </cell>
          <cell r="J727">
            <v>1430</v>
          </cell>
        </row>
        <row r="728">
          <cell r="D728">
            <v>256</v>
          </cell>
          <cell r="E728">
            <v>0</v>
          </cell>
          <cell r="F728">
            <v>0</v>
          </cell>
          <cell r="G728">
            <v>256</v>
          </cell>
          <cell r="H728">
            <v>42972</v>
          </cell>
          <cell r="I728">
            <v>42262</v>
          </cell>
          <cell r="J728">
            <v>1500</v>
          </cell>
        </row>
        <row r="729">
          <cell r="D729">
            <v>250</v>
          </cell>
          <cell r="E729">
            <v>0</v>
          </cell>
          <cell r="F729">
            <v>0</v>
          </cell>
          <cell r="G729">
            <v>250</v>
          </cell>
          <cell r="H729">
            <v>42973</v>
          </cell>
          <cell r="I729">
            <v>42262</v>
          </cell>
          <cell r="J729">
            <v>1530</v>
          </cell>
        </row>
        <row r="730">
          <cell r="D730">
            <v>256</v>
          </cell>
          <cell r="E730">
            <v>0</v>
          </cell>
          <cell r="F730">
            <v>0</v>
          </cell>
          <cell r="G730">
            <v>256</v>
          </cell>
          <cell r="H730">
            <v>42974</v>
          </cell>
          <cell r="I730">
            <v>42262</v>
          </cell>
          <cell r="J730">
            <v>1600</v>
          </cell>
        </row>
        <row r="731">
          <cell r="D731">
            <v>256</v>
          </cell>
          <cell r="E731">
            <v>0</v>
          </cell>
          <cell r="F731">
            <v>0</v>
          </cell>
          <cell r="G731">
            <v>256</v>
          </cell>
          <cell r="H731">
            <v>42975</v>
          </cell>
          <cell r="I731">
            <v>42262</v>
          </cell>
          <cell r="J731">
            <v>1630</v>
          </cell>
        </row>
        <row r="732">
          <cell r="D732">
            <v>250</v>
          </cell>
          <cell r="E732">
            <v>0</v>
          </cell>
          <cell r="F732">
            <v>0</v>
          </cell>
          <cell r="G732">
            <v>250</v>
          </cell>
          <cell r="H732">
            <v>42976</v>
          </cell>
          <cell r="I732">
            <v>42262</v>
          </cell>
          <cell r="J732">
            <v>1700</v>
          </cell>
        </row>
        <row r="733">
          <cell r="D733">
            <v>250</v>
          </cell>
          <cell r="E733">
            <v>0</v>
          </cell>
          <cell r="F733">
            <v>0</v>
          </cell>
          <cell r="G733">
            <v>250</v>
          </cell>
          <cell r="H733">
            <v>42977</v>
          </cell>
          <cell r="I733">
            <v>42262</v>
          </cell>
          <cell r="J733">
            <v>1730</v>
          </cell>
        </row>
        <row r="734">
          <cell r="D734">
            <v>250</v>
          </cell>
          <cell r="E734">
            <v>0</v>
          </cell>
          <cell r="F734">
            <v>0</v>
          </cell>
          <cell r="G734">
            <v>250</v>
          </cell>
          <cell r="H734">
            <v>42978</v>
          </cell>
          <cell r="I734">
            <v>42262</v>
          </cell>
          <cell r="J734">
            <v>1800</v>
          </cell>
        </row>
        <row r="735">
          <cell r="D735">
            <v>256</v>
          </cell>
          <cell r="E735">
            <v>0</v>
          </cell>
          <cell r="F735">
            <v>0</v>
          </cell>
          <cell r="G735">
            <v>256</v>
          </cell>
          <cell r="H735">
            <v>42979</v>
          </cell>
          <cell r="I735">
            <v>42262</v>
          </cell>
          <cell r="J735">
            <v>1830</v>
          </cell>
        </row>
        <row r="736">
          <cell r="D736">
            <v>256</v>
          </cell>
          <cell r="E736">
            <v>0</v>
          </cell>
          <cell r="F736">
            <v>0</v>
          </cell>
          <cell r="G736">
            <v>256</v>
          </cell>
          <cell r="H736">
            <v>42980</v>
          </cell>
          <cell r="I736">
            <v>42262</v>
          </cell>
          <cell r="J736">
            <v>1900</v>
          </cell>
        </row>
        <row r="737">
          <cell r="D737">
            <v>256</v>
          </cell>
          <cell r="E737">
            <v>0</v>
          </cell>
          <cell r="F737">
            <v>0</v>
          </cell>
          <cell r="G737">
            <v>256</v>
          </cell>
          <cell r="H737">
            <v>42981</v>
          </cell>
          <cell r="I737">
            <v>42262</v>
          </cell>
          <cell r="J737">
            <v>1930</v>
          </cell>
        </row>
        <row r="738">
          <cell r="D738">
            <v>256</v>
          </cell>
          <cell r="E738">
            <v>0</v>
          </cell>
          <cell r="F738">
            <v>0</v>
          </cell>
          <cell r="G738">
            <v>256</v>
          </cell>
          <cell r="H738">
            <v>42982</v>
          </cell>
          <cell r="I738">
            <v>42262</v>
          </cell>
          <cell r="J738">
            <v>2000</v>
          </cell>
        </row>
        <row r="739">
          <cell r="D739">
            <v>256</v>
          </cell>
          <cell r="E739">
            <v>0</v>
          </cell>
          <cell r="F739">
            <v>0</v>
          </cell>
          <cell r="G739">
            <v>256</v>
          </cell>
          <cell r="H739">
            <v>42983</v>
          </cell>
          <cell r="I739">
            <v>42262</v>
          </cell>
          <cell r="J739">
            <v>2030</v>
          </cell>
        </row>
        <row r="740">
          <cell r="D740">
            <v>256</v>
          </cell>
          <cell r="E740">
            <v>0</v>
          </cell>
          <cell r="F740">
            <v>0</v>
          </cell>
          <cell r="G740">
            <v>256</v>
          </cell>
          <cell r="H740">
            <v>42984</v>
          </cell>
          <cell r="I740">
            <v>42262</v>
          </cell>
          <cell r="J740">
            <v>2100</v>
          </cell>
        </row>
        <row r="741">
          <cell r="D741">
            <v>262</v>
          </cell>
          <cell r="E741">
            <v>0</v>
          </cell>
          <cell r="F741">
            <v>0</v>
          </cell>
          <cell r="G741">
            <v>262</v>
          </cell>
          <cell r="H741">
            <v>42985</v>
          </cell>
          <cell r="I741">
            <v>42262</v>
          </cell>
          <cell r="J741">
            <v>2130</v>
          </cell>
        </row>
        <row r="742">
          <cell r="D742">
            <v>256</v>
          </cell>
          <cell r="E742">
            <v>0</v>
          </cell>
          <cell r="F742">
            <v>0</v>
          </cell>
          <cell r="G742">
            <v>256</v>
          </cell>
          <cell r="H742">
            <v>42986</v>
          </cell>
          <cell r="I742">
            <v>42262</v>
          </cell>
          <cell r="J742">
            <v>2200</v>
          </cell>
        </row>
        <row r="743">
          <cell r="D743">
            <v>256</v>
          </cell>
          <cell r="E743">
            <v>0</v>
          </cell>
          <cell r="F743">
            <v>0</v>
          </cell>
          <cell r="G743">
            <v>256</v>
          </cell>
          <cell r="H743">
            <v>42987</v>
          </cell>
          <cell r="I743">
            <v>42262</v>
          </cell>
          <cell r="J743">
            <v>2230</v>
          </cell>
        </row>
        <row r="744">
          <cell r="D744">
            <v>262</v>
          </cell>
          <cell r="E744">
            <v>0</v>
          </cell>
          <cell r="F744">
            <v>0</v>
          </cell>
          <cell r="G744">
            <v>262</v>
          </cell>
          <cell r="H744">
            <v>42988</v>
          </cell>
          <cell r="I744">
            <v>42262</v>
          </cell>
          <cell r="J744">
            <v>2300</v>
          </cell>
        </row>
        <row r="745">
          <cell r="D745">
            <v>256</v>
          </cell>
          <cell r="E745">
            <v>0</v>
          </cell>
          <cell r="F745">
            <v>0</v>
          </cell>
          <cell r="G745">
            <v>256</v>
          </cell>
          <cell r="H745">
            <v>42989</v>
          </cell>
          <cell r="I745">
            <v>42262</v>
          </cell>
          <cell r="J745">
            <v>2330</v>
          </cell>
        </row>
        <row r="746">
          <cell r="D746">
            <v>256</v>
          </cell>
          <cell r="E746">
            <v>0</v>
          </cell>
          <cell r="F746">
            <v>0</v>
          </cell>
          <cell r="G746">
            <v>256</v>
          </cell>
          <cell r="H746">
            <v>42990</v>
          </cell>
          <cell r="I746">
            <v>42262</v>
          </cell>
          <cell r="J746">
            <v>2400</v>
          </cell>
        </row>
        <row r="747">
          <cell r="D747">
            <v>262</v>
          </cell>
          <cell r="E747">
            <v>0</v>
          </cell>
          <cell r="F747">
            <v>0</v>
          </cell>
          <cell r="G747">
            <v>262</v>
          </cell>
          <cell r="H747">
            <v>42991</v>
          </cell>
          <cell r="I747">
            <v>42263</v>
          </cell>
          <cell r="J747">
            <v>30</v>
          </cell>
        </row>
        <row r="748">
          <cell r="D748">
            <v>256</v>
          </cell>
          <cell r="E748">
            <v>0</v>
          </cell>
          <cell r="F748">
            <v>0</v>
          </cell>
          <cell r="G748">
            <v>256</v>
          </cell>
          <cell r="H748">
            <v>42992</v>
          </cell>
          <cell r="I748">
            <v>42263</v>
          </cell>
          <cell r="J748">
            <v>100</v>
          </cell>
        </row>
        <row r="749">
          <cell r="D749">
            <v>256</v>
          </cell>
          <cell r="E749">
            <v>0</v>
          </cell>
          <cell r="F749">
            <v>0</v>
          </cell>
          <cell r="G749">
            <v>256</v>
          </cell>
          <cell r="H749">
            <v>42993</v>
          </cell>
          <cell r="I749">
            <v>42263</v>
          </cell>
          <cell r="J749">
            <v>130</v>
          </cell>
        </row>
        <row r="750">
          <cell r="D750">
            <v>262</v>
          </cell>
          <cell r="E750">
            <v>0</v>
          </cell>
          <cell r="F750">
            <v>0</v>
          </cell>
          <cell r="G750">
            <v>262</v>
          </cell>
          <cell r="H750">
            <v>42994</v>
          </cell>
          <cell r="I750">
            <v>42263</v>
          </cell>
          <cell r="J750">
            <v>200</v>
          </cell>
        </row>
        <row r="751">
          <cell r="D751">
            <v>256</v>
          </cell>
          <cell r="E751">
            <v>0</v>
          </cell>
          <cell r="F751">
            <v>0</v>
          </cell>
          <cell r="G751">
            <v>256</v>
          </cell>
          <cell r="H751">
            <v>42995</v>
          </cell>
          <cell r="I751">
            <v>42263</v>
          </cell>
          <cell r="J751">
            <v>230</v>
          </cell>
        </row>
        <row r="752">
          <cell r="D752">
            <v>262</v>
          </cell>
          <cell r="E752">
            <v>0</v>
          </cell>
          <cell r="F752">
            <v>0</v>
          </cell>
          <cell r="G752">
            <v>262</v>
          </cell>
          <cell r="H752">
            <v>42996</v>
          </cell>
          <cell r="I752">
            <v>42263</v>
          </cell>
          <cell r="J752">
            <v>300</v>
          </cell>
        </row>
        <row r="753">
          <cell r="D753">
            <v>256</v>
          </cell>
          <cell r="E753">
            <v>0</v>
          </cell>
          <cell r="F753">
            <v>0</v>
          </cell>
          <cell r="G753">
            <v>256</v>
          </cell>
          <cell r="H753">
            <v>42997</v>
          </cell>
          <cell r="I753">
            <v>42263</v>
          </cell>
          <cell r="J753">
            <v>330</v>
          </cell>
        </row>
        <row r="754">
          <cell r="D754">
            <v>262</v>
          </cell>
          <cell r="E754">
            <v>0</v>
          </cell>
          <cell r="F754">
            <v>0</v>
          </cell>
          <cell r="G754">
            <v>262</v>
          </cell>
          <cell r="H754">
            <v>42998</v>
          </cell>
          <cell r="I754">
            <v>42263</v>
          </cell>
          <cell r="J754">
            <v>400</v>
          </cell>
        </row>
        <row r="755">
          <cell r="D755">
            <v>256</v>
          </cell>
          <cell r="E755">
            <v>0</v>
          </cell>
          <cell r="F755">
            <v>0</v>
          </cell>
          <cell r="G755">
            <v>256</v>
          </cell>
          <cell r="H755">
            <v>42999</v>
          </cell>
          <cell r="I755">
            <v>42263</v>
          </cell>
          <cell r="J755">
            <v>430</v>
          </cell>
        </row>
        <row r="756">
          <cell r="D756">
            <v>269</v>
          </cell>
          <cell r="E756">
            <v>0</v>
          </cell>
          <cell r="F756">
            <v>0</v>
          </cell>
          <cell r="G756">
            <v>269</v>
          </cell>
          <cell r="H756">
            <v>43000</v>
          </cell>
          <cell r="I756">
            <v>42263</v>
          </cell>
          <cell r="J756">
            <v>500</v>
          </cell>
        </row>
        <row r="757">
          <cell r="D757">
            <v>256</v>
          </cell>
          <cell r="E757">
            <v>0</v>
          </cell>
          <cell r="F757">
            <v>0</v>
          </cell>
          <cell r="G757">
            <v>256</v>
          </cell>
          <cell r="H757">
            <v>43001</v>
          </cell>
          <cell r="I757">
            <v>42263</v>
          </cell>
          <cell r="J757">
            <v>530</v>
          </cell>
        </row>
        <row r="758">
          <cell r="D758">
            <v>262</v>
          </cell>
          <cell r="E758">
            <v>0</v>
          </cell>
          <cell r="F758">
            <v>0</v>
          </cell>
          <cell r="G758">
            <v>262</v>
          </cell>
          <cell r="H758">
            <v>43002</v>
          </cell>
          <cell r="I758">
            <v>42263</v>
          </cell>
          <cell r="J758">
            <v>600</v>
          </cell>
        </row>
        <row r="759">
          <cell r="D759">
            <v>262</v>
          </cell>
          <cell r="E759">
            <v>0</v>
          </cell>
          <cell r="F759">
            <v>0</v>
          </cell>
          <cell r="G759">
            <v>262</v>
          </cell>
          <cell r="H759">
            <v>43003</v>
          </cell>
          <cell r="I759">
            <v>42263</v>
          </cell>
          <cell r="J759">
            <v>630</v>
          </cell>
        </row>
        <row r="760">
          <cell r="D760">
            <v>262</v>
          </cell>
          <cell r="E760">
            <v>0</v>
          </cell>
          <cell r="F760">
            <v>0</v>
          </cell>
          <cell r="G760">
            <v>262</v>
          </cell>
          <cell r="H760">
            <v>43004</v>
          </cell>
          <cell r="I760">
            <v>42263</v>
          </cell>
          <cell r="J760">
            <v>700</v>
          </cell>
        </row>
        <row r="761">
          <cell r="D761">
            <v>262</v>
          </cell>
          <cell r="E761">
            <v>0</v>
          </cell>
          <cell r="F761">
            <v>0</v>
          </cell>
          <cell r="G761">
            <v>262</v>
          </cell>
          <cell r="H761">
            <v>43005</v>
          </cell>
          <cell r="I761">
            <v>42263</v>
          </cell>
          <cell r="J761">
            <v>730</v>
          </cell>
        </row>
        <row r="762">
          <cell r="D762">
            <v>269</v>
          </cell>
          <cell r="E762">
            <v>0</v>
          </cell>
          <cell r="F762">
            <v>0</v>
          </cell>
          <cell r="G762">
            <v>269</v>
          </cell>
          <cell r="H762">
            <v>43006</v>
          </cell>
          <cell r="I762">
            <v>42263</v>
          </cell>
          <cell r="J762">
            <v>800</v>
          </cell>
        </row>
        <row r="763">
          <cell r="D763">
            <v>262</v>
          </cell>
          <cell r="E763">
            <v>0</v>
          </cell>
          <cell r="F763">
            <v>0</v>
          </cell>
          <cell r="G763">
            <v>262</v>
          </cell>
          <cell r="H763">
            <v>43007</v>
          </cell>
          <cell r="I763">
            <v>42263</v>
          </cell>
          <cell r="J763">
            <v>830</v>
          </cell>
        </row>
        <row r="764">
          <cell r="D764">
            <v>262</v>
          </cell>
          <cell r="E764">
            <v>0</v>
          </cell>
          <cell r="F764">
            <v>0</v>
          </cell>
          <cell r="G764">
            <v>262</v>
          </cell>
          <cell r="H764">
            <v>43008</v>
          </cell>
          <cell r="I764">
            <v>42263</v>
          </cell>
          <cell r="J764">
            <v>900</v>
          </cell>
        </row>
        <row r="765">
          <cell r="D765">
            <v>269</v>
          </cell>
          <cell r="E765">
            <v>0</v>
          </cell>
          <cell r="F765">
            <v>0</v>
          </cell>
          <cell r="G765">
            <v>269</v>
          </cell>
          <cell r="H765">
            <v>43009</v>
          </cell>
          <cell r="I765">
            <v>42263</v>
          </cell>
          <cell r="J765">
            <v>930</v>
          </cell>
        </row>
        <row r="766">
          <cell r="D766">
            <v>256</v>
          </cell>
          <cell r="E766">
            <v>0</v>
          </cell>
          <cell r="F766">
            <v>0</v>
          </cell>
          <cell r="G766">
            <v>256</v>
          </cell>
          <cell r="H766">
            <v>43010</v>
          </cell>
          <cell r="I766">
            <v>42263</v>
          </cell>
          <cell r="J766">
            <v>1000</v>
          </cell>
        </row>
        <row r="767">
          <cell r="D767">
            <v>262</v>
          </cell>
          <cell r="E767">
            <v>0</v>
          </cell>
          <cell r="F767">
            <v>0</v>
          </cell>
          <cell r="G767">
            <v>262</v>
          </cell>
          <cell r="H767">
            <v>43011</v>
          </cell>
          <cell r="I767">
            <v>42263</v>
          </cell>
          <cell r="J767">
            <v>1030</v>
          </cell>
        </row>
        <row r="768">
          <cell r="D768">
            <v>262</v>
          </cell>
          <cell r="E768">
            <v>0</v>
          </cell>
          <cell r="F768">
            <v>0</v>
          </cell>
          <cell r="G768">
            <v>262</v>
          </cell>
          <cell r="H768">
            <v>43012</v>
          </cell>
          <cell r="I768">
            <v>42263</v>
          </cell>
          <cell r="J768">
            <v>1100</v>
          </cell>
        </row>
        <row r="769">
          <cell r="D769">
            <v>262</v>
          </cell>
          <cell r="E769">
            <v>0</v>
          </cell>
          <cell r="F769">
            <v>0</v>
          </cell>
          <cell r="G769">
            <v>262</v>
          </cell>
          <cell r="H769">
            <v>43013</v>
          </cell>
          <cell r="I769">
            <v>42263</v>
          </cell>
          <cell r="J769">
            <v>1130</v>
          </cell>
        </row>
        <row r="770">
          <cell r="D770">
            <v>262</v>
          </cell>
          <cell r="E770">
            <v>0</v>
          </cell>
          <cell r="F770">
            <v>0</v>
          </cell>
          <cell r="G770">
            <v>262</v>
          </cell>
          <cell r="H770">
            <v>43014</v>
          </cell>
          <cell r="I770">
            <v>42263</v>
          </cell>
          <cell r="J770">
            <v>1200</v>
          </cell>
        </row>
        <row r="771">
          <cell r="D771">
            <v>256</v>
          </cell>
          <cell r="E771">
            <v>0</v>
          </cell>
          <cell r="F771">
            <v>0</v>
          </cell>
          <cell r="G771">
            <v>256</v>
          </cell>
          <cell r="H771">
            <v>43015</v>
          </cell>
          <cell r="I771">
            <v>42263</v>
          </cell>
          <cell r="J771">
            <v>1230</v>
          </cell>
        </row>
        <row r="772">
          <cell r="D772">
            <v>256</v>
          </cell>
          <cell r="E772">
            <v>0</v>
          </cell>
          <cell r="F772">
            <v>0</v>
          </cell>
          <cell r="G772">
            <v>256</v>
          </cell>
          <cell r="H772">
            <v>43016</v>
          </cell>
          <cell r="I772">
            <v>42263</v>
          </cell>
          <cell r="J772">
            <v>1300</v>
          </cell>
        </row>
        <row r="773">
          <cell r="D773">
            <v>256</v>
          </cell>
          <cell r="E773">
            <v>0</v>
          </cell>
          <cell r="F773">
            <v>0</v>
          </cell>
          <cell r="G773">
            <v>256</v>
          </cell>
          <cell r="H773">
            <v>43017</v>
          </cell>
          <cell r="I773">
            <v>42263</v>
          </cell>
          <cell r="J773">
            <v>1330</v>
          </cell>
        </row>
        <row r="774">
          <cell r="D774">
            <v>256</v>
          </cell>
          <cell r="E774">
            <v>0</v>
          </cell>
          <cell r="F774">
            <v>0</v>
          </cell>
          <cell r="G774">
            <v>256</v>
          </cell>
          <cell r="H774">
            <v>43018</v>
          </cell>
          <cell r="I774">
            <v>42263</v>
          </cell>
          <cell r="J774">
            <v>1400</v>
          </cell>
        </row>
        <row r="775">
          <cell r="D775">
            <v>256</v>
          </cell>
          <cell r="E775">
            <v>0</v>
          </cell>
          <cell r="F775">
            <v>0</v>
          </cell>
          <cell r="G775">
            <v>256</v>
          </cell>
          <cell r="H775">
            <v>43019</v>
          </cell>
          <cell r="I775">
            <v>42263</v>
          </cell>
          <cell r="J775">
            <v>1430</v>
          </cell>
        </row>
        <row r="776">
          <cell r="D776">
            <v>262</v>
          </cell>
          <cell r="E776">
            <v>0</v>
          </cell>
          <cell r="F776">
            <v>0</v>
          </cell>
          <cell r="G776">
            <v>262</v>
          </cell>
          <cell r="H776">
            <v>43020</v>
          </cell>
          <cell r="I776">
            <v>42263</v>
          </cell>
          <cell r="J776">
            <v>1500</v>
          </cell>
        </row>
        <row r="777">
          <cell r="D777">
            <v>256</v>
          </cell>
          <cell r="E777">
            <v>0</v>
          </cell>
          <cell r="F777">
            <v>0</v>
          </cell>
          <cell r="G777">
            <v>256</v>
          </cell>
          <cell r="H777">
            <v>43021</v>
          </cell>
          <cell r="I777">
            <v>42263</v>
          </cell>
          <cell r="J777">
            <v>1530</v>
          </cell>
        </row>
        <row r="778">
          <cell r="D778">
            <v>256</v>
          </cell>
          <cell r="E778">
            <v>0</v>
          </cell>
          <cell r="F778">
            <v>0</v>
          </cell>
          <cell r="G778">
            <v>256</v>
          </cell>
          <cell r="H778">
            <v>43022</v>
          </cell>
          <cell r="I778">
            <v>42263</v>
          </cell>
          <cell r="J778">
            <v>1600</v>
          </cell>
        </row>
        <row r="779">
          <cell r="D779">
            <v>262</v>
          </cell>
          <cell r="E779">
            <v>0</v>
          </cell>
          <cell r="F779">
            <v>0</v>
          </cell>
          <cell r="G779">
            <v>262</v>
          </cell>
          <cell r="H779">
            <v>43023</v>
          </cell>
          <cell r="I779">
            <v>42263</v>
          </cell>
          <cell r="J779">
            <v>1630</v>
          </cell>
        </row>
        <row r="780">
          <cell r="D780">
            <v>256</v>
          </cell>
          <cell r="E780">
            <v>0</v>
          </cell>
          <cell r="F780">
            <v>0</v>
          </cell>
          <cell r="G780">
            <v>256</v>
          </cell>
          <cell r="H780">
            <v>43024</v>
          </cell>
          <cell r="I780">
            <v>42263</v>
          </cell>
          <cell r="J780">
            <v>1700</v>
          </cell>
        </row>
        <row r="781">
          <cell r="D781">
            <v>262</v>
          </cell>
          <cell r="E781">
            <v>0</v>
          </cell>
          <cell r="F781">
            <v>0</v>
          </cell>
          <cell r="G781">
            <v>262</v>
          </cell>
          <cell r="H781">
            <v>43025</v>
          </cell>
          <cell r="I781">
            <v>42263</v>
          </cell>
          <cell r="J781">
            <v>1730</v>
          </cell>
        </row>
        <row r="782">
          <cell r="D782">
            <v>256</v>
          </cell>
          <cell r="E782">
            <v>0</v>
          </cell>
          <cell r="F782">
            <v>0</v>
          </cell>
          <cell r="G782">
            <v>256</v>
          </cell>
          <cell r="H782">
            <v>43026</v>
          </cell>
          <cell r="I782">
            <v>42263</v>
          </cell>
          <cell r="J782">
            <v>1800</v>
          </cell>
        </row>
        <row r="783">
          <cell r="D783">
            <v>262</v>
          </cell>
          <cell r="E783">
            <v>0</v>
          </cell>
          <cell r="F783">
            <v>0</v>
          </cell>
          <cell r="G783">
            <v>262</v>
          </cell>
          <cell r="H783">
            <v>43027</v>
          </cell>
          <cell r="I783">
            <v>42263</v>
          </cell>
          <cell r="J783">
            <v>1830</v>
          </cell>
        </row>
        <row r="784">
          <cell r="D784">
            <v>256</v>
          </cell>
          <cell r="E784">
            <v>0</v>
          </cell>
          <cell r="F784">
            <v>0</v>
          </cell>
          <cell r="G784">
            <v>256</v>
          </cell>
          <cell r="H784">
            <v>43028</v>
          </cell>
          <cell r="I784">
            <v>42263</v>
          </cell>
          <cell r="J784">
            <v>1900</v>
          </cell>
        </row>
        <row r="785">
          <cell r="D785">
            <v>256</v>
          </cell>
          <cell r="E785">
            <v>0</v>
          </cell>
          <cell r="F785">
            <v>0</v>
          </cell>
          <cell r="G785">
            <v>256</v>
          </cell>
          <cell r="H785">
            <v>43029</v>
          </cell>
          <cell r="I785">
            <v>42263</v>
          </cell>
          <cell r="J785">
            <v>1930</v>
          </cell>
        </row>
        <row r="786">
          <cell r="D786">
            <v>262</v>
          </cell>
          <cell r="E786">
            <v>0</v>
          </cell>
          <cell r="F786">
            <v>0</v>
          </cell>
          <cell r="G786">
            <v>262</v>
          </cell>
          <cell r="H786">
            <v>43030</v>
          </cell>
          <cell r="I786">
            <v>42263</v>
          </cell>
          <cell r="J786">
            <v>2000</v>
          </cell>
        </row>
        <row r="787">
          <cell r="D787">
            <v>262</v>
          </cell>
          <cell r="E787">
            <v>0</v>
          </cell>
          <cell r="F787">
            <v>0</v>
          </cell>
          <cell r="G787">
            <v>262</v>
          </cell>
          <cell r="H787">
            <v>43031</v>
          </cell>
          <cell r="I787">
            <v>42263</v>
          </cell>
          <cell r="J787">
            <v>2030</v>
          </cell>
        </row>
        <row r="788">
          <cell r="D788">
            <v>262</v>
          </cell>
          <cell r="E788">
            <v>0</v>
          </cell>
          <cell r="F788">
            <v>0</v>
          </cell>
          <cell r="G788">
            <v>262</v>
          </cell>
          <cell r="H788">
            <v>43032</v>
          </cell>
          <cell r="I788">
            <v>42263</v>
          </cell>
          <cell r="J788">
            <v>2100</v>
          </cell>
        </row>
        <row r="789">
          <cell r="D789">
            <v>256</v>
          </cell>
          <cell r="E789">
            <v>0</v>
          </cell>
          <cell r="F789">
            <v>0</v>
          </cell>
          <cell r="G789">
            <v>256</v>
          </cell>
          <cell r="H789">
            <v>43033</v>
          </cell>
          <cell r="I789">
            <v>42263</v>
          </cell>
          <cell r="J789">
            <v>2130</v>
          </cell>
        </row>
        <row r="790">
          <cell r="D790">
            <v>262</v>
          </cell>
          <cell r="E790">
            <v>0</v>
          </cell>
          <cell r="F790">
            <v>0</v>
          </cell>
          <cell r="G790">
            <v>262</v>
          </cell>
          <cell r="H790">
            <v>43034</v>
          </cell>
          <cell r="I790">
            <v>42263</v>
          </cell>
          <cell r="J790">
            <v>2200</v>
          </cell>
        </row>
        <row r="791">
          <cell r="D791">
            <v>256</v>
          </cell>
          <cell r="E791">
            <v>0</v>
          </cell>
          <cell r="F791">
            <v>0</v>
          </cell>
          <cell r="G791">
            <v>256</v>
          </cell>
          <cell r="H791">
            <v>43035</v>
          </cell>
          <cell r="I791">
            <v>42263</v>
          </cell>
          <cell r="J791">
            <v>2230</v>
          </cell>
        </row>
        <row r="792">
          <cell r="D792">
            <v>262</v>
          </cell>
          <cell r="E792">
            <v>0</v>
          </cell>
          <cell r="F792">
            <v>0</v>
          </cell>
          <cell r="G792">
            <v>262</v>
          </cell>
          <cell r="H792">
            <v>43036</v>
          </cell>
          <cell r="I792">
            <v>42263</v>
          </cell>
          <cell r="J792">
            <v>2300</v>
          </cell>
        </row>
        <row r="793">
          <cell r="D793">
            <v>256</v>
          </cell>
          <cell r="E793">
            <v>0</v>
          </cell>
          <cell r="F793">
            <v>0</v>
          </cell>
          <cell r="G793">
            <v>256</v>
          </cell>
          <cell r="H793">
            <v>43037</v>
          </cell>
          <cell r="I793">
            <v>42263</v>
          </cell>
          <cell r="J793">
            <v>2330</v>
          </cell>
        </row>
        <row r="794">
          <cell r="D794">
            <v>262</v>
          </cell>
          <cell r="E794">
            <v>0</v>
          </cell>
          <cell r="F794">
            <v>0</v>
          </cell>
          <cell r="G794">
            <v>262</v>
          </cell>
          <cell r="H794">
            <v>43038</v>
          </cell>
          <cell r="I794">
            <v>42263</v>
          </cell>
          <cell r="J794">
            <v>2400</v>
          </cell>
        </row>
        <row r="795">
          <cell r="D795">
            <v>256</v>
          </cell>
          <cell r="E795">
            <v>0</v>
          </cell>
          <cell r="F795">
            <v>0</v>
          </cell>
          <cell r="G795">
            <v>256</v>
          </cell>
          <cell r="H795">
            <v>43039</v>
          </cell>
          <cell r="I795">
            <v>42264</v>
          </cell>
          <cell r="J795">
            <v>30</v>
          </cell>
        </row>
        <row r="796">
          <cell r="D796">
            <v>262</v>
          </cell>
          <cell r="E796">
            <v>0</v>
          </cell>
          <cell r="F796">
            <v>0</v>
          </cell>
          <cell r="G796">
            <v>262</v>
          </cell>
          <cell r="H796">
            <v>43040</v>
          </cell>
          <cell r="I796">
            <v>42264</v>
          </cell>
          <cell r="J796">
            <v>100</v>
          </cell>
        </row>
        <row r="797">
          <cell r="D797">
            <v>262</v>
          </cell>
          <cell r="E797">
            <v>0</v>
          </cell>
          <cell r="F797">
            <v>0</v>
          </cell>
          <cell r="G797">
            <v>262</v>
          </cell>
          <cell r="H797">
            <v>43041</v>
          </cell>
          <cell r="I797">
            <v>42264</v>
          </cell>
          <cell r="J797">
            <v>130</v>
          </cell>
        </row>
        <row r="798">
          <cell r="D798">
            <v>256</v>
          </cell>
          <cell r="E798">
            <v>0</v>
          </cell>
          <cell r="F798">
            <v>0</v>
          </cell>
          <cell r="G798">
            <v>256</v>
          </cell>
          <cell r="H798">
            <v>43042</v>
          </cell>
          <cell r="I798">
            <v>42264</v>
          </cell>
          <cell r="J798">
            <v>200</v>
          </cell>
        </row>
        <row r="799">
          <cell r="D799">
            <v>262</v>
          </cell>
          <cell r="E799">
            <v>0</v>
          </cell>
          <cell r="F799">
            <v>0</v>
          </cell>
          <cell r="G799">
            <v>262</v>
          </cell>
          <cell r="H799">
            <v>43043</v>
          </cell>
          <cell r="I799">
            <v>42264</v>
          </cell>
          <cell r="J799">
            <v>230</v>
          </cell>
        </row>
        <row r="800">
          <cell r="D800">
            <v>262</v>
          </cell>
          <cell r="E800">
            <v>0</v>
          </cell>
          <cell r="F800">
            <v>0</v>
          </cell>
          <cell r="G800">
            <v>262</v>
          </cell>
          <cell r="H800">
            <v>43044</v>
          </cell>
          <cell r="I800">
            <v>42264</v>
          </cell>
          <cell r="J800">
            <v>300</v>
          </cell>
        </row>
        <row r="801">
          <cell r="D801">
            <v>256</v>
          </cell>
          <cell r="E801">
            <v>0</v>
          </cell>
          <cell r="F801">
            <v>0</v>
          </cell>
          <cell r="G801">
            <v>256</v>
          </cell>
          <cell r="H801">
            <v>43045</v>
          </cell>
          <cell r="I801">
            <v>42264</v>
          </cell>
          <cell r="J801">
            <v>330</v>
          </cell>
        </row>
        <row r="802">
          <cell r="D802">
            <v>256</v>
          </cell>
          <cell r="E802">
            <v>0</v>
          </cell>
          <cell r="F802">
            <v>0</v>
          </cell>
          <cell r="G802">
            <v>256</v>
          </cell>
          <cell r="H802">
            <v>43046</v>
          </cell>
          <cell r="I802">
            <v>42264</v>
          </cell>
          <cell r="J802">
            <v>400</v>
          </cell>
        </row>
        <row r="803">
          <cell r="D803">
            <v>256</v>
          </cell>
          <cell r="E803">
            <v>0</v>
          </cell>
          <cell r="F803">
            <v>0</v>
          </cell>
          <cell r="G803">
            <v>256</v>
          </cell>
          <cell r="H803">
            <v>43047</v>
          </cell>
          <cell r="I803">
            <v>42264</v>
          </cell>
          <cell r="J803">
            <v>430</v>
          </cell>
        </row>
        <row r="804">
          <cell r="D804">
            <v>256</v>
          </cell>
          <cell r="E804">
            <v>0</v>
          </cell>
          <cell r="F804">
            <v>0</v>
          </cell>
          <cell r="G804">
            <v>256</v>
          </cell>
          <cell r="H804">
            <v>43048</v>
          </cell>
          <cell r="I804">
            <v>42264</v>
          </cell>
          <cell r="J804">
            <v>500</v>
          </cell>
        </row>
        <row r="805">
          <cell r="D805">
            <v>256</v>
          </cell>
          <cell r="E805">
            <v>0</v>
          </cell>
          <cell r="F805">
            <v>0</v>
          </cell>
          <cell r="G805">
            <v>256</v>
          </cell>
          <cell r="H805">
            <v>43049</v>
          </cell>
          <cell r="I805">
            <v>42264</v>
          </cell>
          <cell r="J805">
            <v>530</v>
          </cell>
        </row>
        <row r="806">
          <cell r="D806">
            <v>262</v>
          </cell>
          <cell r="E806">
            <v>0</v>
          </cell>
          <cell r="F806">
            <v>0</v>
          </cell>
          <cell r="G806">
            <v>262</v>
          </cell>
          <cell r="H806">
            <v>43050</v>
          </cell>
          <cell r="I806">
            <v>42264</v>
          </cell>
          <cell r="J806">
            <v>600</v>
          </cell>
        </row>
        <row r="807">
          <cell r="D807">
            <v>256</v>
          </cell>
          <cell r="E807">
            <v>0</v>
          </cell>
          <cell r="F807">
            <v>0</v>
          </cell>
          <cell r="G807">
            <v>256</v>
          </cell>
          <cell r="H807">
            <v>43051</v>
          </cell>
          <cell r="I807">
            <v>42264</v>
          </cell>
          <cell r="J807">
            <v>630</v>
          </cell>
        </row>
        <row r="808">
          <cell r="D808">
            <v>256</v>
          </cell>
          <cell r="E808">
            <v>0</v>
          </cell>
          <cell r="F808">
            <v>0</v>
          </cell>
          <cell r="G808">
            <v>256</v>
          </cell>
          <cell r="H808">
            <v>43052</v>
          </cell>
          <cell r="I808">
            <v>42264</v>
          </cell>
          <cell r="J808">
            <v>700</v>
          </cell>
        </row>
        <row r="809">
          <cell r="D809">
            <v>256</v>
          </cell>
          <cell r="E809">
            <v>0</v>
          </cell>
          <cell r="F809">
            <v>0</v>
          </cell>
          <cell r="G809">
            <v>256</v>
          </cell>
          <cell r="H809">
            <v>43053</v>
          </cell>
          <cell r="I809">
            <v>42264</v>
          </cell>
          <cell r="J809">
            <v>730</v>
          </cell>
        </row>
        <row r="810">
          <cell r="D810">
            <v>256</v>
          </cell>
          <cell r="E810">
            <v>0</v>
          </cell>
          <cell r="F810">
            <v>0</v>
          </cell>
          <cell r="G810">
            <v>256</v>
          </cell>
          <cell r="H810">
            <v>43054</v>
          </cell>
          <cell r="I810">
            <v>42264</v>
          </cell>
          <cell r="J810">
            <v>800</v>
          </cell>
        </row>
        <row r="811">
          <cell r="D811">
            <v>256</v>
          </cell>
          <cell r="E811">
            <v>0</v>
          </cell>
          <cell r="F811">
            <v>0</v>
          </cell>
          <cell r="G811">
            <v>256</v>
          </cell>
          <cell r="H811">
            <v>43055</v>
          </cell>
          <cell r="I811">
            <v>42264</v>
          </cell>
          <cell r="J811">
            <v>830</v>
          </cell>
        </row>
        <row r="812">
          <cell r="D812">
            <v>256</v>
          </cell>
          <cell r="E812">
            <v>0</v>
          </cell>
          <cell r="F812">
            <v>0</v>
          </cell>
          <cell r="G812">
            <v>256</v>
          </cell>
          <cell r="H812">
            <v>43056</v>
          </cell>
          <cell r="I812">
            <v>42264</v>
          </cell>
          <cell r="J812">
            <v>900</v>
          </cell>
        </row>
        <row r="813">
          <cell r="D813">
            <v>262</v>
          </cell>
          <cell r="E813">
            <v>0</v>
          </cell>
          <cell r="F813">
            <v>0</v>
          </cell>
          <cell r="G813">
            <v>262</v>
          </cell>
          <cell r="H813">
            <v>43057</v>
          </cell>
          <cell r="I813">
            <v>42264</v>
          </cell>
          <cell r="J813">
            <v>930</v>
          </cell>
        </row>
        <row r="814">
          <cell r="D814">
            <v>256</v>
          </cell>
          <cell r="E814">
            <v>0</v>
          </cell>
          <cell r="F814">
            <v>0</v>
          </cell>
          <cell r="G814">
            <v>256</v>
          </cell>
          <cell r="H814">
            <v>43058</v>
          </cell>
          <cell r="I814">
            <v>42264</v>
          </cell>
          <cell r="J814">
            <v>1000</v>
          </cell>
        </row>
        <row r="815">
          <cell r="D815">
            <v>256</v>
          </cell>
          <cell r="E815">
            <v>0</v>
          </cell>
          <cell r="F815">
            <v>0</v>
          </cell>
          <cell r="G815">
            <v>256</v>
          </cell>
          <cell r="H815">
            <v>43059</v>
          </cell>
          <cell r="I815">
            <v>42264</v>
          </cell>
          <cell r="J815">
            <v>1030</v>
          </cell>
        </row>
        <row r="816">
          <cell r="D816">
            <v>250</v>
          </cell>
          <cell r="E816">
            <v>0</v>
          </cell>
          <cell r="F816">
            <v>0</v>
          </cell>
          <cell r="G816">
            <v>250</v>
          </cell>
          <cell r="H816">
            <v>43060</v>
          </cell>
          <cell r="I816">
            <v>42264</v>
          </cell>
          <cell r="J816">
            <v>1100</v>
          </cell>
        </row>
        <row r="817">
          <cell r="D817">
            <v>262</v>
          </cell>
          <cell r="E817">
            <v>0</v>
          </cell>
          <cell r="F817">
            <v>0</v>
          </cell>
          <cell r="G817">
            <v>262</v>
          </cell>
          <cell r="H817">
            <v>43061</v>
          </cell>
          <cell r="I817">
            <v>42264</v>
          </cell>
          <cell r="J817">
            <v>1130</v>
          </cell>
        </row>
        <row r="818">
          <cell r="D818">
            <v>256</v>
          </cell>
          <cell r="E818">
            <v>0</v>
          </cell>
          <cell r="F818">
            <v>0</v>
          </cell>
          <cell r="G818">
            <v>256</v>
          </cell>
          <cell r="H818">
            <v>43062</v>
          </cell>
          <cell r="I818">
            <v>42264</v>
          </cell>
          <cell r="J818">
            <v>1200</v>
          </cell>
        </row>
        <row r="819">
          <cell r="D819">
            <v>256</v>
          </cell>
          <cell r="E819">
            <v>0</v>
          </cell>
          <cell r="F819">
            <v>0</v>
          </cell>
          <cell r="G819">
            <v>256</v>
          </cell>
          <cell r="H819">
            <v>43063</v>
          </cell>
          <cell r="I819">
            <v>42264</v>
          </cell>
          <cell r="J819">
            <v>1230</v>
          </cell>
        </row>
        <row r="820">
          <cell r="D820">
            <v>256</v>
          </cell>
          <cell r="E820">
            <v>0</v>
          </cell>
          <cell r="F820">
            <v>0</v>
          </cell>
          <cell r="G820">
            <v>256</v>
          </cell>
          <cell r="H820">
            <v>43064</v>
          </cell>
          <cell r="I820">
            <v>42264</v>
          </cell>
          <cell r="J820">
            <v>1300</v>
          </cell>
        </row>
        <row r="821">
          <cell r="D821">
            <v>250</v>
          </cell>
          <cell r="E821">
            <v>0</v>
          </cell>
          <cell r="F821">
            <v>0</v>
          </cell>
          <cell r="G821">
            <v>250</v>
          </cell>
          <cell r="H821">
            <v>43065</v>
          </cell>
          <cell r="I821">
            <v>42264</v>
          </cell>
          <cell r="J821">
            <v>1330</v>
          </cell>
        </row>
        <row r="822">
          <cell r="D822">
            <v>250</v>
          </cell>
          <cell r="E822">
            <v>0</v>
          </cell>
          <cell r="F822">
            <v>0</v>
          </cell>
          <cell r="G822">
            <v>250</v>
          </cell>
          <cell r="H822">
            <v>43066</v>
          </cell>
          <cell r="I822">
            <v>42264</v>
          </cell>
          <cell r="J822">
            <v>1400</v>
          </cell>
        </row>
        <row r="823">
          <cell r="D823">
            <v>256</v>
          </cell>
          <cell r="E823">
            <v>0</v>
          </cell>
          <cell r="F823">
            <v>0</v>
          </cell>
          <cell r="G823">
            <v>256</v>
          </cell>
          <cell r="H823">
            <v>43067</v>
          </cell>
          <cell r="I823">
            <v>42264</v>
          </cell>
          <cell r="J823">
            <v>1430</v>
          </cell>
        </row>
        <row r="824">
          <cell r="D824">
            <v>256</v>
          </cell>
          <cell r="E824">
            <v>0</v>
          </cell>
          <cell r="F824">
            <v>0</v>
          </cell>
          <cell r="G824">
            <v>256</v>
          </cell>
          <cell r="H824">
            <v>43068</v>
          </cell>
          <cell r="I824">
            <v>42264</v>
          </cell>
          <cell r="J824">
            <v>1500</v>
          </cell>
        </row>
        <row r="825">
          <cell r="D825">
            <v>256</v>
          </cell>
          <cell r="E825">
            <v>0</v>
          </cell>
          <cell r="F825">
            <v>0</v>
          </cell>
          <cell r="G825">
            <v>256</v>
          </cell>
          <cell r="H825">
            <v>43069</v>
          </cell>
          <cell r="I825">
            <v>42264</v>
          </cell>
          <cell r="J825">
            <v>1530</v>
          </cell>
        </row>
        <row r="826">
          <cell r="D826">
            <v>256</v>
          </cell>
          <cell r="E826">
            <v>0</v>
          </cell>
          <cell r="F826">
            <v>0</v>
          </cell>
          <cell r="G826">
            <v>256</v>
          </cell>
          <cell r="H826">
            <v>43070</v>
          </cell>
          <cell r="I826">
            <v>42264</v>
          </cell>
          <cell r="J826">
            <v>1600</v>
          </cell>
        </row>
        <row r="827">
          <cell r="D827">
            <v>256</v>
          </cell>
          <cell r="E827">
            <v>0</v>
          </cell>
          <cell r="F827">
            <v>0</v>
          </cell>
          <cell r="G827">
            <v>256</v>
          </cell>
          <cell r="H827">
            <v>43071</v>
          </cell>
          <cell r="I827">
            <v>42264</v>
          </cell>
          <cell r="J827">
            <v>1630</v>
          </cell>
        </row>
        <row r="828">
          <cell r="D828">
            <v>262</v>
          </cell>
          <cell r="E828">
            <v>0</v>
          </cell>
          <cell r="F828">
            <v>0</v>
          </cell>
          <cell r="G828">
            <v>262</v>
          </cell>
          <cell r="H828">
            <v>43072</v>
          </cell>
          <cell r="I828">
            <v>42264</v>
          </cell>
          <cell r="J828">
            <v>1700</v>
          </cell>
        </row>
        <row r="829">
          <cell r="D829">
            <v>256</v>
          </cell>
          <cell r="E829">
            <v>0</v>
          </cell>
          <cell r="F829">
            <v>0</v>
          </cell>
          <cell r="G829">
            <v>256</v>
          </cell>
          <cell r="H829">
            <v>43073</v>
          </cell>
          <cell r="I829">
            <v>42264</v>
          </cell>
          <cell r="J829">
            <v>1730</v>
          </cell>
        </row>
        <row r="830">
          <cell r="D830">
            <v>256</v>
          </cell>
          <cell r="E830">
            <v>0</v>
          </cell>
          <cell r="F830">
            <v>0</v>
          </cell>
          <cell r="G830">
            <v>256</v>
          </cell>
          <cell r="H830">
            <v>43074</v>
          </cell>
          <cell r="I830">
            <v>42264</v>
          </cell>
          <cell r="J830">
            <v>1800</v>
          </cell>
        </row>
        <row r="831">
          <cell r="D831">
            <v>256</v>
          </cell>
          <cell r="E831">
            <v>0</v>
          </cell>
          <cell r="F831">
            <v>0</v>
          </cell>
          <cell r="G831">
            <v>256</v>
          </cell>
          <cell r="H831">
            <v>43075</v>
          </cell>
          <cell r="I831">
            <v>42264</v>
          </cell>
          <cell r="J831">
            <v>1830</v>
          </cell>
        </row>
        <row r="832">
          <cell r="D832">
            <v>262</v>
          </cell>
          <cell r="E832">
            <v>0</v>
          </cell>
          <cell r="F832">
            <v>0</v>
          </cell>
          <cell r="G832">
            <v>262</v>
          </cell>
          <cell r="H832">
            <v>43076</v>
          </cell>
          <cell r="I832">
            <v>42264</v>
          </cell>
          <cell r="J832">
            <v>1900</v>
          </cell>
        </row>
        <row r="833">
          <cell r="D833">
            <v>256</v>
          </cell>
          <cell r="E833">
            <v>0</v>
          </cell>
          <cell r="F833">
            <v>0</v>
          </cell>
          <cell r="G833">
            <v>256</v>
          </cell>
          <cell r="H833">
            <v>43077</v>
          </cell>
          <cell r="I833">
            <v>42264</v>
          </cell>
          <cell r="J833">
            <v>1930</v>
          </cell>
        </row>
        <row r="834">
          <cell r="D834">
            <v>262</v>
          </cell>
          <cell r="E834">
            <v>0</v>
          </cell>
          <cell r="F834">
            <v>0</v>
          </cell>
          <cell r="G834">
            <v>262</v>
          </cell>
          <cell r="H834">
            <v>43078</v>
          </cell>
          <cell r="I834">
            <v>42264</v>
          </cell>
          <cell r="J834">
            <v>2000</v>
          </cell>
        </row>
        <row r="835">
          <cell r="D835">
            <v>256</v>
          </cell>
          <cell r="E835">
            <v>0</v>
          </cell>
          <cell r="F835">
            <v>0</v>
          </cell>
          <cell r="G835">
            <v>256</v>
          </cell>
          <cell r="H835">
            <v>43079</v>
          </cell>
          <cell r="I835">
            <v>42264</v>
          </cell>
          <cell r="J835">
            <v>2030</v>
          </cell>
        </row>
        <row r="836">
          <cell r="D836">
            <v>269</v>
          </cell>
          <cell r="E836">
            <v>0</v>
          </cell>
          <cell r="F836">
            <v>0</v>
          </cell>
          <cell r="G836">
            <v>269</v>
          </cell>
          <cell r="H836">
            <v>43080</v>
          </cell>
          <cell r="I836">
            <v>42264</v>
          </cell>
          <cell r="J836">
            <v>2100</v>
          </cell>
        </row>
        <row r="837">
          <cell r="D837">
            <v>262</v>
          </cell>
          <cell r="E837">
            <v>0</v>
          </cell>
          <cell r="F837">
            <v>0</v>
          </cell>
          <cell r="G837">
            <v>262</v>
          </cell>
          <cell r="H837">
            <v>43081</v>
          </cell>
          <cell r="I837">
            <v>42264</v>
          </cell>
          <cell r="J837">
            <v>2130</v>
          </cell>
        </row>
        <row r="838">
          <cell r="D838">
            <v>262</v>
          </cell>
          <cell r="E838">
            <v>0</v>
          </cell>
          <cell r="F838">
            <v>0</v>
          </cell>
          <cell r="G838">
            <v>262</v>
          </cell>
          <cell r="H838">
            <v>43082</v>
          </cell>
          <cell r="I838">
            <v>42264</v>
          </cell>
          <cell r="J838">
            <v>2200</v>
          </cell>
        </row>
        <row r="839">
          <cell r="D839">
            <v>269</v>
          </cell>
          <cell r="E839">
            <v>0</v>
          </cell>
          <cell r="F839">
            <v>0</v>
          </cell>
          <cell r="G839">
            <v>269</v>
          </cell>
          <cell r="H839">
            <v>43083</v>
          </cell>
          <cell r="I839">
            <v>42264</v>
          </cell>
          <cell r="J839">
            <v>2230</v>
          </cell>
        </row>
        <row r="840">
          <cell r="D840">
            <v>262</v>
          </cell>
          <cell r="E840">
            <v>0</v>
          </cell>
          <cell r="F840">
            <v>0</v>
          </cell>
          <cell r="G840">
            <v>262</v>
          </cell>
          <cell r="H840">
            <v>43084</v>
          </cell>
          <cell r="I840">
            <v>42264</v>
          </cell>
          <cell r="J840">
            <v>2300</v>
          </cell>
        </row>
        <row r="841">
          <cell r="D841">
            <v>262</v>
          </cell>
          <cell r="E841">
            <v>0</v>
          </cell>
          <cell r="F841">
            <v>0</v>
          </cell>
          <cell r="G841">
            <v>262</v>
          </cell>
          <cell r="H841">
            <v>43085</v>
          </cell>
          <cell r="I841">
            <v>42264</v>
          </cell>
          <cell r="J841">
            <v>2330</v>
          </cell>
        </row>
        <row r="842">
          <cell r="D842">
            <v>269</v>
          </cell>
          <cell r="E842">
            <v>0</v>
          </cell>
          <cell r="F842">
            <v>0</v>
          </cell>
          <cell r="G842">
            <v>269</v>
          </cell>
          <cell r="H842">
            <v>43086</v>
          </cell>
          <cell r="I842">
            <v>42264</v>
          </cell>
          <cell r="J842">
            <v>2400</v>
          </cell>
        </row>
        <row r="843">
          <cell r="D843">
            <v>262</v>
          </cell>
          <cell r="E843">
            <v>0</v>
          </cell>
          <cell r="F843">
            <v>0</v>
          </cell>
          <cell r="G843">
            <v>262</v>
          </cell>
          <cell r="H843">
            <v>43087</v>
          </cell>
          <cell r="I843">
            <v>42265</v>
          </cell>
          <cell r="J843">
            <v>30</v>
          </cell>
        </row>
        <row r="844">
          <cell r="D844">
            <v>262</v>
          </cell>
          <cell r="E844">
            <v>0</v>
          </cell>
          <cell r="F844">
            <v>0</v>
          </cell>
          <cell r="G844">
            <v>262</v>
          </cell>
          <cell r="H844">
            <v>43088</v>
          </cell>
          <cell r="I844">
            <v>42265</v>
          </cell>
          <cell r="J844">
            <v>100</v>
          </cell>
        </row>
        <row r="845">
          <cell r="D845">
            <v>269</v>
          </cell>
          <cell r="E845">
            <v>0</v>
          </cell>
          <cell r="F845">
            <v>0</v>
          </cell>
          <cell r="G845">
            <v>269</v>
          </cell>
          <cell r="H845">
            <v>43089</v>
          </cell>
          <cell r="I845">
            <v>42265</v>
          </cell>
          <cell r="J845">
            <v>130</v>
          </cell>
        </row>
        <row r="846">
          <cell r="D846">
            <v>262</v>
          </cell>
          <cell r="E846">
            <v>0</v>
          </cell>
          <cell r="F846">
            <v>0</v>
          </cell>
          <cell r="G846">
            <v>262</v>
          </cell>
          <cell r="H846">
            <v>43090</v>
          </cell>
          <cell r="I846">
            <v>42265</v>
          </cell>
          <cell r="J846">
            <v>200</v>
          </cell>
        </row>
        <row r="847">
          <cell r="D847">
            <v>262</v>
          </cell>
          <cell r="E847">
            <v>0</v>
          </cell>
          <cell r="F847">
            <v>0</v>
          </cell>
          <cell r="G847">
            <v>262</v>
          </cell>
          <cell r="H847">
            <v>43091</v>
          </cell>
          <cell r="I847">
            <v>42265</v>
          </cell>
          <cell r="J847">
            <v>230</v>
          </cell>
        </row>
        <row r="848">
          <cell r="D848">
            <v>262</v>
          </cell>
          <cell r="E848">
            <v>0</v>
          </cell>
          <cell r="F848">
            <v>0</v>
          </cell>
          <cell r="G848">
            <v>262</v>
          </cell>
          <cell r="H848">
            <v>43092</v>
          </cell>
          <cell r="I848">
            <v>42265</v>
          </cell>
          <cell r="J848">
            <v>300</v>
          </cell>
        </row>
        <row r="849">
          <cell r="D849">
            <v>269</v>
          </cell>
          <cell r="E849">
            <v>0</v>
          </cell>
          <cell r="F849">
            <v>0</v>
          </cell>
          <cell r="G849">
            <v>269</v>
          </cell>
          <cell r="H849">
            <v>43093</v>
          </cell>
          <cell r="I849">
            <v>42265</v>
          </cell>
          <cell r="J849">
            <v>330</v>
          </cell>
        </row>
        <row r="850">
          <cell r="D850">
            <v>269</v>
          </cell>
          <cell r="E850">
            <v>0</v>
          </cell>
          <cell r="F850">
            <v>0</v>
          </cell>
          <cell r="G850">
            <v>269</v>
          </cell>
          <cell r="H850">
            <v>43094</v>
          </cell>
          <cell r="I850">
            <v>42265</v>
          </cell>
          <cell r="J850">
            <v>400</v>
          </cell>
        </row>
        <row r="851">
          <cell r="D851">
            <v>262</v>
          </cell>
          <cell r="E851">
            <v>0</v>
          </cell>
          <cell r="F851">
            <v>0</v>
          </cell>
          <cell r="G851">
            <v>262</v>
          </cell>
          <cell r="H851">
            <v>43095</v>
          </cell>
          <cell r="I851">
            <v>42265</v>
          </cell>
          <cell r="J851">
            <v>430</v>
          </cell>
        </row>
        <row r="852">
          <cell r="D852">
            <v>269</v>
          </cell>
          <cell r="E852">
            <v>0</v>
          </cell>
          <cell r="F852">
            <v>0</v>
          </cell>
          <cell r="G852">
            <v>269</v>
          </cell>
          <cell r="H852">
            <v>43096</v>
          </cell>
          <cell r="I852">
            <v>42265</v>
          </cell>
          <cell r="J852">
            <v>500</v>
          </cell>
        </row>
        <row r="853">
          <cell r="D853">
            <v>262</v>
          </cell>
          <cell r="E853">
            <v>0</v>
          </cell>
          <cell r="F853">
            <v>0</v>
          </cell>
          <cell r="G853">
            <v>262</v>
          </cell>
          <cell r="H853">
            <v>43097</v>
          </cell>
          <cell r="I853">
            <v>42265</v>
          </cell>
          <cell r="J853">
            <v>530</v>
          </cell>
        </row>
        <row r="854">
          <cell r="D854">
            <v>269</v>
          </cell>
          <cell r="E854">
            <v>0</v>
          </cell>
          <cell r="F854">
            <v>0</v>
          </cell>
          <cell r="G854">
            <v>269</v>
          </cell>
          <cell r="H854">
            <v>43098</v>
          </cell>
          <cell r="I854">
            <v>42265</v>
          </cell>
          <cell r="J854">
            <v>600</v>
          </cell>
        </row>
        <row r="855">
          <cell r="D855">
            <v>269</v>
          </cell>
          <cell r="E855">
            <v>0</v>
          </cell>
          <cell r="F855">
            <v>0</v>
          </cell>
          <cell r="G855">
            <v>269</v>
          </cell>
          <cell r="H855">
            <v>43099</v>
          </cell>
          <cell r="I855">
            <v>42265</v>
          </cell>
          <cell r="J855">
            <v>630</v>
          </cell>
        </row>
        <row r="856">
          <cell r="D856">
            <v>262</v>
          </cell>
          <cell r="E856">
            <v>0</v>
          </cell>
          <cell r="F856">
            <v>0</v>
          </cell>
          <cell r="G856">
            <v>262</v>
          </cell>
          <cell r="H856">
            <v>43100</v>
          </cell>
          <cell r="I856">
            <v>42265</v>
          </cell>
          <cell r="J856">
            <v>700</v>
          </cell>
        </row>
        <row r="857">
          <cell r="D857">
            <v>269</v>
          </cell>
          <cell r="E857">
            <v>0</v>
          </cell>
          <cell r="F857">
            <v>0</v>
          </cell>
          <cell r="G857">
            <v>269</v>
          </cell>
          <cell r="H857">
            <v>43101</v>
          </cell>
          <cell r="I857">
            <v>42265</v>
          </cell>
          <cell r="J857">
            <v>730</v>
          </cell>
        </row>
        <row r="858">
          <cell r="D858">
            <v>269</v>
          </cell>
          <cell r="E858">
            <v>0</v>
          </cell>
          <cell r="F858">
            <v>0</v>
          </cell>
          <cell r="G858">
            <v>269</v>
          </cell>
          <cell r="H858">
            <v>43102</v>
          </cell>
          <cell r="I858">
            <v>42265</v>
          </cell>
          <cell r="J858">
            <v>800</v>
          </cell>
        </row>
        <row r="859">
          <cell r="D859">
            <v>269</v>
          </cell>
          <cell r="E859">
            <v>0</v>
          </cell>
          <cell r="F859">
            <v>0</v>
          </cell>
          <cell r="G859">
            <v>269</v>
          </cell>
          <cell r="H859">
            <v>43103</v>
          </cell>
          <cell r="I859">
            <v>42265</v>
          </cell>
          <cell r="J859">
            <v>830</v>
          </cell>
        </row>
        <row r="860">
          <cell r="D860">
            <v>269</v>
          </cell>
          <cell r="E860">
            <v>0</v>
          </cell>
          <cell r="F860">
            <v>0</v>
          </cell>
          <cell r="G860">
            <v>269</v>
          </cell>
          <cell r="H860">
            <v>43104</v>
          </cell>
          <cell r="I860">
            <v>42265</v>
          </cell>
          <cell r="J860">
            <v>900</v>
          </cell>
        </row>
        <row r="861">
          <cell r="D861">
            <v>269</v>
          </cell>
          <cell r="E861">
            <v>0</v>
          </cell>
          <cell r="F861">
            <v>0</v>
          </cell>
          <cell r="G861">
            <v>269</v>
          </cell>
          <cell r="H861">
            <v>43105</v>
          </cell>
          <cell r="I861">
            <v>42265</v>
          </cell>
          <cell r="J861">
            <v>930</v>
          </cell>
        </row>
        <row r="862">
          <cell r="D862">
            <v>358</v>
          </cell>
          <cell r="E862">
            <v>0</v>
          </cell>
          <cell r="F862">
            <v>0</v>
          </cell>
          <cell r="G862">
            <v>358</v>
          </cell>
          <cell r="H862">
            <v>43106</v>
          </cell>
          <cell r="I862">
            <v>42265</v>
          </cell>
          <cell r="J862">
            <v>1000</v>
          </cell>
        </row>
        <row r="863">
          <cell r="D863">
            <v>346</v>
          </cell>
          <cell r="E863">
            <v>0</v>
          </cell>
          <cell r="F863">
            <v>0</v>
          </cell>
          <cell r="G863">
            <v>346</v>
          </cell>
          <cell r="H863">
            <v>43107</v>
          </cell>
          <cell r="I863">
            <v>42265</v>
          </cell>
          <cell r="J863">
            <v>1030</v>
          </cell>
        </row>
        <row r="864">
          <cell r="D864">
            <v>333</v>
          </cell>
          <cell r="E864">
            <v>0</v>
          </cell>
          <cell r="F864">
            <v>0</v>
          </cell>
          <cell r="G864">
            <v>333</v>
          </cell>
          <cell r="H864">
            <v>43108</v>
          </cell>
          <cell r="I864">
            <v>42265</v>
          </cell>
          <cell r="J864">
            <v>1100</v>
          </cell>
        </row>
        <row r="865">
          <cell r="D865">
            <v>339</v>
          </cell>
          <cell r="E865">
            <v>0</v>
          </cell>
          <cell r="F865">
            <v>0</v>
          </cell>
          <cell r="G865">
            <v>339</v>
          </cell>
          <cell r="H865">
            <v>43109</v>
          </cell>
          <cell r="I865">
            <v>42265</v>
          </cell>
          <cell r="J865">
            <v>1130</v>
          </cell>
        </row>
        <row r="866">
          <cell r="D866">
            <v>326</v>
          </cell>
          <cell r="E866">
            <v>0</v>
          </cell>
          <cell r="F866">
            <v>0</v>
          </cell>
          <cell r="G866">
            <v>326</v>
          </cell>
          <cell r="H866">
            <v>43110</v>
          </cell>
          <cell r="I866">
            <v>42265</v>
          </cell>
          <cell r="J866">
            <v>1200</v>
          </cell>
        </row>
        <row r="867">
          <cell r="D867">
            <v>339</v>
          </cell>
          <cell r="E867">
            <v>0</v>
          </cell>
          <cell r="F867">
            <v>0</v>
          </cell>
          <cell r="G867">
            <v>339</v>
          </cell>
          <cell r="H867">
            <v>43111</v>
          </cell>
          <cell r="I867">
            <v>42265</v>
          </cell>
          <cell r="J867">
            <v>1230</v>
          </cell>
        </row>
        <row r="868">
          <cell r="D868">
            <v>333</v>
          </cell>
          <cell r="E868">
            <v>0</v>
          </cell>
          <cell r="F868">
            <v>0</v>
          </cell>
          <cell r="G868">
            <v>333</v>
          </cell>
          <cell r="H868">
            <v>43112</v>
          </cell>
          <cell r="I868">
            <v>42265</v>
          </cell>
          <cell r="J868">
            <v>1300</v>
          </cell>
        </row>
        <row r="869">
          <cell r="D869">
            <v>333</v>
          </cell>
          <cell r="E869">
            <v>0</v>
          </cell>
          <cell r="F869">
            <v>0</v>
          </cell>
          <cell r="G869">
            <v>333</v>
          </cell>
          <cell r="H869">
            <v>43113</v>
          </cell>
          <cell r="I869">
            <v>42265</v>
          </cell>
          <cell r="J869">
            <v>1330</v>
          </cell>
        </row>
        <row r="870">
          <cell r="D870">
            <v>333</v>
          </cell>
          <cell r="E870">
            <v>0</v>
          </cell>
          <cell r="F870">
            <v>0</v>
          </cell>
          <cell r="G870">
            <v>333</v>
          </cell>
          <cell r="H870">
            <v>43114</v>
          </cell>
          <cell r="I870">
            <v>42265</v>
          </cell>
          <cell r="J870">
            <v>1400</v>
          </cell>
        </row>
        <row r="871">
          <cell r="D871">
            <v>333</v>
          </cell>
          <cell r="E871">
            <v>0</v>
          </cell>
          <cell r="F871">
            <v>0</v>
          </cell>
          <cell r="G871">
            <v>333</v>
          </cell>
          <cell r="H871">
            <v>43115</v>
          </cell>
          <cell r="I871">
            <v>42265</v>
          </cell>
          <cell r="J871">
            <v>1430</v>
          </cell>
        </row>
        <row r="872">
          <cell r="D872">
            <v>326</v>
          </cell>
          <cell r="E872">
            <v>0</v>
          </cell>
          <cell r="F872">
            <v>0</v>
          </cell>
          <cell r="G872">
            <v>326</v>
          </cell>
          <cell r="H872">
            <v>43116</v>
          </cell>
          <cell r="I872">
            <v>42265</v>
          </cell>
          <cell r="J872">
            <v>1500</v>
          </cell>
        </row>
        <row r="873">
          <cell r="D873">
            <v>333</v>
          </cell>
          <cell r="E873">
            <v>0</v>
          </cell>
          <cell r="F873">
            <v>0</v>
          </cell>
          <cell r="G873">
            <v>333</v>
          </cell>
          <cell r="H873">
            <v>43117</v>
          </cell>
          <cell r="I873">
            <v>42265</v>
          </cell>
          <cell r="J873">
            <v>1530</v>
          </cell>
        </row>
        <row r="874">
          <cell r="D874">
            <v>326</v>
          </cell>
          <cell r="E874">
            <v>0</v>
          </cell>
          <cell r="F874">
            <v>0</v>
          </cell>
          <cell r="G874">
            <v>326</v>
          </cell>
          <cell r="H874">
            <v>43118</v>
          </cell>
          <cell r="I874">
            <v>42265</v>
          </cell>
          <cell r="J874">
            <v>1600</v>
          </cell>
        </row>
        <row r="875">
          <cell r="D875">
            <v>326</v>
          </cell>
          <cell r="E875">
            <v>0</v>
          </cell>
          <cell r="F875">
            <v>0</v>
          </cell>
          <cell r="G875">
            <v>326</v>
          </cell>
          <cell r="H875">
            <v>43119</v>
          </cell>
          <cell r="I875">
            <v>42265</v>
          </cell>
          <cell r="J875">
            <v>1630</v>
          </cell>
        </row>
        <row r="876">
          <cell r="D876">
            <v>326</v>
          </cell>
          <cell r="E876">
            <v>0</v>
          </cell>
          <cell r="F876">
            <v>0</v>
          </cell>
          <cell r="G876">
            <v>326</v>
          </cell>
          <cell r="H876">
            <v>43120</v>
          </cell>
          <cell r="I876">
            <v>42265</v>
          </cell>
          <cell r="J876">
            <v>1700</v>
          </cell>
        </row>
        <row r="877">
          <cell r="D877">
            <v>307</v>
          </cell>
          <cell r="E877">
            <v>0</v>
          </cell>
          <cell r="F877">
            <v>0</v>
          </cell>
          <cell r="G877">
            <v>307</v>
          </cell>
          <cell r="H877">
            <v>43121</v>
          </cell>
          <cell r="I877">
            <v>42265</v>
          </cell>
          <cell r="J877">
            <v>1730</v>
          </cell>
        </row>
        <row r="878">
          <cell r="D878">
            <v>256</v>
          </cell>
          <cell r="E878">
            <v>0</v>
          </cell>
          <cell r="F878">
            <v>0</v>
          </cell>
          <cell r="G878">
            <v>256</v>
          </cell>
          <cell r="H878">
            <v>43122</v>
          </cell>
          <cell r="I878">
            <v>42265</v>
          </cell>
          <cell r="J878">
            <v>1800</v>
          </cell>
        </row>
        <row r="879">
          <cell r="D879">
            <v>256</v>
          </cell>
          <cell r="E879">
            <v>0</v>
          </cell>
          <cell r="F879">
            <v>0</v>
          </cell>
          <cell r="G879">
            <v>256</v>
          </cell>
          <cell r="H879">
            <v>43123</v>
          </cell>
          <cell r="I879">
            <v>42265</v>
          </cell>
          <cell r="J879">
            <v>1830</v>
          </cell>
        </row>
        <row r="880">
          <cell r="D880">
            <v>250</v>
          </cell>
          <cell r="E880">
            <v>0</v>
          </cell>
          <cell r="F880">
            <v>0</v>
          </cell>
          <cell r="G880">
            <v>250</v>
          </cell>
          <cell r="H880">
            <v>43124</v>
          </cell>
          <cell r="I880">
            <v>42265</v>
          </cell>
          <cell r="J880">
            <v>1900</v>
          </cell>
        </row>
        <row r="881">
          <cell r="D881">
            <v>256</v>
          </cell>
          <cell r="E881">
            <v>0</v>
          </cell>
          <cell r="F881">
            <v>0</v>
          </cell>
          <cell r="G881">
            <v>256</v>
          </cell>
          <cell r="H881">
            <v>43125</v>
          </cell>
          <cell r="I881">
            <v>42265</v>
          </cell>
          <cell r="J881">
            <v>1930</v>
          </cell>
        </row>
        <row r="882">
          <cell r="D882">
            <v>256</v>
          </cell>
          <cell r="E882">
            <v>0</v>
          </cell>
          <cell r="F882">
            <v>0</v>
          </cell>
          <cell r="G882">
            <v>256</v>
          </cell>
          <cell r="H882">
            <v>43126</v>
          </cell>
          <cell r="I882">
            <v>42265</v>
          </cell>
          <cell r="J882">
            <v>2000</v>
          </cell>
        </row>
        <row r="883">
          <cell r="D883">
            <v>256</v>
          </cell>
          <cell r="E883">
            <v>0</v>
          </cell>
          <cell r="F883">
            <v>0</v>
          </cell>
          <cell r="G883">
            <v>256</v>
          </cell>
          <cell r="H883">
            <v>43127</v>
          </cell>
          <cell r="I883">
            <v>42265</v>
          </cell>
          <cell r="J883">
            <v>2030</v>
          </cell>
        </row>
        <row r="884">
          <cell r="D884">
            <v>256</v>
          </cell>
          <cell r="E884">
            <v>0</v>
          </cell>
          <cell r="F884">
            <v>0</v>
          </cell>
          <cell r="G884">
            <v>256</v>
          </cell>
          <cell r="H884">
            <v>43128</v>
          </cell>
          <cell r="I884">
            <v>42265</v>
          </cell>
          <cell r="J884">
            <v>2100</v>
          </cell>
        </row>
        <row r="885">
          <cell r="D885">
            <v>256</v>
          </cell>
          <cell r="E885">
            <v>0</v>
          </cell>
          <cell r="F885">
            <v>0</v>
          </cell>
          <cell r="G885">
            <v>256</v>
          </cell>
          <cell r="H885">
            <v>43129</v>
          </cell>
          <cell r="I885">
            <v>42265</v>
          </cell>
          <cell r="J885">
            <v>2130</v>
          </cell>
        </row>
        <row r="886">
          <cell r="D886">
            <v>256</v>
          </cell>
          <cell r="E886">
            <v>0</v>
          </cell>
          <cell r="F886">
            <v>0</v>
          </cell>
          <cell r="G886">
            <v>256</v>
          </cell>
          <cell r="H886">
            <v>43130</v>
          </cell>
          <cell r="I886">
            <v>42265</v>
          </cell>
          <cell r="J886">
            <v>2200</v>
          </cell>
        </row>
        <row r="887">
          <cell r="D887">
            <v>256</v>
          </cell>
          <cell r="E887">
            <v>0</v>
          </cell>
          <cell r="F887">
            <v>0</v>
          </cell>
          <cell r="G887">
            <v>256</v>
          </cell>
          <cell r="H887">
            <v>43131</v>
          </cell>
          <cell r="I887">
            <v>42265</v>
          </cell>
          <cell r="J887">
            <v>2230</v>
          </cell>
        </row>
        <row r="888">
          <cell r="D888">
            <v>256</v>
          </cell>
          <cell r="E888">
            <v>0</v>
          </cell>
          <cell r="F888">
            <v>0</v>
          </cell>
          <cell r="G888">
            <v>256</v>
          </cell>
          <cell r="H888">
            <v>43132</v>
          </cell>
          <cell r="I888">
            <v>42265</v>
          </cell>
          <cell r="J888">
            <v>2300</v>
          </cell>
        </row>
        <row r="889">
          <cell r="D889">
            <v>256</v>
          </cell>
          <cell r="E889">
            <v>0</v>
          </cell>
          <cell r="F889">
            <v>0</v>
          </cell>
          <cell r="G889">
            <v>256</v>
          </cell>
          <cell r="H889">
            <v>43133</v>
          </cell>
          <cell r="I889">
            <v>42265</v>
          </cell>
          <cell r="J889">
            <v>2330</v>
          </cell>
        </row>
        <row r="890">
          <cell r="D890">
            <v>256</v>
          </cell>
          <cell r="E890">
            <v>0</v>
          </cell>
          <cell r="F890">
            <v>0</v>
          </cell>
          <cell r="G890">
            <v>256</v>
          </cell>
          <cell r="H890">
            <v>43134</v>
          </cell>
          <cell r="I890">
            <v>42265</v>
          </cell>
          <cell r="J890">
            <v>2400</v>
          </cell>
        </row>
        <row r="891">
          <cell r="D891">
            <v>256</v>
          </cell>
          <cell r="E891">
            <v>0</v>
          </cell>
          <cell r="F891">
            <v>0</v>
          </cell>
          <cell r="G891">
            <v>256</v>
          </cell>
          <cell r="H891">
            <v>43135</v>
          </cell>
          <cell r="I891">
            <v>42266</v>
          </cell>
          <cell r="J891">
            <v>30</v>
          </cell>
        </row>
        <row r="892">
          <cell r="D892">
            <v>250</v>
          </cell>
          <cell r="E892">
            <v>0</v>
          </cell>
          <cell r="F892">
            <v>0</v>
          </cell>
          <cell r="G892">
            <v>250</v>
          </cell>
          <cell r="H892">
            <v>43136</v>
          </cell>
          <cell r="I892">
            <v>42266</v>
          </cell>
          <cell r="J892">
            <v>100</v>
          </cell>
        </row>
        <row r="893">
          <cell r="D893">
            <v>256</v>
          </cell>
          <cell r="E893">
            <v>0</v>
          </cell>
          <cell r="F893">
            <v>0</v>
          </cell>
          <cell r="G893">
            <v>256</v>
          </cell>
          <cell r="H893">
            <v>43137</v>
          </cell>
          <cell r="I893">
            <v>42266</v>
          </cell>
          <cell r="J893">
            <v>130</v>
          </cell>
        </row>
        <row r="894">
          <cell r="D894">
            <v>250</v>
          </cell>
          <cell r="E894">
            <v>0</v>
          </cell>
          <cell r="F894">
            <v>0</v>
          </cell>
          <cell r="G894">
            <v>250</v>
          </cell>
          <cell r="H894">
            <v>43138</v>
          </cell>
          <cell r="I894">
            <v>42266</v>
          </cell>
          <cell r="J894">
            <v>200</v>
          </cell>
        </row>
        <row r="895">
          <cell r="D895">
            <v>256</v>
          </cell>
          <cell r="E895">
            <v>0</v>
          </cell>
          <cell r="F895">
            <v>0</v>
          </cell>
          <cell r="G895">
            <v>256</v>
          </cell>
          <cell r="H895">
            <v>43139</v>
          </cell>
          <cell r="I895">
            <v>42266</v>
          </cell>
          <cell r="J895">
            <v>230</v>
          </cell>
        </row>
        <row r="896">
          <cell r="D896">
            <v>250</v>
          </cell>
          <cell r="E896">
            <v>0</v>
          </cell>
          <cell r="F896">
            <v>0</v>
          </cell>
          <cell r="G896">
            <v>250</v>
          </cell>
          <cell r="H896">
            <v>43140</v>
          </cell>
          <cell r="I896">
            <v>42266</v>
          </cell>
          <cell r="J896">
            <v>300</v>
          </cell>
        </row>
        <row r="897">
          <cell r="D897">
            <v>256</v>
          </cell>
          <cell r="E897">
            <v>0</v>
          </cell>
          <cell r="F897">
            <v>0</v>
          </cell>
          <cell r="G897">
            <v>256</v>
          </cell>
          <cell r="H897">
            <v>43141</v>
          </cell>
          <cell r="I897">
            <v>42266</v>
          </cell>
          <cell r="J897">
            <v>330</v>
          </cell>
        </row>
        <row r="898">
          <cell r="D898">
            <v>256</v>
          </cell>
          <cell r="E898">
            <v>0</v>
          </cell>
          <cell r="F898">
            <v>0</v>
          </cell>
          <cell r="G898">
            <v>256</v>
          </cell>
          <cell r="H898">
            <v>43142</v>
          </cell>
          <cell r="I898">
            <v>42266</v>
          </cell>
          <cell r="J898">
            <v>400</v>
          </cell>
        </row>
        <row r="899">
          <cell r="D899">
            <v>250</v>
          </cell>
          <cell r="E899">
            <v>0</v>
          </cell>
          <cell r="F899">
            <v>0</v>
          </cell>
          <cell r="G899">
            <v>250</v>
          </cell>
          <cell r="H899">
            <v>43143</v>
          </cell>
          <cell r="I899">
            <v>42266</v>
          </cell>
          <cell r="J899">
            <v>430</v>
          </cell>
        </row>
        <row r="900">
          <cell r="D900">
            <v>256</v>
          </cell>
          <cell r="E900">
            <v>0</v>
          </cell>
          <cell r="F900">
            <v>0</v>
          </cell>
          <cell r="G900">
            <v>256</v>
          </cell>
          <cell r="H900">
            <v>43144</v>
          </cell>
          <cell r="I900">
            <v>42266</v>
          </cell>
          <cell r="J900">
            <v>500</v>
          </cell>
        </row>
        <row r="901">
          <cell r="D901">
            <v>250</v>
          </cell>
          <cell r="E901">
            <v>0</v>
          </cell>
          <cell r="F901">
            <v>0</v>
          </cell>
          <cell r="G901">
            <v>250</v>
          </cell>
          <cell r="H901">
            <v>43145</v>
          </cell>
          <cell r="I901">
            <v>42266</v>
          </cell>
          <cell r="J901">
            <v>530</v>
          </cell>
        </row>
        <row r="902">
          <cell r="D902">
            <v>256</v>
          </cell>
          <cell r="E902">
            <v>0</v>
          </cell>
          <cell r="F902">
            <v>0</v>
          </cell>
          <cell r="G902">
            <v>256</v>
          </cell>
          <cell r="H902">
            <v>43146</v>
          </cell>
          <cell r="I902">
            <v>42266</v>
          </cell>
          <cell r="J902">
            <v>600</v>
          </cell>
        </row>
        <row r="903">
          <cell r="D903">
            <v>256</v>
          </cell>
          <cell r="E903">
            <v>0</v>
          </cell>
          <cell r="F903">
            <v>0</v>
          </cell>
          <cell r="G903">
            <v>256</v>
          </cell>
          <cell r="H903">
            <v>43147</v>
          </cell>
          <cell r="I903">
            <v>42266</v>
          </cell>
          <cell r="J903">
            <v>630</v>
          </cell>
        </row>
        <row r="904">
          <cell r="D904">
            <v>256</v>
          </cell>
          <cell r="E904">
            <v>0</v>
          </cell>
          <cell r="F904">
            <v>0</v>
          </cell>
          <cell r="G904">
            <v>256</v>
          </cell>
          <cell r="H904">
            <v>43148</v>
          </cell>
          <cell r="I904">
            <v>42266</v>
          </cell>
          <cell r="J904">
            <v>700</v>
          </cell>
        </row>
        <row r="905">
          <cell r="D905">
            <v>256</v>
          </cell>
          <cell r="E905">
            <v>0</v>
          </cell>
          <cell r="F905">
            <v>0</v>
          </cell>
          <cell r="G905">
            <v>256</v>
          </cell>
          <cell r="H905">
            <v>43149</v>
          </cell>
          <cell r="I905">
            <v>42266</v>
          </cell>
          <cell r="J905">
            <v>730</v>
          </cell>
        </row>
        <row r="906">
          <cell r="D906">
            <v>256</v>
          </cell>
          <cell r="E906">
            <v>0</v>
          </cell>
          <cell r="F906">
            <v>0</v>
          </cell>
          <cell r="G906">
            <v>256</v>
          </cell>
          <cell r="H906">
            <v>43150</v>
          </cell>
          <cell r="I906">
            <v>42266</v>
          </cell>
          <cell r="J906">
            <v>800</v>
          </cell>
        </row>
        <row r="907">
          <cell r="D907">
            <v>256</v>
          </cell>
          <cell r="E907">
            <v>0</v>
          </cell>
          <cell r="F907">
            <v>0</v>
          </cell>
          <cell r="G907">
            <v>256</v>
          </cell>
          <cell r="H907">
            <v>43151</v>
          </cell>
          <cell r="I907">
            <v>42266</v>
          </cell>
          <cell r="J907">
            <v>830</v>
          </cell>
        </row>
        <row r="908">
          <cell r="D908">
            <v>262</v>
          </cell>
          <cell r="E908">
            <v>0</v>
          </cell>
          <cell r="F908">
            <v>0</v>
          </cell>
          <cell r="G908">
            <v>262</v>
          </cell>
          <cell r="H908">
            <v>43152</v>
          </cell>
          <cell r="I908">
            <v>42266</v>
          </cell>
          <cell r="J908">
            <v>900</v>
          </cell>
        </row>
        <row r="909">
          <cell r="D909">
            <v>256</v>
          </cell>
          <cell r="E909">
            <v>0</v>
          </cell>
          <cell r="F909">
            <v>0</v>
          </cell>
          <cell r="G909">
            <v>256</v>
          </cell>
          <cell r="H909">
            <v>43153</v>
          </cell>
          <cell r="I909">
            <v>42266</v>
          </cell>
          <cell r="J909">
            <v>930</v>
          </cell>
        </row>
        <row r="910">
          <cell r="D910">
            <v>262</v>
          </cell>
          <cell r="E910">
            <v>0</v>
          </cell>
          <cell r="F910">
            <v>0</v>
          </cell>
          <cell r="G910">
            <v>262</v>
          </cell>
          <cell r="H910">
            <v>43154</v>
          </cell>
          <cell r="I910">
            <v>42266</v>
          </cell>
          <cell r="J910">
            <v>1000</v>
          </cell>
        </row>
        <row r="911">
          <cell r="D911">
            <v>250</v>
          </cell>
          <cell r="E911">
            <v>0</v>
          </cell>
          <cell r="F911">
            <v>0</v>
          </cell>
          <cell r="G911">
            <v>250</v>
          </cell>
          <cell r="H911">
            <v>43155</v>
          </cell>
          <cell r="I911">
            <v>42266</v>
          </cell>
          <cell r="J911">
            <v>1030</v>
          </cell>
        </row>
        <row r="912">
          <cell r="D912">
            <v>262</v>
          </cell>
          <cell r="E912">
            <v>0</v>
          </cell>
          <cell r="F912">
            <v>0</v>
          </cell>
          <cell r="G912">
            <v>262</v>
          </cell>
          <cell r="H912">
            <v>43156</v>
          </cell>
          <cell r="I912">
            <v>42266</v>
          </cell>
          <cell r="J912">
            <v>1100</v>
          </cell>
        </row>
        <row r="913">
          <cell r="D913">
            <v>256</v>
          </cell>
          <cell r="E913">
            <v>0</v>
          </cell>
          <cell r="F913">
            <v>0</v>
          </cell>
          <cell r="G913">
            <v>256</v>
          </cell>
          <cell r="H913">
            <v>43157</v>
          </cell>
          <cell r="I913">
            <v>42266</v>
          </cell>
          <cell r="J913">
            <v>1130</v>
          </cell>
        </row>
        <row r="914">
          <cell r="D914">
            <v>256</v>
          </cell>
          <cell r="E914">
            <v>0</v>
          </cell>
          <cell r="F914">
            <v>0</v>
          </cell>
          <cell r="G914">
            <v>256</v>
          </cell>
          <cell r="H914">
            <v>43158</v>
          </cell>
          <cell r="I914">
            <v>42266</v>
          </cell>
          <cell r="J914">
            <v>1200</v>
          </cell>
        </row>
        <row r="915">
          <cell r="D915">
            <v>262</v>
          </cell>
          <cell r="E915">
            <v>0</v>
          </cell>
          <cell r="F915">
            <v>0</v>
          </cell>
          <cell r="G915">
            <v>262</v>
          </cell>
          <cell r="H915">
            <v>43159</v>
          </cell>
          <cell r="I915">
            <v>42266</v>
          </cell>
          <cell r="J915">
            <v>1230</v>
          </cell>
        </row>
        <row r="916">
          <cell r="D916">
            <v>256</v>
          </cell>
          <cell r="E916">
            <v>0</v>
          </cell>
          <cell r="F916">
            <v>0</v>
          </cell>
          <cell r="G916">
            <v>256</v>
          </cell>
          <cell r="H916">
            <v>43160</v>
          </cell>
          <cell r="I916">
            <v>42266</v>
          </cell>
          <cell r="J916">
            <v>1300</v>
          </cell>
        </row>
        <row r="917">
          <cell r="D917">
            <v>333</v>
          </cell>
          <cell r="E917">
            <v>0</v>
          </cell>
          <cell r="F917">
            <v>0</v>
          </cell>
          <cell r="G917">
            <v>333</v>
          </cell>
          <cell r="H917">
            <v>43161</v>
          </cell>
          <cell r="I917">
            <v>42266</v>
          </cell>
          <cell r="J917">
            <v>1330</v>
          </cell>
        </row>
        <row r="918">
          <cell r="D918">
            <v>333</v>
          </cell>
          <cell r="E918">
            <v>0</v>
          </cell>
          <cell r="F918">
            <v>0</v>
          </cell>
          <cell r="G918">
            <v>333</v>
          </cell>
          <cell r="H918">
            <v>43162</v>
          </cell>
          <cell r="I918">
            <v>42266</v>
          </cell>
          <cell r="J918">
            <v>1400</v>
          </cell>
        </row>
        <row r="919">
          <cell r="D919">
            <v>333</v>
          </cell>
          <cell r="E919">
            <v>0</v>
          </cell>
          <cell r="F919">
            <v>0</v>
          </cell>
          <cell r="G919">
            <v>333</v>
          </cell>
          <cell r="H919">
            <v>43163</v>
          </cell>
          <cell r="I919">
            <v>42266</v>
          </cell>
          <cell r="J919">
            <v>1430</v>
          </cell>
        </row>
        <row r="920">
          <cell r="D920">
            <v>250</v>
          </cell>
          <cell r="E920">
            <v>0</v>
          </cell>
          <cell r="F920">
            <v>0</v>
          </cell>
          <cell r="G920">
            <v>250</v>
          </cell>
          <cell r="H920">
            <v>43164</v>
          </cell>
          <cell r="I920">
            <v>42266</v>
          </cell>
          <cell r="J920">
            <v>1500</v>
          </cell>
        </row>
        <row r="921">
          <cell r="D921">
            <v>256</v>
          </cell>
          <cell r="E921">
            <v>0</v>
          </cell>
          <cell r="F921">
            <v>0</v>
          </cell>
          <cell r="G921">
            <v>256</v>
          </cell>
          <cell r="H921">
            <v>43165</v>
          </cell>
          <cell r="I921">
            <v>42266</v>
          </cell>
          <cell r="J921">
            <v>1530</v>
          </cell>
        </row>
        <row r="922">
          <cell r="D922">
            <v>256</v>
          </cell>
          <cell r="E922">
            <v>0</v>
          </cell>
          <cell r="F922">
            <v>0</v>
          </cell>
          <cell r="G922">
            <v>256</v>
          </cell>
          <cell r="H922">
            <v>43166</v>
          </cell>
          <cell r="I922">
            <v>42266</v>
          </cell>
          <cell r="J922">
            <v>1600</v>
          </cell>
        </row>
        <row r="923">
          <cell r="D923">
            <v>262</v>
          </cell>
          <cell r="E923">
            <v>0</v>
          </cell>
          <cell r="F923">
            <v>0</v>
          </cell>
          <cell r="G923">
            <v>262</v>
          </cell>
          <cell r="H923">
            <v>43167</v>
          </cell>
          <cell r="I923">
            <v>42266</v>
          </cell>
          <cell r="J923">
            <v>1630</v>
          </cell>
        </row>
        <row r="924">
          <cell r="D924">
            <v>250</v>
          </cell>
          <cell r="E924">
            <v>0</v>
          </cell>
          <cell r="F924">
            <v>0</v>
          </cell>
          <cell r="G924">
            <v>250</v>
          </cell>
          <cell r="H924">
            <v>43168</v>
          </cell>
          <cell r="I924">
            <v>42266</v>
          </cell>
          <cell r="J924">
            <v>1700</v>
          </cell>
        </row>
        <row r="925">
          <cell r="D925">
            <v>256</v>
          </cell>
          <cell r="E925">
            <v>0</v>
          </cell>
          <cell r="F925">
            <v>0</v>
          </cell>
          <cell r="G925">
            <v>256</v>
          </cell>
          <cell r="H925">
            <v>43169</v>
          </cell>
          <cell r="I925">
            <v>42266</v>
          </cell>
          <cell r="J925">
            <v>1730</v>
          </cell>
        </row>
        <row r="926">
          <cell r="D926">
            <v>256</v>
          </cell>
          <cell r="E926">
            <v>0</v>
          </cell>
          <cell r="F926">
            <v>0</v>
          </cell>
          <cell r="G926">
            <v>256</v>
          </cell>
          <cell r="H926">
            <v>43170</v>
          </cell>
          <cell r="I926">
            <v>42266</v>
          </cell>
          <cell r="J926">
            <v>1800</v>
          </cell>
        </row>
        <row r="927">
          <cell r="D927">
            <v>262</v>
          </cell>
          <cell r="E927">
            <v>0</v>
          </cell>
          <cell r="F927">
            <v>0</v>
          </cell>
          <cell r="G927">
            <v>262</v>
          </cell>
          <cell r="H927">
            <v>43171</v>
          </cell>
          <cell r="I927">
            <v>42266</v>
          </cell>
          <cell r="J927">
            <v>1830</v>
          </cell>
        </row>
        <row r="928">
          <cell r="D928">
            <v>256</v>
          </cell>
          <cell r="E928">
            <v>0</v>
          </cell>
          <cell r="F928">
            <v>0</v>
          </cell>
          <cell r="G928">
            <v>256</v>
          </cell>
          <cell r="H928">
            <v>43172</v>
          </cell>
          <cell r="I928">
            <v>42266</v>
          </cell>
          <cell r="J928">
            <v>1900</v>
          </cell>
        </row>
        <row r="929">
          <cell r="D929">
            <v>262</v>
          </cell>
          <cell r="E929">
            <v>0</v>
          </cell>
          <cell r="F929">
            <v>0</v>
          </cell>
          <cell r="G929">
            <v>262</v>
          </cell>
          <cell r="H929">
            <v>43173</v>
          </cell>
          <cell r="I929">
            <v>42266</v>
          </cell>
          <cell r="J929">
            <v>1930</v>
          </cell>
        </row>
        <row r="930">
          <cell r="D930">
            <v>256</v>
          </cell>
          <cell r="E930">
            <v>0</v>
          </cell>
          <cell r="F930">
            <v>0</v>
          </cell>
          <cell r="G930">
            <v>256</v>
          </cell>
          <cell r="H930">
            <v>43174</v>
          </cell>
          <cell r="I930">
            <v>42266</v>
          </cell>
          <cell r="J930">
            <v>2000</v>
          </cell>
        </row>
        <row r="931">
          <cell r="D931">
            <v>262</v>
          </cell>
          <cell r="E931">
            <v>0</v>
          </cell>
          <cell r="F931">
            <v>0</v>
          </cell>
          <cell r="G931">
            <v>262</v>
          </cell>
          <cell r="H931">
            <v>43175</v>
          </cell>
          <cell r="I931">
            <v>42266</v>
          </cell>
          <cell r="J931">
            <v>2030</v>
          </cell>
        </row>
        <row r="932">
          <cell r="D932">
            <v>256</v>
          </cell>
          <cell r="E932">
            <v>0</v>
          </cell>
          <cell r="F932">
            <v>0</v>
          </cell>
          <cell r="G932">
            <v>256</v>
          </cell>
          <cell r="H932">
            <v>43176</v>
          </cell>
          <cell r="I932">
            <v>42266</v>
          </cell>
          <cell r="J932">
            <v>2100</v>
          </cell>
        </row>
        <row r="933">
          <cell r="D933">
            <v>262</v>
          </cell>
          <cell r="E933">
            <v>0</v>
          </cell>
          <cell r="F933">
            <v>0</v>
          </cell>
          <cell r="G933">
            <v>262</v>
          </cell>
          <cell r="H933">
            <v>43177</v>
          </cell>
          <cell r="I933">
            <v>42266</v>
          </cell>
          <cell r="J933">
            <v>2130</v>
          </cell>
        </row>
        <row r="934">
          <cell r="D934">
            <v>269</v>
          </cell>
          <cell r="E934">
            <v>0</v>
          </cell>
          <cell r="F934">
            <v>0</v>
          </cell>
          <cell r="G934">
            <v>269</v>
          </cell>
          <cell r="H934">
            <v>43178</v>
          </cell>
          <cell r="I934">
            <v>42266</v>
          </cell>
          <cell r="J934">
            <v>2200</v>
          </cell>
        </row>
        <row r="935">
          <cell r="D935">
            <v>262</v>
          </cell>
          <cell r="E935">
            <v>0</v>
          </cell>
          <cell r="F935">
            <v>0</v>
          </cell>
          <cell r="G935">
            <v>262</v>
          </cell>
          <cell r="H935">
            <v>43179</v>
          </cell>
          <cell r="I935">
            <v>42266</v>
          </cell>
          <cell r="J935">
            <v>2230</v>
          </cell>
        </row>
        <row r="936">
          <cell r="D936">
            <v>269</v>
          </cell>
          <cell r="E936">
            <v>0</v>
          </cell>
          <cell r="F936">
            <v>0</v>
          </cell>
          <cell r="G936">
            <v>269</v>
          </cell>
          <cell r="H936">
            <v>43180</v>
          </cell>
          <cell r="I936">
            <v>42266</v>
          </cell>
          <cell r="J936">
            <v>2300</v>
          </cell>
        </row>
        <row r="937">
          <cell r="D937">
            <v>262</v>
          </cell>
          <cell r="E937">
            <v>0</v>
          </cell>
          <cell r="F937">
            <v>0</v>
          </cell>
          <cell r="G937">
            <v>262</v>
          </cell>
          <cell r="H937">
            <v>43181</v>
          </cell>
          <cell r="I937">
            <v>42266</v>
          </cell>
          <cell r="J937">
            <v>2330</v>
          </cell>
        </row>
        <row r="938">
          <cell r="D938">
            <v>262</v>
          </cell>
          <cell r="E938">
            <v>0</v>
          </cell>
          <cell r="F938">
            <v>0</v>
          </cell>
          <cell r="G938">
            <v>262</v>
          </cell>
          <cell r="H938">
            <v>43182</v>
          </cell>
          <cell r="I938">
            <v>42266</v>
          </cell>
          <cell r="J938">
            <v>2400</v>
          </cell>
        </row>
        <row r="939">
          <cell r="D939">
            <v>262</v>
          </cell>
          <cell r="E939">
            <v>0</v>
          </cell>
          <cell r="F939">
            <v>0</v>
          </cell>
          <cell r="G939">
            <v>262</v>
          </cell>
          <cell r="H939">
            <v>43183</v>
          </cell>
          <cell r="I939">
            <v>42267</v>
          </cell>
          <cell r="J939">
            <v>30</v>
          </cell>
        </row>
        <row r="940">
          <cell r="D940">
            <v>262</v>
          </cell>
          <cell r="E940">
            <v>0</v>
          </cell>
          <cell r="F940">
            <v>0</v>
          </cell>
          <cell r="G940">
            <v>262</v>
          </cell>
          <cell r="H940">
            <v>43184</v>
          </cell>
          <cell r="I940">
            <v>42267</v>
          </cell>
          <cell r="J940">
            <v>100</v>
          </cell>
        </row>
        <row r="941">
          <cell r="D941">
            <v>256</v>
          </cell>
          <cell r="E941">
            <v>0</v>
          </cell>
          <cell r="F941">
            <v>0</v>
          </cell>
          <cell r="G941">
            <v>256</v>
          </cell>
          <cell r="H941">
            <v>43185</v>
          </cell>
          <cell r="I941">
            <v>42267</v>
          </cell>
          <cell r="J941">
            <v>130</v>
          </cell>
        </row>
        <row r="942">
          <cell r="D942">
            <v>269</v>
          </cell>
          <cell r="E942">
            <v>0</v>
          </cell>
          <cell r="F942">
            <v>0</v>
          </cell>
          <cell r="G942">
            <v>269</v>
          </cell>
          <cell r="H942">
            <v>43186</v>
          </cell>
          <cell r="I942">
            <v>42267</v>
          </cell>
          <cell r="J942">
            <v>200</v>
          </cell>
        </row>
        <row r="943">
          <cell r="D943">
            <v>262</v>
          </cell>
          <cell r="E943">
            <v>0</v>
          </cell>
          <cell r="F943">
            <v>0</v>
          </cell>
          <cell r="G943">
            <v>262</v>
          </cell>
          <cell r="H943">
            <v>43187</v>
          </cell>
          <cell r="I943">
            <v>42267</v>
          </cell>
          <cell r="J943">
            <v>230</v>
          </cell>
        </row>
        <row r="944">
          <cell r="D944">
            <v>262</v>
          </cell>
          <cell r="E944">
            <v>0</v>
          </cell>
          <cell r="F944">
            <v>0</v>
          </cell>
          <cell r="G944">
            <v>262</v>
          </cell>
          <cell r="H944">
            <v>43188</v>
          </cell>
          <cell r="I944">
            <v>42267</v>
          </cell>
          <cell r="J944">
            <v>300</v>
          </cell>
        </row>
        <row r="945">
          <cell r="D945">
            <v>262</v>
          </cell>
          <cell r="E945">
            <v>0</v>
          </cell>
          <cell r="F945">
            <v>0</v>
          </cell>
          <cell r="G945">
            <v>262</v>
          </cell>
          <cell r="H945">
            <v>43189</v>
          </cell>
          <cell r="I945">
            <v>42267</v>
          </cell>
          <cell r="J945">
            <v>330</v>
          </cell>
        </row>
        <row r="946">
          <cell r="D946">
            <v>269</v>
          </cell>
          <cell r="E946">
            <v>0</v>
          </cell>
          <cell r="F946">
            <v>0</v>
          </cell>
          <cell r="G946">
            <v>269</v>
          </cell>
          <cell r="H946">
            <v>43190</v>
          </cell>
          <cell r="I946">
            <v>42267</v>
          </cell>
          <cell r="J946">
            <v>400</v>
          </cell>
        </row>
        <row r="947">
          <cell r="D947">
            <v>262</v>
          </cell>
          <cell r="E947">
            <v>0</v>
          </cell>
          <cell r="F947">
            <v>0</v>
          </cell>
          <cell r="G947">
            <v>262</v>
          </cell>
          <cell r="H947">
            <v>43191</v>
          </cell>
          <cell r="I947">
            <v>42267</v>
          </cell>
          <cell r="J947">
            <v>430</v>
          </cell>
        </row>
        <row r="948">
          <cell r="D948">
            <v>262</v>
          </cell>
          <cell r="E948">
            <v>0</v>
          </cell>
          <cell r="F948">
            <v>0</v>
          </cell>
          <cell r="G948">
            <v>262</v>
          </cell>
          <cell r="H948">
            <v>43192</v>
          </cell>
          <cell r="I948">
            <v>42267</v>
          </cell>
          <cell r="J948">
            <v>500</v>
          </cell>
        </row>
        <row r="949">
          <cell r="D949">
            <v>262</v>
          </cell>
          <cell r="E949">
            <v>0</v>
          </cell>
          <cell r="F949">
            <v>0</v>
          </cell>
          <cell r="G949">
            <v>262</v>
          </cell>
          <cell r="H949">
            <v>43193</v>
          </cell>
          <cell r="I949">
            <v>42267</v>
          </cell>
          <cell r="J949">
            <v>530</v>
          </cell>
        </row>
        <row r="950">
          <cell r="D950">
            <v>262</v>
          </cell>
          <cell r="E950">
            <v>0</v>
          </cell>
          <cell r="F950">
            <v>0</v>
          </cell>
          <cell r="G950">
            <v>262</v>
          </cell>
          <cell r="H950">
            <v>43194</v>
          </cell>
          <cell r="I950">
            <v>42267</v>
          </cell>
          <cell r="J950">
            <v>600</v>
          </cell>
        </row>
        <row r="951">
          <cell r="D951">
            <v>262</v>
          </cell>
          <cell r="E951">
            <v>0</v>
          </cell>
          <cell r="F951">
            <v>0</v>
          </cell>
          <cell r="G951">
            <v>262</v>
          </cell>
          <cell r="H951">
            <v>43195</v>
          </cell>
          <cell r="I951">
            <v>42267</v>
          </cell>
          <cell r="J951">
            <v>630</v>
          </cell>
        </row>
        <row r="952">
          <cell r="D952">
            <v>262</v>
          </cell>
          <cell r="E952">
            <v>0</v>
          </cell>
          <cell r="F952">
            <v>0</v>
          </cell>
          <cell r="G952">
            <v>262</v>
          </cell>
          <cell r="H952">
            <v>43196</v>
          </cell>
          <cell r="I952">
            <v>42267</v>
          </cell>
          <cell r="J952">
            <v>700</v>
          </cell>
        </row>
        <row r="953">
          <cell r="D953">
            <v>262</v>
          </cell>
          <cell r="E953">
            <v>0</v>
          </cell>
          <cell r="F953">
            <v>0</v>
          </cell>
          <cell r="G953">
            <v>262</v>
          </cell>
          <cell r="H953">
            <v>43197</v>
          </cell>
          <cell r="I953">
            <v>42267</v>
          </cell>
          <cell r="J953">
            <v>730</v>
          </cell>
        </row>
        <row r="954">
          <cell r="D954">
            <v>262</v>
          </cell>
          <cell r="E954">
            <v>0</v>
          </cell>
          <cell r="F954">
            <v>0</v>
          </cell>
          <cell r="G954">
            <v>262</v>
          </cell>
          <cell r="H954">
            <v>43198</v>
          </cell>
          <cell r="I954">
            <v>42267</v>
          </cell>
          <cell r="J954">
            <v>800</v>
          </cell>
        </row>
        <row r="955">
          <cell r="D955">
            <v>262</v>
          </cell>
          <cell r="E955">
            <v>0</v>
          </cell>
          <cell r="F955">
            <v>0</v>
          </cell>
          <cell r="G955">
            <v>262</v>
          </cell>
          <cell r="H955">
            <v>43199</v>
          </cell>
          <cell r="I955">
            <v>42267</v>
          </cell>
          <cell r="J955">
            <v>830</v>
          </cell>
        </row>
        <row r="956">
          <cell r="D956">
            <v>269</v>
          </cell>
          <cell r="E956">
            <v>0</v>
          </cell>
          <cell r="F956">
            <v>0</v>
          </cell>
          <cell r="G956">
            <v>269</v>
          </cell>
          <cell r="H956">
            <v>43200</v>
          </cell>
          <cell r="I956">
            <v>42267</v>
          </cell>
          <cell r="J956">
            <v>900</v>
          </cell>
        </row>
        <row r="957">
          <cell r="D957">
            <v>262</v>
          </cell>
          <cell r="E957">
            <v>0</v>
          </cell>
          <cell r="F957">
            <v>0</v>
          </cell>
          <cell r="G957">
            <v>262</v>
          </cell>
          <cell r="H957">
            <v>43201</v>
          </cell>
          <cell r="I957">
            <v>42267</v>
          </cell>
          <cell r="J957">
            <v>930</v>
          </cell>
        </row>
        <row r="958">
          <cell r="D958">
            <v>269</v>
          </cell>
          <cell r="E958">
            <v>0</v>
          </cell>
          <cell r="F958">
            <v>0</v>
          </cell>
          <cell r="G958">
            <v>269</v>
          </cell>
          <cell r="H958">
            <v>43202</v>
          </cell>
          <cell r="I958">
            <v>42267</v>
          </cell>
          <cell r="J958">
            <v>1000</v>
          </cell>
        </row>
        <row r="959">
          <cell r="D959">
            <v>262</v>
          </cell>
          <cell r="E959">
            <v>0</v>
          </cell>
          <cell r="F959">
            <v>0</v>
          </cell>
          <cell r="G959">
            <v>262</v>
          </cell>
          <cell r="H959">
            <v>43203</v>
          </cell>
          <cell r="I959">
            <v>42267</v>
          </cell>
          <cell r="J959">
            <v>1030</v>
          </cell>
        </row>
        <row r="960">
          <cell r="D960">
            <v>269</v>
          </cell>
          <cell r="E960">
            <v>0</v>
          </cell>
          <cell r="F960">
            <v>0</v>
          </cell>
          <cell r="G960">
            <v>269</v>
          </cell>
          <cell r="H960">
            <v>43204</v>
          </cell>
          <cell r="I960">
            <v>42267</v>
          </cell>
          <cell r="J960">
            <v>1100</v>
          </cell>
        </row>
        <row r="961">
          <cell r="D961">
            <v>269</v>
          </cell>
          <cell r="E961">
            <v>0</v>
          </cell>
          <cell r="F961">
            <v>0</v>
          </cell>
          <cell r="G961">
            <v>269</v>
          </cell>
          <cell r="H961">
            <v>43205</v>
          </cell>
          <cell r="I961">
            <v>42267</v>
          </cell>
          <cell r="J961">
            <v>1130</v>
          </cell>
        </row>
        <row r="962">
          <cell r="D962">
            <v>301</v>
          </cell>
          <cell r="E962">
            <v>0</v>
          </cell>
          <cell r="F962">
            <v>0</v>
          </cell>
          <cell r="G962">
            <v>301</v>
          </cell>
          <cell r="H962">
            <v>43206</v>
          </cell>
          <cell r="I962">
            <v>42267</v>
          </cell>
          <cell r="J962">
            <v>1200</v>
          </cell>
        </row>
        <row r="963">
          <cell r="D963">
            <v>326</v>
          </cell>
          <cell r="E963">
            <v>0</v>
          </cell>
          <cell r="F963">
            <v>0</v>
          </cell>
          <cell r="G963">
            <v>326</v>
          </cell>
          <cell r="H963">
            <v>43207</v>
          </cell>
          <cell r="I963">
            <v>42267</v>
          </cell>
          <cell r="J963">
            <v>1230</v>
          </cell>
        </row>
        <row r="964">
          <cell r="D964">
            <v>326</v>
          </cell>
          <cell r="E964">
            <v>0</v>
          </cell>
          <cell r="F964">
            <v>0</v>
          </cell>
          <cell r="G964">
            <v>326</v>
          </cell>
          <cell r="H964">
            <v>43208</v>
          </cell>
          <cell r="I964">
            <v>42267</v>
          </cell>
          <cell r="J964">
            <v>1300</v>
          </cell>
        </row>
        <row r="965">
          <cell r="D965">
            <v>326</v>
          </cell>
          <cell r="E965">
            <v>0</v>
          </cell>
          <cell r="F965">
            <v>0</v>
          </cell>
          <cell r="G965">
            <v>326</v>
          </cell>
          <cell r="H965">
            <v>43209</v>
          </cell>
          <cell r="I965">
            <v>42267</v>
          </cell>
          <cell r="J965">
            <v>1330</v>
          </cell>
        </row>
        <row r="966">
          <cell r="D966">
            <v>320</v>
          </cell>
          <cell r="E966">
            <v>0</v>
          </cell>
          <cell r="F966">
            <v>0</v>
          </cell>
          <cell r="G966">
            <v>320</v>
          </cell>
          <cell r="H966">
            <v>43210</v>
          </cell>
          <cell r="I966">
            <v>42267</v>
          </cell>
          <cell r="J966">
            <v>1400</v>
          </cell>
        </row>
        <row r="967">
          <cell r="D967">
            <v>326</v>
          </cell>
          <cell r="E967">
            <v>0</v>
          </cell>
          <cell r="F967">
            <v>0</v>
          </cell>
          <cell r="G967">
            <v>326</v>
          </cell>
          <cell r="H967">
            <v>43211</v>
          </cell>
          <cell r="I967">
            <v>42267</v>
          </cell>
          <cell r="J967">
            <v>1430</v>
          </cell>
        </row>
        <row r="968">
          <cell r="D968">
            <v>320</v>
          </cell>
          <cell r="E968">
            <v>0</v>
          </cell>
          <cell r="F968">
            <v>0</v>
          </cell>
          <cell r="G968">
            <v>320</v>
          </cell>
          <cell r="H968">
            <v>43212</v>
          </cell>
          <cell r="I968">
            <v>42267</v>
          </cell>
          <cell r="J968">
            <v>1500</v>
          </cell>
        </row>
        <row r="969">
          <cell r="D969">
            <v>320</v>
          </cell>
          <cell r="E969">
            <v>0</v>
          </cell>
          <cell r="F969">
            <v>0</v>
          </cell>
          <cell r="G969">
            <v>320</v>
          </cell>
          <cell r="H969">
            <v>43213</v>
          </cell>
          <cell r="I969">
            <v>42267</v>
          </cell>
          <cell r="J969">
            <v>1530</v>
          </cell>
        </row>
        <row r="970">
          <cell r="D970">
            <v>320</v>
          </cell>
          <cell r="E970">
            <v>0</v>
          </cell>
          <cell r="F970">
            <v>0</v>
          </cell>
          <cell r="G970">
            <v>320</v>
          </cell>
          <cell r="H970">
            <v>43214</v>
          </cell>
          <cell r="I970">
            <v>42267</v>
          </cell>
          <cell r="J970">
            <v>1600</v>
          </cell>
        </row>
        <row r="971">
          <cell r="D971">
            <v>320</v>
          </cell>
          <cell r="E971">
            <v>0</v>
          </cell>
          <cell r="F971">
            <v>0</v>
          </cell>
          <cell r="G971">
            <v>320</v>
          </cell>
          <cell r="H971">
            <v>43215</v>
          </cell>
          <cell r="I971">
            <v>42267</v>
          </cell>
          <cell r="J971">
            <v>1630</v>
          </cell>
        </row>
        <row r="972">
          <cell r="D972">
            <v>320</v>
          </cell>
          <cell r="E972">
            <v>0</v>
          </cell>
          <cell r="F972">
            <v>0</v>
          </cell>
          <cell r="G972">
            <v>320</v>
          </cell>
          <cell r="H972">
            <v>43216</v>
          </cell>
          <cell r="I972">
            <v>42267</v>
          </cell>
          <cell r="J972">
            <v>1700</v>
          </cell>
        </row>
        <row r="973">
          <cell r="D973">
            <v>320</v>
          </cell>
          <cell r="E973">
            <v>0</v>
          </cell>
          <cell r="F973">
            <v>0</v>
          </cell>
          <cell r="G973">
            <v>320</v>
          </cell>
          <cell r="H973">
            <v>43217</v>
          </cell>
          <cell r="I973">
            <v>42267</v>
          </cell>
          <cell r="J973">
            <v>1730</v>
          </cell>
        </row>
        <row r="974">
          <cell r="D974">
            <v>282</v>
          </cell>
          <cell r="E974">
            <v>0</v>
          </cell>
          <cell r="F974">
            <v>0</v>
          </cell>
          <cell r="G974">
            <v>282</v>
          </cell>
          <cell r="H974">
            <v>43218</v>
          </cell>
          <cell r="I974">
            <v>42267</v>
          </cell>
          <cell r="J974">
            <v>1800</v>
          </cell>
        </row>
        <row r="975">
          <cell r="D975">
            <v>256</v>
          </cell>
          <cell r="E975">
            <v>0</v>
          </cell>
          <cell r="F975">
            <v>0</v>
          </cell>
          <cell r="G975">
            <v>256</v>
          </cell>
          <cell r="H975">
            <v>43219</v>
          </cell>
          <cell r="I975">
            <v>42267</v>
          </cell>
          <cell r="J975">
            <v>1830</v>
          </cell>
        </row>
        <row r="976">
          <cell r="D976">
            <v>262</v>
          </cell>
          <cell r="E976">
            <v>0</v>
          </cell>
          <cell r="F976">
            <v>0</v>
          </cell>
          <cell r="G976">
            <v>262</v>
          </cell>
          <cell r="H976">
            <v>43220</v>
          </cell>
          <cell r="I976">
            <v>42267</v>
          </cell>
          <cell r="J976">
            <v>1900</v>
          </cell>
        </row>
        <row r="977">
          <cell r="D977">
            <v>269</v>
          </cell>
          <cell r="E977">
            <v>0</v>
          </cell>
          <cell r="F977">
            <v>0</v>
          </cell>
          <cell r="G977">
            <v>269</v>
          </cell>
          <cell r="H977">
            <v>43221</v>
          </cell>
          <cell r="I977">
            <v>42267</v>
          </cell>
          <cell r="J977">
            <v>1930</v>
          </cell>
        </row>
        <row r="978">
          <cell r="D978">
            <v>262</v>
          </cell>
          <cell r="E978">
            <v>0</v>
          </cell>
          <cell r="F978">
            <v>0</v>
          </cell>
          <cell r="G978">
            <v>262</v>
          </cell>
          <cell r="H978">
            <v>43222</v>
          </cell>
          <cell r="I978">
            <v>42267</v>
          </cell>
          <cell r="J978">
            <v>2000</v>
          </cell>
        </row>
        <row r="979">
          <cell r="D979">
            <v>262</v>
          </cell>
          <cell r="E979">
            <v>0</v>
          </cell>
          <cell r="F979">
            <v>0</v>
          </cell>
          <cell r="G979">
            <v>262</v>
          </cell>
          <cell r="H979">
            <v>43223</v>
          </cell>
          <cell r="I979">
            <v>42267</v>
          </cell>
          <cell r="J979">
            <v>2030</v>
          </cell>
        </row>
        <row r="980">
          <cell r="D980">
            <v>262</v>
          </cell>
          <cell r="E980">
            <v>0</v>
          </cell>
          <cell r="F980">
            <v>0</v>
          </cell>
          <cell r="G980">
            <v>262</v>
          </cell>
          <cell r="H980">
            <v>43224</v>
          </cell>
          <cell r="I980">
            <v>42267</v>
          </cell>
          <cell r="J980">
            <v>2100</v>
          </cell>
        </row>
        <row r="981">
          <cell r="D981">
            <v>269</v>
          </cell>
          <cell r="E981">
            <v>0</v>
          </cell>
          <cell r="F981">
            <v>0</v>
          </cell>
          <cell r="G981">
            <v>269</v>
          </cell>
          <cell r="H981">
            <v>43225</v>
          </cell>
          <cell r="I981">
            <v>42267</v>
          </cell>
          <cell r="J981">
            <v>2130</v>
          </cell>
        </row>
        <row r="982">
          <cell r="D982">
            <v>262</v>
          </cell>
          <cell r="E982">
            <v>0</v>
          </cell>
          <cell r="F982">
            <v>0</v>
          </cell>
          <cell r="G982">
            <v>262</v>
          </cell>
          <cell r="H982">
            <v>43226</v>
          </cell>
          <cell r="I982">
            <v>42267</v>
          </cell>
          <cell r="J982">
            <v>2200</v>
          </cell>
        </row>
        <row r="983">
          <cell r="D983">
            <v>262</v>
          </cell>
          <cell r="E983">
            <v>0</v>
          </cell>
          <cell r="F983">
            <v>0</v>
          </cell>
          <cell r="G983">
            <v>262</v>
          </cell>
          <cell r="H983">
            <v>43227</v>
          </cell>
          <cell r="I983">
            <v>42267</v>
          </cell>
          <cell r="J983">
            <v>2230</v>
          </cell>
        </row>
        <row r="984">
          <cell r="D984">
            <v>262</v>
          </cell>
          <cell r="E984">
            <v>0</v>
          </cell>
          <cell r="F984">
            <v>0</v>
          </cell>
          <cell r="G984">
            <v>262</v>
          </cell>
          <cell r="H984">
            <v>43228</v>
          </cell>
          <cell r="I984">
            <v>42267</v>
          </cell>
          <cell r="J984">
            <v>2300</v>
          </cell>
        </row>
        <row r="985">
          <cell r="D985">
            <v>262</v>
          </cell>
          <cell r="E985">
            <v>0</v>
          </cell>
          <cell r="F985">
            <v>0</v>
          </cell>
          <cell r="G985">
            <v>262</v>
          </cell>
          <cell r="H985">
            <v>43229</v>
          </cell>
          <cell r="I985">
            <v>42267</v>
          </cell>
          <cell r="J985">
            <v>2330</v>
          </cell>
        </row>
        <row r="986">
          <cell r="D986">
            <v>262</v>
          </cell>
          <cell r="E986">
            <v>0</v>
          </cell>
          <cell r="F986">
            <v>0</v>
          </cell>
          <cell r="G986">
            <v>262</v>
          </cell>
          <cell r="H986">
            <v>43230</v>
          </cell>
          <cell r="I986">
            <v>42267</v>
          </cell>
          <cell r="J986">
            <v>2400</v>
          </cell>
        </row>
        <row r="987">
          <cell r="D987">
            <v>269</v>
          </cell>
          <cell r="E987">
            <v>0</v>
          </cell>
          <cell r="F987">
            <v>0</v>
          </cell>
          <cell r="G987">
            <v>269</v>
          </cell>
          <cell r="H987">
            <v>43231</v>
          </cell>
          <cell r="I987">
            <v>42268</v>
          </cell>
          <cell r="J987">
            <v>30</v>
          </cell>
        </row>
        <row r="988">
          <cell r="D988">
            <v>262</v>
          </cell>
          <cell r="E988">
            <v>0</v>
          </cell>
          <cell r="F988">
            <v>0</v>
          </cell>
          <cell r="G988">
            <v>262</v>
          </cell>
          <cell r="H988">
            <v>43232</v>
          </cell>
          <cell r="I988">
            <v>42268</v>
          </cell>
          <cell r="J988">
            <v>100</v>
          </cell>
        </row>
        <row r="989">
          <cell r="D989">
            <v>262</v>
          </cell>
          <cell r="E989">
            <v>0</v>
          </cell>
          <cell r="F989">
            <v>0</v>
          </cell>
          <cell r="G989">
            <v>262</v>
          </cell>
          <cell r="H989">
            <v>43233</v>
          </cell>
          <cell r="I989">
            <v>42268</v>
          </cell>
          <cell r="J989">
            <v>130</v>
          </cell>
        </row>
        <row r="990">
          <cell r="D990">
            <v>262</v>
          </cell>
          <cell r="E990">
            <v>0</v>
          </cell>
          <cell r="F990">
            <v>0</v>
          </cell>
          <cell r="G990">
            <v>262</v>
          </cell>
          <cell r="H990">
            <v>43234</v>
          </cell>
          <cell r="I990">
            <v>42268</v>
          </cell>
          <cell r="J990">
            <v>200</v>
          </cell>
        </row>
        <row r="991">
          <cell r="D991">
            <v>269</v>
          </cell>
          <cell r="E991">
            <v>0</v>
          </cell>
          <cell r="F991">
            <v>0</v>
          </cell>
          <cell r="G991">
            <v>269</v>
          </cell>
          <cell r="H991">
            <v>43235</v>
          </cell>
          <cell r="I991">
            <v>42268</v>
          </cell>
          <cell r="J991">
            <v>230</v>
          </cell>
        </row>
        <row r="992">
          <cell r="D992">
            <v>262</v>
          </cell>
          <cell r="E992">
            <v>0</v>
          </cell>
          <cell r="F992">
            <v>0</v>
          </cell>
          <cell r="G992">
            <v>262</v>
          </cell>
          <cell r="H992">
            <v>43236</v>
          </cell>
          <cell r="I992">
            <v>42268</v>
          </cell>
          <cell r="J992">
            <v>300</v>
          </cell>
        </row>
        <row r="993">
          <cell r="D993">
            <v>262</v>
          </cell>
          <cell r="E993">
            <v>0</v>
          </cell>
          <cell r="F993">
            <v>0</v>
          </cell>
          <cell r="G993">
            <v>262</v>
          </cell>
          <cell r="H993">
            <v>43237</v>
          </cell>
          <cell r="I993">
            <v>42268</v>
          </cell>
          <cell r="J993">
            <v>330</v>
          </cell>
        </row>
        <row r="994">
          <cell r="D994">
            <v>269</v>
          </cell>
          <cell r="E994">
            <v>0</v>
          </cell>
          <cell r="F994">
            <v>0</v>
          </cell>
          <cell r="G994">
            <v>269</v>
          </cell>
          <cell r="H994">
            <v>43238</v>
          </cell>
          <cell r="I994">
            <v>42268</v>
          </cell>
          <cell r="J994">
            <v>400</v>
          </cell>
        </row>
        <row r="995">
          <cell r="D995">
            <v>262</v>
          </cell>
          <cell r="E995">
            <v>0</v>
          </cell>
          <cell r="F995">
            <v>0</v>
          </cell>
          <cell r="G995">
            <v>262</v>
          </cell>
          <cell r="H995">
            <v>43239</v>
          </cell>
          <cell r="I995">
            <v>42268</v>
          </cell>
          <cell r="J995">
            <v>430</v>
          </cell>
        </row>
        <row r="996">
          <cell r="D996">
            <v>262</v>
          </cell>
          <cell r="E996">
            <v>0</v>
          </cell>
          <cell r="F996">
            <v>0</v>
          </cell>
          <cell r="G996">
            <v>262</v>
          </cell>
          <cell r="H996">
            <v>43240</v>
          </cell>
          <cell r="I996">
            <v>42268</v>
          </cell>
          <cell r="J996">
            <v>500</v>
          </cell>
        </row>
        <row r="997">
          <cell r="D997">
            <v>262</v>
          </cell>
          <cell r="E997">
            <v>0</v>
          </cell>
          <cell r="F997">
            <v>0</v>
          </cell>
          <cell r="G997">
            <v>262</v>
          </cell>
          <cell r="H997">
            <v>43241</v>
          </cell>
          <cell r="I997">
            <v>42268</v>
          </cell>
          <cell r="J997">
            <v>530</v>
          </cell>
        </row>
        <row r="998">
          <cell r="D998">
            <v>262</v>
          </cell>
          <cell r="E998">
            <v>0</v>
          </cell>
          <cell r="F998">
            <v>0</v>
          </cell>
          <cell r="G998">
            <v>262</v>
          </cell>
          <cell r="H998">
            <v>43242</v>
          </cell>
          <cell r="I998">
            <v>42268</v>
          </cell>
          <cell r="J998">
            <v>600</v>
          </cell>
        </row>
        <row r="999">
          <cell r="D999">
            <v>275</v>
          </cell>
          <cell r="E999">
            <v>0</v>
          </cell>
          <cell r="F999">
            <v>0</v>
          </cell>
          <cell r="G999">
            <v>275</v>
          </cell>
          <cell r="H999">
            <v>43243</v>
          </cell>
          <cell r="I999">
            <v>42268</v>
          </cell>
          <cell r="J999">
            <v>630</v>
          </cell>
        </row>
        <row r="1000">
          <cell r="D1000">
            <v>269</v>
          </cell>
          <cell r="E1000">
            <v>0</v>
          </cell>
          <cell r="F1000">
            <v>0</v>
          </cell>
          <cell r="G1000">
            <v>269</v>
          </cell>
          <cell r="H1000">
            <v>43244</v>
          </cell>
          <cell r="I1000">
            <v>42268</v>
          </cell>
          <cell r="J1000">
            <v>700</v>
          </cell>
        </row>
        <row r="1001">
          <cell r="D1001">
            <v>262</v>
          </cell>
          <cell r="E1001">
            <v>0</v>
          </cell>
          <cell r="F1001">
            <v>0</v>
          </cell>
          <cell r="G1001">
            <v>262</v>
          </cell>
          <cell r="H1001">
            <v>43245</v>
          </cell>
          <cell r="I1001">
            <v>42268</v>
          </cell>
          <cell r="J1001">
            <v>730</v>
          </cell>
        </row>
        <row r="1002">
          <cell r="D1002">
            <v>275</v>
          </cell>
          <cell r="E1002">
            <v>0</v>
          </cell>
          <cell r="F1002">
            <v>0</v>
          </cell>
          <cell r="G1002">
            <v>275</v>
          </cell>
          <cell r="H1002">
            <v>43246</v>
          </cell>
          <cell r="I1002">
            <v>42268</v>
          </cell>
          <cell r="J1002">
            <v>800</v>
          </cell>
        </row>
        <row r="1003">
          <cell r="D1003">
            <v>269</v>
          </cell>
          <cell r="E1003">
            <v>0</v>
          </cell>
          <cell r="F1003">
            <v>0</v>
          </cell>
          <cell r="G1003">
            <v>269</v>
          </cell>
          <cell r="H1003">
            <v>43247</v>
          </cell>
          <cell r="I1003">
            <v>42268</v>
          </cell>
          <cell r="J1003">
            <v>830</v>
          </cell>
        </row>
        <row r="1004">
          <cell r="D1004">
            <v>269</v>
          </cell>
          <cell r="E1004">
            <v>0</v>
          </cell>
          <cell r="F1004">
            <v>0</v>
          </cell>
          <cell r="G1004">
            <v>269</v>
          </cell>
          <cell r="H1004">
            <v>43248</v>
          </cell>
          <cell r="I1004">
            <v>42268</v>
          </cell>
          <cell r="J1004">
            <v>900</v>
          </cell>
        </row>
        <row r="1005">
          <cell r="D1005">
            <v>262</v>
          </cell>
          <cell r="E1005">
            <v>0</v>
          </cell>
          <cell r="F1005">
            <v>0</v>
          </cell>
          <cell r="G1005">
            <v>262</v>
          </cell>
          <cell r="H1005">
            <v>43249</v>
          </cell>
          <cell r="I1005">
            <v>42268</v>
          </cell>
          <cell r="J1005">
            <v>930</v>
          </cell>
        </row>
        <row r="1006">
          <cell r="D1006">
            <v>269</v>
          </cell>
          <cell r="E1006">
            <v>0</v>
          </cell>
          <cell r="F1006">
            <v>0</v>
          </cell>
          <cell r="G1006">
            <v>269</v>
          </cell>
          <cell r="H1006">
            <v>43250</v>
          </cell>
          <cell r="I1006">
            <v>42268</v>
          </cell>
          <cell r="J1006">
            <v>1000</v>
          </cell>
        </row>
        <row r="1007">
          <cell r="D1007">
            <v>262</v>
          </cell>
          <cell r="E1007">
            <v>0</v>
          </cell>
          <cell r="F1007">
            <v>0</v>
          </cell>
          <cell r="G1007">
            <v>262</v>
          </cell>
          <cell r="H1007">
            <v>43251</v>
          </cell>
          <cell r="I1007">
            <v>42268</v>
          </cell>
          <cell r="J1007">
            <v>1030</v>
          </cell>
        </row>
        <row r="1008">
          <cell r="D1008">
            <v>269</v>
          </cell>
          <cell r="E1008">
            <v>0</v>
          </cell>
          <cell r="F1008">
            <v>0</v>
          </cell>
          <cell r="G1008">
            <v>269</v>
          </cell>
          <cell r="H1008">
            <v>43252</v>
          </cell>
          <cell r="I1008">
            <v>42268</v>
          </cell>
          <cell r="J1008">
            <v>1100</v>
          </cell>
        </row>
        <row r="1009">
          <cell r="D1009">
            <v>262</v>
          </cell>
          <cell r="E1009">
            <v>0</v>
          </cell>
          <cell r="F1009">
            <v>0</v>
          </cell>
          <cell r="G1009">
            <v>262</v>
          </cell>
          <cell r="H1009">
            <v>43253</v>
          </cell>
          <cell r="I1009">
            <v>42268</v>
          </cell>
          <cell r="J1009">
            <v>1130</v>
          </cell>
        </row>
        <row r="1010">
          <cell r="D1010">
            <v>262</v>
          </cell>
          <cell r="E1010">
            <v>0</v>
          </cell>
          <cell r="F1010">
            <v>0</v>
          </cell>
          <cell r="G1010">
            <v>262</v>
          </cell>
          <cell r="H1010">
            <v>43254</v>
          </cell>
          <cell r="I1010">
            <v>42268</v>
          </cell>
          <cell r="J1010">
            <v>1200</v>
          </cell>
        </row>
        <row r="1011">
          <cell r="D1011">
            <v>262</v>
          </cell>
          <cell r="E1011">
            <v>0</v>
          </cell>
          <cell r="F1011">
            <v>0</v>
          </cell>
          <cell r="G1011">
            <v>262</v>
          </cell>
          <cell r="H1011">
            <v>43255</v>
          </cell>
          <cell r="I1011">
            <v>42268</v>
          </cell>
          <cell r="J1011">
            <v>1230</v>
          </cell>
        </row>
        <row r="1012">
          <cell r="D1012">
            <v>256</v>
          </cell>
          <cell r="E1012">
            <v>0</v>
          </cell>
          <cell r="F1012">
            <v>0</v>
          </cell>
          <cell r="G1012">
            <v>256</v>
          </cell>
          <cell r="H1012">
            <v>43256</v>
          </cell>
          <cell r="I1012">
            <v>42268</v>
          </cell>
          <cell r="J1012">
            <v>1300</v>
          </cell>
        </row>
        <row r="1013">
          <cell r="D1013">
            <v>256</v>
          </cell>
          <cell r="E1013">
            <v>0</v>
          </cell>
          <cell r="F1013">
            <v>0</v>
          </cell>
          <cell r="G1013">
            <v>256</v>
          </cell>
          <cell r="H1013">
            <v>43257</v>
          </cell>
          <cell r="I1013">
            <v>42268</v>
          </cell>
          <cell r="J1013">
            <v>1330</v>
          </cell>
        </row>
        <row r="1014">
          <cell r="D1014">
            <v>250</v>
          </cell>
          <cell r="E1014">
            <v>0</v>
          </cell>
          <cell r="F1014">
            <v>0</v>
          </cell>
          <cell r="G1014">
            <v>250</v>
          </cell>
          <cell r="H1014">
            <v>43258</v>
          </cell>
          <cell r="I1014">
            <v>42268</v>
          </cell>
          <cell r="J1014">
            <v>1400</v>
          </cell>
        </row>
        <row r="1015">
          <cell r="D1015">
            <v>262</v>
          </cell>
          <cell r="E1015">
            <v>0</v>
          </cell>
          <cell r="F1015">
            <v>0</v>
          </cell>
          <cell r="G1015">
            <v>262</v>
          </cell>
          <cell r="H1015">
            <v>43259</v>
          </cell>
          <cell r="I1015">
            <v>42268</v>
          </cell>
          <cell r="J1015">
            <v>1430</v>
          </cell>
        </row>
        <row r="1016">
          <cell r="D1016">
            <v>250</v>
          </cell>
          <cell r="E1016">
            <v>0</v>
          </cell>
          <cell r="F1016">
            <v>0</v>
          </cell>
          <cell r="G1016">
            <v>250</v>
          </cell>
          <cell r="H1016">
            <v>43260</v>
          </cell>
          <cell r="I1016">
            <v>42268</v>
          </cell>
          <cell r="J1016">
            <v>1500</v>
          </cell>
        </row>
        <row r="1017">
          <cell r="D1017">
            <v>256</v>
          </cell>
          <cell r="E1017">
            <v>0</v>
          </cell>
          <cell r="F1017">
            <v>0</v>
          </cell>
          <cell r="G1017">
            <v>256</v>
          </cell>
          <cell r="H1017">
            <v>43261</v>
          </cell>
          <cell r="I1017">
            <v>42268</v>
          </cell>
          <cell r="J1017">
            <v>1530</v>
          </cell>
        </row>
        <row r="1018">
          <cell r="D1018">
            <v>250</v>
          </cell>
          <cell r="E1018">
            <v>0</v>
          </cell>
          <cell r="F1018">
            <v>0</v>
          </cell>
          <cell r="G1018">
            <v>250</v>
          </cell>
          <cell r="H1018">
            <v>43262</v>
          </cell>
          <cell r="I1018">
            <v>42268</v>
          </cell>
          <cell r="J1018">
            <v>1600</v>
          </cell>
        </row>
        <row r="1019">
          <cell r="D1019">
            <v>256</v>
          </cell>
          <cell r="E1019">
            <v>0</v>
          </cell>
          <cell r="F1019">
            <v>0</v>
          </cell>
          <cell r="G1019">
            <v>256</v>
          </cell>
          <cell r="H1019">
            <v>43263</v>
          </cell>
          <cell r="I1019">
            <v>42268</v>
          </cell>
          <cell r="J1019">
            <v>1630</v>
          </cell>
        </row>
        <row r="1020">
          <cell r="D1020">
            <v>256</v>
          </cell>
          <cell r="E1020">
            <v>0</v>
          </cell>
          <cell r="F1020">
            <v>0</v>
          </cell>
          <cell r="G1020">
            <v>256</v>
          </cell>
          <cell r="H1020">
            <v>43264</v>
          </cell>
          <cell r="I1020">
            <v>42268</v>
          </cell>
          <cell r="J1020">
            <v>1700</v>
          </cell>
        </row>
        <row r="1021">
          <cell r="D1021">
            <v>256</v>
          </cell>
          <cell r="E1021">
            <v>0</v>
          </cell>
          <cell r="F1021">
            <v>0</v>
          </cell>
          <cell r="G1021">
            <v>256</v>
          </cell>
          <cell r="H1021">
            <v>43265</v>
          </cell>
          <cell r="I1021">
            <v>42268</v>
          </cell>
          <cell r="J1021">
            <v>1730</v>
          </cell>
        </row>
        <row r="1022">
          <cell r="D1022">
            <v>250</v>
          </cell>
          <cell r="E1022">
            <v>0</v>
          </cell>
          <cell r="F1022">
            <v>0</v>
          </cell>
          <cell r="G1022">
            <v>250</v>
          </cell>
          <cell r="H1022">
            <v>43266</v>
          </cell>
          <cell r="I1022">
            <v>42268</v>
          </cell>
          <cell r="J1022">
            <v>1800</v>
          </cell>
        </row>
        <row r="1023">
          <cell r="D1023">
            <v>256</v>
          </cell>
          <cell r="E1023">
            <v>0</v>
          </cell>
          <cell r="F1023">
            <v>0</v>
          </cell>
          <cell r="G1023">
            <v>256</v>
          </cell>
          <cell r="H1023">
            <v>43267</v>
          </cell>
          <cell r="I1023">
            <v>42268</v>
          </cell>
          <cell r="J1023">
            <v>1830</v>
          </cell>
        </row>
        <row r="1024">
          <cell r="D1024">
            <v>250</v>
          </cell>
          <cell r="E1024">
            <v>0</v>
          </cell>
          <cell r="F1024">
            <v>0</v>
          </cell>
          <cell r="G1024">
            <v>250</v>
          </cell>
          <cell r="H1024">
            <v>43268</v>
          </cell>
          <cell r="I1024">
            <v>42268</v>
          </cell>
          <cell r="J1024">
            <v>1900</v>
          </cell>
        </row>
        <row r="1025">
          <cell r="D1025">
            <v>256</v>
          </cell>
          <cell r="E1025">
            <v>0</v>
          </cell>
          <cell r="F1025">
            <v>0</v>
          </cell>
          <cell r="G1025">
            <v>256</v>
          </cell>
          <cell r="H1025">
            <v>43269</v>
          </cell>
          <cell r="I1025">
            <v>42268</v>
          </cell>
          <cell r="J1025">
            <v>1930</v>
          </cell>
        </row>
        <row r="1026">
          <cell r="D1026">
            <v>256</v>
          </cell>
          <cell r="E1026">
            <v>0</v>
          </cell>
          <cell r="F1026">
            <v>0</v>
          </cell>
          <cell r="G1026">
            <v>256</v>
          </cell>
          <cell r="H1026">
            <v>43270</v>
          </cell>
          <cell r="I1026">
            <v>42268</v>
          </cell>
          <cell r="J1026">
            <v>2000</v>
          </cell>
        </row>
        <row r="1027">
          <cell r="D1027">
            <v>256</v>
          </cell>
          <cell r="E1027">
            <v>0</v>
          </cell>
          <cell r="F1027">
            <v>0</v>
          </cell>
          <cell r="G1027">
            <v>256</v>
          </cell>
          <cell r="H1027">
            <v>43271</v>
          </cell>
          <cell r="I1027">
            <v>42268</v>
          </cell>
          <cell r="J1027">
            <v>2030</v>
          </cell>
        </row>
        <row r="1028">
          <cell r="D1028">
            <v>256</v>
          </cell>
          <cell r="E1028">
            <v>0</v>
          </cell>
          <cell r="F1028">
            <v>0</v>
          </cell>
          <cell r="G1028">
            <v>256</v>
          </cell>
          <cell r="H1028">
            <v>43272</v>
          </cell>
          <cell r="I1028">
            <v>42268</v>
          </cell>
          <cell r="J1028">
            <v>2100</v>
          </cell>
        </row>
        <row r="1029">
          <cell r="D1029">
            <v>256</v>
          </cell>
          <cell r="E1029">
            <v>0</v>
          </cell>
          <cell r="F1029">
            <v>0</v>
          </cell>
          <cell r="G1029">
            <v>256</v>
          </cell>
          <cell r="H1029">
            <v>43273</v>
          </cell>
          <cell r="I1029">
            <v>42268</v>
          </cell>
          <cell r="J1029">
            <v>2130</v>
          </cell>
        </row>
        <row r="1030">
          <cell r="D1030">
            <v>256</v>
          </cell>
          <cell r="E1030">
            <v>0</v>
          </cell>
          <cell r="F1030">
            <v>0</v>
          </cell>
          <cell r="G1030">
            <v>256</v>
          </cell>
          <cell r="H1030">
            <v>43274</v>
          </cell>
          <cell r="I1030">
            <v>42268</v>
          </cell>
          <cell r="J1030">
            <v>2200</v>
          </cell>
        </row>
        <row r="1031">
          <cell r="D1031">
            <v>256</v>
          </cell>
          <cell r="E1031">
            <v>0</v>
          </cell>
          <cell r="F1031">
            <v>0</v>
          </cell>
          <cell r="G1031">
            <v>256</v>
          </cell>
          <cell r="H1031">
            <v>43275</v>
          </cell>
          <cell r="I1031">
            <v>42268</v>
          </cell>
          <cell r="J1031">
            <v>2230</v>
          </cell>
        </row>
        <row r="1032">
          <cell r="D1032">
            <v>256</v>
          </cell>
          <cell r="E1032">
            <v>0</v>
          </cell>
          <cell r="F1032">
            <v>0</v>
          </cell>
          <cell r="G1032">
            <v>256</v>
          </cell>
          <cell r="H1032">
            <v>43276</v>
          </cell>
          <cell r="I1032">
            <v>42268</v>
          </cell>
          <cell r="J1032">
            <v>2300</v>
          </cell>
        </row>
        <row r="1033">
          <cell r="D1033">
            <v>256</v>
          </cell>
          <cell r="E1033">
            <v>0</v>
          </cell>
          <cell r="F1033">
            <v>0</v>
          </cell>
          <cell r="G1033">
            <v>256</v>
          </cell>
          <cell r="H1033">
            <v>43277</v>
          </cell>
          <cell r="I1033">
            <v>42268</v>
          </cell>
          <cell r="J1033">
            <v>2330</v>
          </cell>
        </row>
        <row r="1034">
          <cell r="D1034">
            <v>262</v>
          </cell>
          <cell r="E1034">
            <v>0</v>
          </cell>
          <cell r="F1034">
            <v>0</v>
          </cell>
          <cell r="G1034">
            <v>262</v>
          </cell>
          <cell r="H1034">
            <v>43278</v>
          </cell>
          <cell r="I1034">
            <v>42268</v>
          </cell>
          <cell r="J1034">
            <v>2400</v>
          </cell>
        </row>
        <row r="1035">
          <cell r="D1035">
            <v>256</v>
          </cell>
          <cell r="E1035">
            <v>0</v>
          </cell>
          <cell r="F1035">
            <v>0</v>
          </cell>
          <cell r="G1035">
            <v>256</v>
          </cell>
          <cell r="H1035">
            <v>43279</v>
          </cell>
          <cell r="I1035">
            <v>42269</v>
          </cell>
          <cell r="J1035">
            <v>30</v>
          </cell>
        </row>
        <row r="1036">
          <cell r="D1036">
            <v>256</v>
          </cell>
          <cell r="E1036">
            <v>0</v>
          </cell>
          <cell r="F1036">
            <v>0</v>
          </cell>
          <cell r="G1036">
            <v>256</v>
          </cell>
          <cell r="H1036">
            <v>43280</v>
          </cell>
          <cell r="I1036">
            <v>42269</v>
          </cell>
          <cell r="J1036">
            <v>100</v>
          </cell>
        </row>
        <row r="1037">
          <cell r="D1037">
            <v>262</v>
          </cell>
          <cell r="E1037">
            <v>0</v>
          </cell>
          <cell r="F1037">
            <v>0</v>
          </cell>
          <cell r="G1037">
            <v>262</v>
          </cell>
          <cell r="H1037">
            <v>43281</v>
          </cell>
          <cell r="I1037">
            <v>42269</v>
          </cell>
          <cell r="J1037">
            <v>130</v>
          </cell>
        </row>
        <row r="1038">
          <cell r="D1038">
            <v>256</v>
          </cell>
          <cell r="E1038">
            <v>0</v>
          </cell>
          <cell r="F1038">
            <v>0</v>
          </cell>
          <cell r="G1038">
            <v>256</v>
          </cell>
          <cell r="H1038">
            <v>43282</v>
          </cell>
          <cell r="I1038">
            <v>42269</v>
          </cell>
          <cell r="J1038">
            <v>200</v>
          </cell>
        </row>
        <row r="1039">
          <cell r="D1039">
            <v>262</v>
          </cell>
          <cell r="E1039">
            <v>0</v>
          </cell>
          <cell r="F1039">
            <v>0</v>
          </cell>
          <cell r="G1039">
            <v>262</v>
          </cell>
          <cell r="H1039">
            <v>43283</v>
          </cell>
          <cell r="I1039">
            <v>42269</v>
          </cell>
          <cell r="J1039">
            <v>230</v>
          </cell>
        </row>
        <row r="1040">
          <cell r="D1040">
            <v>256</v>
          </cell>
          <cell r="E1040">
            <v>0</v>
          </cell>
          <cell r="F1040">
            <v>0</v>
          </cell>
          <cell r="G1040">
            <v>256</v>
          </cell>
          <cell r="H1040">
            <v>43284</v>
          </cell>
          <cell r="I1040">
            <v>42269</v>
          </cell>
          <cell r="J1040">
            <v>300</v>
          </cell>
        </row>
        <row r="1041">
          <cell r="D1041">
            <v>262</v>
          </cell>
          <cell r="E1041">
            <v>0</v>
          </cell>
          <cell r="F1041">
            <v>0</v>
          </cell>
          <cell r="G1041">
            <v>262</v>
          </cell>
          <cell r="H1041">
            <v>43285</v>
          </cell>
          <cell r="I1041">
            <v>42269</v>
          </cell>
          <cell r="J1041">
            <v>330</v>
          </cell>
        </row>
        <row r="1042">
          <cell r="D1042">
            <v>262</v>
          </cell>
          <cell r="E1042">
            <v>0</v>
          </cell>
          <cell r="F1042">
            <v>0</v>
          </cell>
          <cell r="G1042">
            <v>262</v>
          </cell>
          <cell r="H1042">
            <v>43286</v>
          </cell>
          <cell r="I1042">
            <v>42269</v>
          </cell>
          <cell r="J1042">
            <v>400</v>
          </cell>
        </row>
        <row r="1043">
          <cell r="D1043">
            <v>256</v>
          </cell>
          <cell r="E1043">
            <v>0</v>
          </cell>
          <cell r="F1043">
            <v>0</v>
          </cell>
          <cell r="G1043">
            <v>256</v>
          </cell>
          <cell r="H1043">
            <v>43287</v>
          </cell>
          <cell r="I1043">
            <v>42269</v>
          </cell>
          <cell r="J1043">
            <v>430</v>
          </cell>
        </row>
        <row r="1044">
          <cell r="D1044">
            <v>262</v>
          </cell>
          <cell r="E1044">
            <v>0</v>
          </cell>
          <cell r="F1044">
            <v>0</v>
          </cell>
          <cell r="G1044">
            <v>262</v>
          </cell>
          <cell r="H1044">
            <v>43288</v>
          </cell>
          <cell r="I1044">
            <v>42269</v>
          </cell>
          <cell r="J1044">
            <v>500</v>
          </cell>
        </row>
        <row r="1045">
          <cell r="D1045">
            <v>262</v>
          </cell>
          <cell r="E1045">
            <v>0</v>
          </cell>
          <cell r="F1045">
            <v>0</v>
          </cell>
          <cell r="G1045">
            <v>262</v>
          </cell>
          <cell r="H1045">
            <v>43289</v>
          </cell>
          <cell r="I1045">
            <v>42269</v>
          </cell>
          <cell r="J1045">
            <v>530</v>
          </cell>
        </row>
        <row r="1046">
          <cell r="D1046">
            <v>256</v>
          </cell>
          <cell r="E1046">
            <v>0</v>
          </cell>
          <cell r="F1046">
            <v>0</v>
          </cell>
          <cell r="G1046">
            <v>256</v>
          </cell>
          <cell r="H1046">
            <v>43290</v>
          </cell>
          <cell r="I1046">
            <v>42269</v>
          </cell>
          <cell r="J1046">
            <v>600</v>
          </cell>
        </row>
        <row r="1047">
          <cell r="D1047">
            <v>262</v>
          </cell>
          <cell r="E1047">
            <v>0</v>
          </cell>
          <cell r="F1047">
            <v>0</v>
          </cell>
          <cell r="G1047">
            <v>262</v>
          </cell>
          <cell r="H1047">
            <v>43291</v>
          </cell>
          <cell r="I1047">
            <v>42269</v>
          </cell>
          <cell r="J1047">
            <v>630</v>
          </cell>
        </row>
        <row r="1048">
          <cell r="D1048">
            <v>256</v>
          </cell>
          <cell r="E1048">
            <v>0</v>
          </cell>
          <cell r="F1048">
            <v>0</v>
          </cell>
          <cell r="G1048">
            <v>256</v>
          </cell>
          <cell r="H1048">
            <v>43292</v>
          </cell>
          <cell r="I1048">
            <v>42269</v>
          </cell>
          <cell r="J1048">
            <v>700</v>
          </cell>
        </row>
        <row r="1049">
          <cell r="D1049">
            <v>269</v>
          </cell>
          <cell r="E1049">
            <v>0</v>
          </cell>
          <cell r="F1049">
            <v>0</v>
          </cell>
          <cell r="G1049">
            <v>269</v>
          </cell>
          <cell r="H1049">
            <v>43293</v>
          </cell>
          <cell r="I1049">
            <v>42269</v>
          </cell>
          <cell r="J1049">
            <v>730</v>
          </cell>
        </row>
        <row r="1050">
          <cell r="D1050">
            <v>262</v>
          </cell>
          <cell r="E1050">
            <v>0</v>
          </cell>
          <cell r="F1050">
            <v>0</v>
          </cell>
          <cell r="G1050">
            <v>262</v>
          </cell>
          <cell r="H1050">
            <v>43294</v>
          </cell>
          <cell r="I1050">
            <v>42269</v>
          </cell>
          <cell r="J1050">
            <v>800</v>
          </cell>
        </row>
        <row r="1051">
          <cell r="D1051">
            <v>256</v>
          </cell>
          <cell r="E1051">
            <v>0</v>
          </cell>
          <cell r="F1051">
            <v>0</v>
          </cell>
          <cell r="G1051">
            <v>256</v>
          </cell>
          <cell r="H1051">
            <v>43295</v>
          </cell>
          <cell r="I1051">
            <v>42269</v>
          </cell>
          <cell r="J1051">
            <v>830</v>
          </cell>
        </row>
        <row r="1052">
          <cell r="D1052">
            <v>256</v>
          </cell>
          <cell r="E1052">
            <v>0</v>
          </cell>
          <cell r="F1052">
            <v>0</v>
          </cell>
          <cell r="G1052">
            <v>256</v>
          </cell>
          <cell r="H1052">
            <v>43296</v>
          </cell>
          <cell r="I1052">
            <v>42269</v>
          </cell>
          <cell r="J1052">
            <v>900</v>
          </cell>
        </row>
        <row r="1053">
          <cell r="D1053">
            <v>256</v>
          </cell>
          <cell r="E1053">
            <v>0</v>
          </cell>
          <cell r="F1053">
            <v>0</v>
          </cell>
          <cell r="G1053">
            <v>256</v>
          </cell>
          <cell r="H1053">
            <v>43297</v>
          </cell>
          <cell r="I1053">
            <v>42269</v>
          </cell>
          <cell r="J1053">
            <v>930</v>
          </cell>
        </row>
        <row r="1054">
          <cell r="D1054">
            <v>256</v>
          </cell>
          <cell r="E1054">
            <v>0</v>
          </cell>
          <cell r="F1054">
            <v>0</v>
          </cell>
          <cell r="G1054">
            <v>256</v>
          </cell>
          <cell r="H1054">
            <v>43298</v>
          </cell>
          <cell r="I1054">
            <v>42269</v>
          </cell>
          <cell r="J1054">
            <v>1000</v>
          </cell>
        </row>
        <row r="1055">
          <cell r="D1055">
            <v>256</v>
          </cell>
          <cell r="E1055">
            <v>0</v>
          </cell>
          <cell r="F1055">
            <v>0</v>
          </cell>
          <cell r="G1055">
            <v>256</v>
          </cell>
          <cell r="H1055">
            <v>43299</v>
          </cell>
          <cell r="I1055">
            <v>42269</v>
          </cell>
          <cell r="J1055">
            <v>1030</v>
          </cell>
        </row>
        <row r="1056">
          <cell r="D1056">
            <v>256</v>
          </cell>
          <cell r="E1056">
            <v>0</v>
          </cell>
          <cell r="F1056">
            <v>0</v>
          </cell>
          <cell r="G1056">
            <v>256</v>
          </cell>
          <cell r="H1056">
            <v>43300</v>
          </cell>
          <cell r="I1056">
            <v>42269</v>
          </cell>
          <cell r="J1056">
            <v>1100</v>
          </cell>
        </row>
        <row r="1057">
          <cell r="D1057">
            <v>256</v>
          </cell>
          <cell r="E1057">
            <v>0</v>
          </cell>
          <cell r="F1057">
            <v>0</v>
          </cell>
          <cell r="G1057">
            <v>256</v>
          </cell>
          <cell r="H1057">
            <v>43301</v>
          </cell>
          <cell r="I1057">
            <v>42269</v>
          </cell>
          <cell r="J1057">
            <v>1130</v>
          </cell>
        </row>
        <row r="1058">
          <cell r="D1058">
            <v>256</v>
          </cell>
          <cell r="E1058">
            <v>0</v>
          </cell>
          <cell r="F1058">
            <v>0</v>
          </cell>
          <cell r="G1058">
            <v>256</v>
          </cell>
          <cell r="H1058">
            <v>43302</v>
          </cell>
          <cell r="I1058">
            <v>42269</v>
          </cell>
          <cell r="J1058">
            <v>1200</v>
          </cell>
        </row>
        <row r="1059">
          <cell r="D1059">
            <v>250</v>
          </cell>
          <cell r="E1059">
            <v>0</v>
          </cell>
          <cell r="F1059">
            <v>0</v>
          </cell>
          <cell r="G1059">
            <v>250</v>
          </cell>
          <cell r="H1059">
            <v>43303</v>
          </cell>
          <cell r="I1059">
            <v>42269</v>
          </cell>
          <cell r="J1059">
            <v>1230</v>
          </cell>
        </row>
        <row r="1060">
          <cell r="D1060">
            <v>256</v>
          </cell>
          <cell r="E1060">
            <v>0</v>
          </cell>
          <cell r="F1060">
            <v>0</v>
          </cell>
          <cell r="G1060">
            <v>256</v>
          </cell>
          <cell r="H1060">
            <v>43304</v>
          </cell>
          <cell r="I1060">
            <v>42269</v>
          </cell>
          <cell r="J1060">
            <v>1300</v>
          </cell>
        </row>
        <row r="1061">
          <cell r="D1061">
            <v>250</v>
          </cell>
          <cell r="E1061">
            <v>0</v>
          </cell>
          <cell r="F1061">
            <v>0</v>
          </cell>
          <cell r="G1061">
            <v>250</v>
          </cell>
          <cell r="H1061">
            <v>43305</v>
          </cell>
          <cell r="I1061">
            <v>42269</v>
          </cell>
          <cell r="J1061">
            <v>1330</v>
          </cell>
        </row>
        <row r="1062">
          <cell r="D1062">
            <v>250</v>
          </cell>
          <cell r="E1062">
            <v>0</v>
          </cell>
          <cell r="F1062">
            <v>0</v>
          </cell>
          <cell r="G1062">
            <v>250</v>
          </cell>
          <cell r="H1062">
            <v>43306</v>
          </cell>
          <cell r="I1062">
            <v>42269</v>
          </cell>
          <cell r="J1062">
            <v>1400</v>
          </cell>
        </row>
        <row r="1063">
          <cell r="D1063">
            <v>250</v>
          </cell>
          <cell r="E1063">
            <v>0</v>
          </cell>
          <cell r="F1063">
            <v>0</v>
          </cell>
          <cell r="G1063">
            <v>250</v>
          </cell>
          <cell r="H1063">
            <v>43307</v>
          </cell>
          <cell r="I1063">
            <v>42269</v>
          </cell>
          <cell r="J1063">
            <v>1430</v>
          </cell>
        </row>
        <row r="1064">
          <cell r="D1064">
            <v>256</v>
          </cell>
          <cell r="E1064">
            <v>0</v>
          </cell>
          <cell r="F1064">
            <v>0</v>
          </cell>
          <cell r="G1064">
            <v>256</v>
          </cell>
          <cell r="H1064">
            <v>43308</v>
          </cell>
          <cell r="I1064">
            <v>42269</v>
          </cell>
          <cell r="J1064">
            <v>1500</v>
          </cell>
        </row>
        <row r="1065">
          <cell r="D1065">
            <v>243</v>
          </cell>
          <cell r="E1065">
            <v>0</v>
          </cell>
          <cell r="F1065">
            <v>0</v>
          </cell>
          <cell r="G1065">
            <v>243</v>
          </cell>
          <cell r="H1065">
            <v>43309</v>
          </cell>
          <cell r="I1065">
            <v>42269</v>
          </cell>
          <cell r="J1065">
            <v>1530</v>
          </cell>
        </row>
        <row r="1066">
          <cell r="D1066">
            <v>256</v>
          </cell>
          <cell r="E1066">
            <v>0</v>
          </cell>
          <cell r="F1066">
            <v>0</v>
          </cell>
          <cell r="G1066">
            <v>256</v>
          </cell>
          <cell r="H1066">
            <v>43310</v>
          </cell>
          <cell r="I1066">
            <v>42269</v>
          </cell>
          <cell r="J1066">
            <v>1600</v>
          </cell>
        </row>
        <row r="1067">
          <cell r="D1067">
            <v>250</v>
          </cell>
          <cell r="E1067">
            <v>0</v>
          </cell>
          <cell r="F1067">
            <v>0</v>
          </cell>
          <cell r="G1067">
            <v>250</v>
          </cell>
          <cell r="H1067">
            <v>43311</v>
          </cell>
          <cell r="I1067">
            <v>42269</v>
          </cell>
          <cell r="J1067">
            <v>1630</v>
          </cell>
        </row>
        <row r="1068">
          <cell r="D1068">
            <v>250</v>
          </cell>
          <cell r="E1068">
            <v>0</v>
          </cell>
          <cell r="F1068">
            <v>0</v>
          </cell>
          <cell r="G1068">
            <v>250</v>
          </cell>
          <cell r="H1068">
            <v>43312</v>
          </cell>
          <cell r="I1068">
            <v>42269</v>
          </cell>
          <cell r="J1068">
            <v>1700</v>
          </cell>
        </row>
        <row r="1069">
          <cell r="D1069">
            <v>250</v>
          </cell>
          <cell r="E1069">
            <v>0</v>
          </cell>
          <cell r="F1069">
            <v>0</v>
          </cell>
          <cell r="G1069">
            <v>250</v>
          </cell>
          <cell r="H1069">
            <v>43313</v>
          </cell>
          <cell r="I1069">
            <v>42269</v>
          </cell>
          <cell r="J1069">
            <v>1730</v>
          </cell>
        </row>
        <row r="1070">
          <cell r="D1070">
            <v>250</v>
          </cell>
          <cell r="E1070">
            <v>0</v>
          </cell>
          <cell r="F1070">
            <v>0</v>
          </cell>
          <cell r="G1070">
            <v>250</v>
          </cell>
          <cell r="H1070">
            <v>43314</v>
          </cell>
          <cell r="I1070">
            <v>42269</v>
          </cell>
          <cell r="J1070">
            <v>1800</v>
          </cell>
        </row>
        <row r="1071">
          <cell r="D1071">
            <v>256</v>
          </cell>
          <cell r="E1071">
            <v>0</v>
          </cell>
          <cell r="F1071">
            <v>0</v>
          </cell>
          <cell r="G1071">
            <v>256</v>
          </cell>
          <cell r="H1071">
            <v>43315</v>
          </cell>
          <cell r="I1071">
            <v>42269</v>
          </cell>
          <cell r="J1071">
            <v>1830</v>
          </cell>
        </row>
        <row r="1072">
          <cell r="D1072">
            <v>250</v>
          </cell>
          <cell r="E1072">
            <v>0</v>
          </cell>
          <cell r="F1072">
            <v>0</v>
          </cell>
          <cell r="G1072">
            <v>250</v>
          </cell>
          <cell r="H1072">
            <v>43316</v>
          </cell>
          <cell r="I1072">
            <v>42269</v>
          </cell>
          <cell r="J1072">
            <v>1900</v>
          </cell>
        </row>
        <row r="1073">
          <cell r="D1073">
            <v>256</v>
          </cell>
          <cell r="E1073">
            <v>0</v>
          </cell>
          <cell r="F1073">
            <v>0</v>
          </cell>
          <cell r="G1073">
            <v>256</v>
          </cell>
          <cell r="H1073">
            <v>43317</v>
          </cell>
          <cell r="I1073">
            <v>42269</v>
          </cell>
          <cell r="J1073">
            <v>1930</v>
          </cell>
        </row>
        <row r="1074">
          <cell r="D1074">
            <v>250</v>
          </cell>
          <cell r="E1074">
            <v>0</v>
          </cell>
          <cell r="F1074">
            <v>0</v>
          </cell>
          <cell r="G1074">
            <v>250</v>
          </cell>
          <cell r="H1074">
            <v>43318</v>
          </cell>
          <cell r="I1074">
            <v>42269</v>
          </cell>
          <cell r="J1074">
            <v>2000</v>
          </cell>
        </row>
        <row r="1075">
          <cell r="D1075">
            <v>250</v>
          </cell>
          <cell r="E1075">
            <v>0</v>
          </cell>
          <cell r="F1075">
            <v>0</v>
          </cell>
          <cell r="G1075">
            <v>250</v>
          </cell>
          <cell r="H1075">
            <v>43319</v>
          </cell>
          <cell r="I1075">
            <v>42269</v>
          </cell>
          <cell r="J1075">
            <v>2030</v>
          </cell>
        </row>
        <row r="1076">
          <cell r="D1076">
            <v>256</v>
          </cell>
          <cell r="E1076">
            <v>0</v>
          </cell>
          <cell r="F1076">
            <v>0</v>
          </cell>
          <cell r="G1076">
            <v>256</v>
          </cell>
          <cell r="H1076">
            <v>43320</v>
          </cell>
          <cell r="I1076">
            <v>42269</v>
          </cell>
          <cell r="J1076">
            <v>2100</v>
          </cell>
        </row>
        <row r="1077">
          <cell r="D1077">
            <v>250</v>
          </cell>
          <cell r="E1077">
            <v>0</v>
          </cell>
          <cell r="F1077">
            <v>0</v>
          </cell>
          <cell r="G1077">
            <v>250</v>
          </cell>
          <cell r="H1077">
            <v>43321</v>
          </cell>
          <cell r="I1077">
            <v>42269</v>
          </cell>
          <cell r="J1077">
            <v>2130</v>
          </cell>
        </row>
        <row r="1078">
          <cell r="D1078">
            <v>256</v>
          </cell>
          <cell r="E1078">
            <v>0</v>
          </cell>
          <cell r="F1078">
            <v>0</v>
          </cell>
          <cell r="G1078">
            <v>256</v>
          </cell>
          <cell r="H1078">
            <v>43322</v>
          </cell>
          <cell r="I1078">
            <v>42269</v>
          </cell>
          <cell r="J1078">
            <v>2200</v>
          </cell>
        </row>
        <row r="1079">
          <cell r="D1079">
            <v>250</v>
          </cell>
          <cell r="E1079">
            <v>0</v>
          </cell>
          <cell r="F1079">
            <v>0</v>
          </cell>
          <cell r="G1079">
            <v>250</v>
          </cell>
          <cell r="H1079">
            <v>43323</v>
          </cell>
          <cell r="I1079">
            <v>42269</v>
          </cell>
          <cell r="J1079">
            <v>2230</v>
          </cell>
        </row>
        <row r="1080">
          <cell r="D1080">
            <v>256</v>
          </cell>
          <cell r="E1080">
            <v>0</v>
          </cell>
          <cell r="F1080">
            <v>0</v>
          </cell>
          <cell r="G1080">
            <v>256</v>
          </cell>
          <cell r="H1080">
            <v>43324</v>
          </cell>
          <cell r="I1080">
            <v>42269</v>
          </cell>
          <cell r="J1080">
            <v>2300</v>
          </cell>
        </row>
        <row r="1081">
          <cell r="D1081">
            <v>250</v>
          </cell>
          <cell r="E1081">
            <v>0</v>
          </cell>
          <cell r="F1081">
            <v>0</v>
          </cell>
          <cell r="G1081">
            <v>250</v>
          </cell>
          <cell r="H1081">
            <v>43325</v>
          </cell>
          <cell r="I1081">
            <v>42269</v>
          </cell>
          <cell r="J1081">
            <v>2330</v>
          </cell>
        </row>
        <row r="1082">
          <cell r="D1082">
            <v>250</v>
          </cell>
          <cell r="E1082">
            <v>0</v>
          </cell>
          <cell r="F1082">
            <v>0</v>
          </cell>
          <cell r="G1082">
            <v>250</v>
          </cell>
          <cell r="H1082">
            <v>43326</v>
          </cell>
          <cell r="I1082">
            <v>42269</v>
          </cell>
          <cell r="J1082">
            <v>2400</v>
          </cell>
        </row>
        <row r="1083">
          <cell r="D1083">
            <v>256</v>
          </cell>
          <cell r="E1083">
            <v>0</v>
          </cell>
          <cell r="F1083">
            <v>0</v>
          </cell>
          <cell r="G1083">
            <v>256</v>
          </cell>
          <cell r="H1083">
            <v>43327</v>
          </cell>
          <cell r="I1083">
            <v>42270</v>
          </cell>
          <cell r="J1083">
            <v>30</v>
          </cell>
        </row>
        <row r="1084">
          <cell r="D1084">
            <v>250</v>
          </cell>
          <cell r="E1084">
            <v>0</v>
          </cell>
          <cell r="F1084">
            <v>0</v>
          </cell>
          <cell r="G1084">
            <v>250</v>
          </cell>
          <cell r="H1084">
            <v>43328</v>
          </cell>
          <cell r="I1084">
            <v>42270</v>
          </cell>
          <cell r="J1084">
            <v>100</v>
          </cell>
        </row>
        <row r="1085">
          <cell r="D1085">
            <v>256</v>
          </cell>
          <cell r="E1085">
            <v>0</v>
          </cell>
          <cell r="F1085">
            <v>0</v>
          </cell>
          <cell r="G1085">
            <v>256</v>
          </cell>
          <cell r="H1085">
            <v>43329</v>
          </cell>
          <cell r="I1085">
            <v>42270</v>
          </cell>
          <cell r="J1085">
            <v>130</v>
          </cell>
        </row>
        <row r="1086">
          <cell r="D1086">
            <v>250</v>
          </cell>
          <cell r="E1086">
            <v>0</v>
          </cell>
          <cell r="F1086">
            <v>0</v>
          </cell>
          <cell r="G1086">
            <v>250</v>
          </cell>
          <cell r="H1086">
            <v>43330</v>
          </cell>
          <cell r="I1086">
            <v>42270</v>
          </cell>
          <cell r="J1086">
            <v>200</v>
          </cell>
        </row>
        <row r="1087">
          <cell r="D1087">
            <v>256</v>
          </cell>
          <cell r="E1087">
            <v>0</v>
          </cell>
          <cell r="F1087">
            <v>0</v>
          </cell>
          <cell r="G1087">
            <v>256</v>
          </cell>
          <cell r="H1087">
            <v>43331</v>
          </cell>
          <cell r="I1087">
            <v>42270</v>
          </cell>
          <cell r="J1087">
            <v>230</v>
          </cell>
        </row>
        <row r="1088">
          <cell r="D1088">
            <v>250</v>
          </cell>
          <cell r="E1088">
            <v>0</v>
          </cell>
          <cell r="F1088">
            <v>0</v>
          </cell>
          <cell r="G1088">
            <v>250</v>
          </cell>
          <cell r="H1088">
            <v>43332</v>
          </cell>
          <cell r="I1088">
            <v>42270</v>
          </cell>
          <cell r="J1088">
            <v>300</v>
          </cell>
        </row>
        <row r="1089">
          <cell r="D1089">
            <v>256</v>
          </cell>
          <cell r="E1089">
            <v>0</v>
          </cell>
          <cell r="F1089">
            <v>0</v>
          </cell>
          <cell r="G1089">
            <v>256</v>
          </cell>
          <cell r="H1089">
            <v>43333</v>
          </cell>
          <cell r="I1089">
            <v>42270</v>
          </cell>
          <cell r="J1089">
            <v>330</v>
          </cell>
        </row>
        <row r="1090">
          <cell r="D1090">
            <v>256</v>
          </cell>
          <cell r="E1090">
            <v>0</v>
          </cell>
          <cell r="F1090">
            <v>0</v>
          </cell>
          <cell r="G1090">
            <v>256</v>
          </cell>
          <cell r="H1090">
            <v>43334</v>
          </cell>
          <cell r="I1090">
            <v>42270</v>
          </cell>
          <cell r="J1090">
            <v>400</v>
          </cell>
        </row>
        <row r="1091">
          <cell r="D1091">
            <v>256</v>
          </cell>
          <cell r="E1091">
            <v>0</v>
          </cell>
          <cell r="F1091">
            <v>0</v>
          </cell>
          <cell r="G1091">
            <v>256</v>
          </cell>
          <cell r="H1091">
            <v>43335</v>
          </cell>
          <cell r="I1091">
            <v>42270</v>
          </cell>
          <cell r="J1091">
            <v>430</v>
          </cell>
        </row>
        <row r="1092">
          <cell r="D1092">
            <v>256</v>
          </cell>
          <cell r="E1092">
            <v>0</v>
          </cell>
          <cell r="F1092">
            <v>0</v>
          </cell>
          <cell r="G1092">
            <v>256</v>
          </cell>
          <cell r="H1092">
            <v>43336</v>
          </cell>
          <cell r="I1092">
            <v>42270</v>
          </cell>
          <cell r="J1092">
            <v>500</v>
          </cell>
        </row>
        <row r="1093">
          <cell r="D1093">
            <v>256</v>
          </cell>
          <cell r="E1093">
            <v>0</v>
          </cell>
          <cell r="F1093">
            <v>0</v>
          </cell>
          <cell r="G1093">
            <v>256</v>
          </cell>
          <cell r="H1093">
            <v>43337</v>
          </cell>
          <cell r="I1093">
            <v>42270</v>
          </cell>
          <cell r="J1093">
            <v>530</v>
          </cell>
        </row>
        <row r="1094">
          <cell r="D1094">
            <v>262</v>
          </cell>
          <cell r="E1094">
            <v>0</v>
          </cell>
          <cell r="F1094">
            <v>0</v>
          </cell>
          <cell r="G1094">
            <v>262</v>
          </cell>
          <cell r="H1094">
            <v>43338</v>
          </cell>
          <cell r="I1094">
            <v>42270</v>
          </cell>
          <cell r="J1094">
            <v>600</v>
          </cell>
        </row>
        <row r="1095">
          <cell r="D1095">
            <v>256</v>
          </cell>
          <cell r="E1095">
            <v>0</v>
          </cell>
          <cell r="F1095">
            <v>0</v>
          </cell>
          <cell r="G1095">
            <v>256</v>
          </cell>
          <cell r="H1095">
            <v>43339</v>
          </cell>
          <cell r="I1095">
            <v>42270</v>
          </cell>
          <cell r="J1095">
            <v>630</v>
          </cell>
        </row>
        <row r="1096">
          <cell r="D1096">
            <v>262</v>
          </cell>
          <cell r="E1096">
            <v>0</v>
          </cell>
          <cell r="F1096">
            <v>0</v>
          </cell>
          <cell r="G1096">
            <v>262</v>
          </cell>
          <cell r="H1096">
            <v>43340</v>
          </cell>
          <cell r="I1096">
            <v>42270</v>
          </cell>
          <cell r="J1096">
            <v>700</v>
          </cell>
        </row>
        <row r="1097">
          <cell r="D1097">
            <v>256</v>
          </cell>
          <cell r="E1097">
            <v>0</v>
          </cell>
          <cell r="F1097">
            <v>0</v>
          </cell>
          <cell r="G1097">
            <v>256</v>
          </cell>
          <cell r="H1097">
            <v>43341</v>
          </cell>
          <cell r="I1097">
            <v>42270</v>
          </cell>
          <cell r="J1097">
            <v>730</v>
          </cell>
        </row>
        <row r="1098">
          <cell r="D1098">
            <v>256</v>
          </cell>
          <cell r="E1098">
            <v>0</v>
          </cell>
          <cell r="F1098">
            <v>0</v>
          </cell>
          <cell r="G1098">
            <v>256</v>
          </cell>
          <cell r="H1098">
            <v>43342</v>
          </cell>
          <cell r="I1098">
            <v>42270</v>
          </cell>
          <cell r="J1098">
            <v>800</v>
          </cell>
        </row>
        <row r="1099">
          <cell r="D1099">
            <v>262</v>
          </cell>
          <cell r="E1099">
            <v>0</v>
          </cell>
          <cell r="F1099">
            <v>0</v>
          </cell>
          <cell r="G1099">
            <v>262</v>
          </cell>
          <cell r="H1099">
            <v>43343</v>
          </cell>
          <cell r="I1099">
            <v>42270</v>
          </cell>
          <cell r="J1099">
            <v>830</v>
          </cell>
        </row>
        <row r="1100">
          <cell r="D1100">
            <v>256</v>
          </cell>
          <cell r="E1100">
            <v>0</v>
          </cell>
          <cell r="F1100">
            <v>0</v>
          </cell>
          <cell r="G1100">
            <v>256</v>
          </cell>
          <cell r="H1100">
            <v>43344</v>
          </cell>
          <cell r="I1100">
            <v>42270</v>
          </cell>
          <cell r="J1100">
            <v>900</v>
          </cell>
        </row>
        <row r="1101">
          <cell r="D1101">
            <v>256</v>
          </cell>
          <cell r="E1101">
            <v>0</v>
          </cell>
          <cell r="F1101">
            <v>0</v>
          </cell>
          <cell r="G1101">
            <v>256</v>
          </cell>
          <cell r="H1101">
            <v>43345</v>
          </cell>
          <cell r="I1101">
            <v>42270</v>
          </cell>
          <cell r="J1101">
            <v>930</v>
          </cell>
        </row>
        <row r="1102">
          <cell r="D1102">
            <v>256</v>
          </cell>
          <cell r="E1102">
            <v>0</v>
          </cell>
          <cell r="F1102">
            <v>0</v>
          </cell>
          <cell r="G1102">
            <v>256</v>
          </cell>
          <cell r="H1102">
            <v>43346</v>
          </cell>
          <cell r="I1102">
            <v>42270</v>
          </cell>
          <cell r="J1102">
            <v>1000</v>
          </cell>
        </row>
        <row r="1103">
          <cell r="D1103">
            <v>269</v>
          </cell>
          <cell r="E1103">
            <v>0</v>
          </cell>
          <cell r="F1103">
            <v>0</v>
          </cell>
          <cell r="G1103">
            <v>269</v>
          </cell>
          <cell r="H1103">
            <v>43347</v>
          </cell>
          <cell r="I1103">
            <v>42270</v>
          </cell>
          <cell r="J1103">
            <v>1030</v>
          </cell>
        </row>
        <row r="1104">
          <cell r="D1104">
            <v>250</v>
          </cell>
          <cell r="E1104">
            <v>0</v>
          </cell>
          <cell r="F1104">
            <v>0</v>
          </cell>
          <cell r="G1104">
            <v>250</v>
          </cell>
          <cell r="H1104">
            <v>43348</v>
          </cell>
          <cell r="I1104">
            <v>42270</v>
          </cell>
          <cell r="J1104">
            <v>1100</v>
          </cell>
        </row>
        <row r="1105">
          <cell r="D1105">
            <v>262</v>
          </cell>
          <cell r="E1105">
            <v>0</v>
          </cell>
          <cell r="F1105">
            <v>0</v>
          </cell>
          <cell r="G1105">
            <v>262</v>
          </cell>
          <cell r="H1105">
            <v>43349</v>
          </cell>
          <cell r="I1105">
            <v>42270</v>
          </cell>
          <cell r="J1105">
            <v>1130</v>
          </cell>
        </row>
        <row r="1106">
          <cell r="D1106">
            <v>256</v>
          </cell>
          <cell r="E1106">
            <v>0</v>
          </cell>
          <cell r="F1106">
            <v>0</v>
          </cell>
          <cell r="G1106">
            <v>256</v>
          </cell>
          <cell r="H1106">
            <v>43350</v>
          </cell>
          <cell r="I1106">
            <v>42270</v>
          </cell>
          <cell r="J1106">
            <v>1200</v>
          </cell>
        </row>
        <row r="1107">
          <cell r="D1107">
            <v>256</v>
          </cell>
          <cell r="E1107">
            <v>0</v>
          </cell>
          <cell r="F1107">
            <v>0</v>
          </cell>
          <cell r="G1107">
            <v>256</v>
          </cell>
          <cell r="H1107">
            <v>43351</v>
          </cell>
          <cell r="I1107">
            <v>42270</v>
          </cell>
          <cell r="J1107">
            <v>1230</v>
          </cell>
        </row>
        <row r="1108">
          <cell r="D1108">
            <v>262</v>
          </cell>
          <cell r="E1108">
            <v>0</v>
          </cell>
          <cell r="F1108">
            <v>0</v>
          </cell>
          <cell r="G1108">
            <v>262</v>
          </cell>
          <cell r="H1108">
            <v>43352</v>
          </cell>
          <cell r="I1108">
            <v>42270</v>
          </cell>
          <cell r="J1108">
            <v>1300</v>
          </cell>
        </row>
        <row r="1109">
          <cell r="D1109">
            <v>262</v>
          </cell>
          <cell r="E1109">
            <v>0</v>
          </cell>
          <cell r="F1109">
            <v>0</v>
          </cell>
          <cell r="G1109">
            <v>262</v>
          </cell>
          <cell r="H1109">
            <v>43353</v>
          </cell>
          <cell r="I1109">
            <v>42270</v>
          </cell>
          <cell r="J1109">
            <v>1330</v>
          </cell>
        </row>
        <row r="1110">
          <cell r="D1110">
            <v>256</v>
          </cell>
          <cell r="E1110">
            <v>0</v>
          </cell>
          <cell r="F1110">
            <v>0</v>
          </cell>
          <cell r="G1110">
            <v>256</v>
          </cell>
          <cell r="H1110">
            <v>43354</v>
          </cell>
          <cell r="I1110">
            <v>42270</v>
          </cell>
          <cell r="J1110">
            <v>1400</v>
          </cell>
        </row>
        <row r="1111">
          <cell r="D1111">
            <v>256</v>
          </cell>
          <cell r="E1111">
            <v>0</v>
          </cell>
          <cell r="F1111">
            <v>0</v>
          </cell>
          <cell r="G1111">
            <v>256</v>
          </cell>
          <cell r="H1111">
            <v>43355</v>
          </cell>
          <cell r="I1111">
            <v>42270</v>
          </cell>
          <cell r="J1111">
            <v>1430</v>
          </cell>
        </row>
        <row r="1112">
          <cell r="D1112">
            <v>256</v>
          </cell>
          <cell r="E1112">
            <v>0</v>
          </cell>
          <cell r="F1112">
            <v>0</v>
          </cell>
          <cell r="G1112">
            <v>256</v>
          </cell>
          <cell r="H1112">
            <v>43356</v>
          </cell>
          <cell r="I1112">
            <v>42270</v>
          </cell>
          <cell r="J1112">
            <v>1500</v>
          </cell>
        </row>
        <row r="1113">
          <cell r="D1113">
            <v>262</v>
          </cell>
          <cell r="E1113">
            <v>0</v>
          </cell>
          <cell r="F1113">
            <v>0</v>
          </cell>
          <cell r="G1113">
            <v>262</v>
          </cell>
          <cell r="H1113">
            <v>43357</v>
          </cell>
          <cell r="I1113">
            <v>42270</v>
          </cell>
          <cell r="J1113">
            <v>1530</v>
          </cell>
        </row>
        <row r="1114">
          <cell r="D1114">
            <v>256</v>
          </cell>
          <cell r="E1114">
            <v>0</v>
          </cell>
          <cell r="F1114">
            <v>0</v>
          </cell>
          <cell r="G1114">
            <v>256</v>
          </cell>
          <cell r="H1114">
            <v>43358</v>
          </cell>
          <cell r="I1114">
            <v>42270</v>
          </cell>
          <cell r="J1114">
            <v>1600</v>
          </cell>
        </row>
        <row r="1115">
          <cell r="D1115">
            <v>262</v>
          </cell>
          <cell r="E1115">
            <v>0</v>
          </cell>
          <cell r="F1115">
            <v>0</v>
          </cell>
          <cell r="G1115">
            <v>262</v>
          </cell>
          <cell r="H1115">
            <v>43359</v>
          </cell>
          <cell r="I1115">
            <v>42270</v>
          </cell>
          <cell r="J1115">
            <v>1630</v>
          </cell>
        </row>
        <row r="1116">
          <cell r="D1116">
            <v>256</v>
          </cell>
          <cell r="E1116">
            <v>0</v>
          </cell>
          <cell r="F1116">
            <v>0</v>
          </cell>
          <cell r="G1116">
            <v>256</v>
          </cell>
          <cell r="H1116">
            <v>43360</v>
          </cell>
          <cell r="I1116">
            <v>42270</v>
          </cell>
          <cell r="J1116">
            <v>1700</v>
          </cell>
        </row>
        <row r="1117">
          <cell r="D1117">
            <v>262</v>
          </cell>
          <cell r="E1117">
            <v>0</v>
          </cell>
          <cell r="F1117">
            <v>0</v>
          </cell>
          <cell r="G1117">
            <v>262</v>
          </cell>
          <cell r="H1117">
            <v>43361</v>
          </cell>
          <cell r="I1117">
            <v>42270</v>
          </cell>
          <cell r="J1117">
            <v>1730</v>
          </cell>
        </row>
        <row r="1118">
          <cell r="D1118">
            <v>256</v>
          </cell>
          <cell r="E1118">
            <v>0</v>
          </cell>
          <cell r="F1118">
            <v>0</v>
          </cell>
          <cell r="G1118">
            <v>256</v>
          </cell>
          <cell r="H1118">
            <v>43362</v>
          </cell>
          <cell r="I1118">
            <v>42270</v>
          </cell>
          <cell r="J1118">
            <v>1800</v>
          </cell>
        </row>
        <row r="1119">
          <cell r="D1119">
            <v>256</v>
          </cell>
          <cell r="E1119">
            <v>0</v>
          </cell>
          <cell r="F1119">
            <v>0</v>
          </cell>
          <cell r="G1119">
            <v>256</v>
          </cell>
          <cell r="H1119">
            <v>43363</v>
          </cell>
          <cell r="I1119">
            <v>42270</v>
          </cell>
          <cell r="J1119">
            <v>1830</v>
          </cell>
        </row>
        <row r="1120">
          <cell r="D1120">
            <v>262</v>
          </cell>
          <cell r="E1120">
            <v>0</v>
          </cell>
          <cell r="F1120">
            <v>0</v>
          </cell>
          <cell r="G1120">
            <v>262</v>
          </cell>
          <cell r="H1120">
            <v>43364</v>
          </cell>
          <cell r="I1120">
            <v>42270</v>
          </cell>
          <cell r="J1120">
            <v>1900</v>
          </cell>
        </row>
        <row r="1121">
          <cell r="D1121">
            <v>256</v>
          </cell>
          <cell r="E1121">
            <v>0</v>
          </cell>
          <cell r="F1121">
            <v>0</v>
          </cell>
          <cell r="G1121">
            <v>256</v>
          </cell>
          <cell r="H1121">
            <v>43365</v>
          </cell>
          <cell r="I1121">
            <v>42270</v>
          </cell>
          <cell r="J1121">
            <v>1930</v>
          </cell>
        </row>
        <row r="1122">
          <cell r="D1122">
            <v>262</v>
          </cell>
          <cell r="E1122">
            <v>0</v>
          </cell>
          <cell r="F1122">
            <v>0</v>
          </cell>
          <cell r="G1122">
            <v>262</v>
          </cell>
          <cell r="H1122">
            <v>43366</v>
          </cell>
          <cell r="I1122">
            <v>42270</v>
          </cell>
          <cell r="J1122">
            <v>2000</v>
          </cell>
        </row>
        <row r="1123">
          <cell r="D1123">
            <v>256</v>
          </cell>
          <cell r="E1123">
            <v>0</v>
          </cell>
          <cell r="F1123">
            <v>0</v>
          </cell>
          <cell r="G1123">
            <v>256</v>
          </cell>
          <cell r="H1123">
            <v>43367</v>
          </cell>
          <cell r="I1123">
            <v>42270</v>
          </cell>
          <cell r="J1123">
            <v>2030</v>
          </cell>
        </row>
        <row r="1124">
          <cell r="D1124">
            <v>262</v>
          </cell>
          <cell r="E1124">
            <v>0</v>
          </cell>
          <cell r="F1124">
            <v>0</v>
          </cell>
          <cell r="G1124">
            <v>262</v>
          </cell>
          <cell r="H1124">
            <v>43368</v>
          </cell>
          <cell r="I1124">
            <v>42270</v>
          </cell>
          <cell r="J1124">
            <v>2100</v>
          </cell>
        </row>
        <row r="1125">
          <cell r="D1125">
            <v>262</v>
          </cell>
          <cell r="E1125">
            <v>0</v>
          </cell>
          <cell r="F1125">
            <v>0</v>
          </cell>
          <cell r="G1125">
            <v>262</v>
          </cell>
          <cell r="H1125">
            <v>43369</v>
          </cell>
          <cell r="I1125">
            <v>42270</v>
          </cell>
          <cell r="J1125">
            <v>2130</v>
          </cell>
        </row>
        <row r="1126">
          <cell r="D1126">
            <v>256</v>
          </cell>
          <cell r="E1126">
            <v>0</v>
          </cell>
          <cell r="F1126">
            <v>0</v>
          </cell>
          <cell r="G1126">
            <v>256</v>
          </cell>
          <cell r="H1126">
            <v>43370</v>
          </cell>
          <cell r="I1126">
            <v>42270</v>
          </cell>
          <cell r="J1126">
            <v>2200</v>
          </cell>
        </row>
        <row r="1127">
          <cell r="D1127">
            <v>269</v>
          </cell>
          <cell r="E1127">
            <v>0</v>
          </cell>
          <cell r="F1127">
            <v>0</v>
          </cell>
          <cell r="G1127">
            <v>269</v>
          </cell>
          <cell r="H1127">
            <v>43371</v>
          </cell>
          <cell r="I1127">
            <v>42270</v>
          </cell>
          <cell r="J1127">
            <v>2230</v>
          </cell>
        </row>
        <row r="1128">
          <cell r="D1128">
            <v>262</v>
          </cell>
          <cell r="E1128">
            <v>0</v>
          </cell>
          <cell r="F1128">
            <v>0</v>
          </cell>
          <cell r="G1128">
            <v>262</v>
          </cell>
          <cell r="H1128">
            <v>43372</v>
          </cell>
          <cell r="I1128">
            <v>42270</v>
          </cell>
          <cell r="J1128">
            <v>2300</v>
          </cell>
        </row>
        <row r="1129">
          <cell r="D1129">
            <v>262</v>
          </cell>
          <cell r="E1129">
            <v>0</v>
          </cell>
          <cell r="F1129">
            <v>0</v>
          </cell>
          <cell r="G1129">
            <v>262</v>
          </cell>
          <cell r="H1129">
            <v>43373</v>
          </cell>
          <cell r="I1129">
            <v>42270</v>
          </cell>
          <cell r="J1129">
            <v>2330</v>
          </cell>
        </row>
        <row r="1130">
          <cell r="D1130">
            <v>262</v>
          </cell>
          <cell r="E1130">
            <v>0</v>
          </cell>
          <cell r="F1130">
            <v>0</v>
          </cell>
          <cell r="G1130">
            <v>262</v>
          </cell>
          <cell r="H1130">
            <v>43374</v>
          </cell>
          <cell r="I1130">
            <v>42270</v>
          </cell>
          <cell r="J1130">
            <v>2400</v>
          </cell>
        </row>
        <row r="1131">
          <cell r="D1131">
            <v>262</v>
          </cell>
          <cell r="E1131">
            <v>0</v>
          </cell>
          <cell r="F1131">
            <v>0</v>
          </cell>
          <cell r="G1131">
            <v>262</v>
          </cell>
          <cell r="H1131">
            <v>43375</v>
          </cell>
          <cell r="I1131">
            <v>42271</v>
          </cell>
          <cell r="J1131">
            <v>30</v>
          </cell>
        </row>
        <row r="1132">
          <cell r="D1132">
            <v>262</v>
          </cell>
          <cell r="E1132">
            <v>0</v>
          </cell>
          <cell r="F1132">
            <v>0</v>
          </cell>
          <cell r="G1132">
            <v>262</v>
          </cell>
          <cell r="H1132">
            <v>43376</v>
          </cell>
          <cell r="I1132">
            <v>42271</v>
          </cell>
          <cell r="J1132">
            <v>100</v>
          </cell>
        </row>
        <row r="1133">
          <cell r="D1133">
            <v>269</v>
          </cell>
          <cell r="E1133">
            <v>0</v>
          </cell>
          <cell r="F1133">
            <v>0</v>
          </cell>
          <cell r="G1133">
            <v>269</v>
          </cell>
          <cell r="H1133">
            <v>43377</v>
          </cell>
          <cell r="I1133">
            <v>42271</v>
          </cell>
          <cell r="J1133">
            <v>130</v>
          </cell>
        </row>
        <row r="1134">
          <cell r="D1134">
            <v>262</v>
          </cell>
          <cell r="E1134">
            <v>0</v>
          </cell>
          <cell r="F1134">
            <v>0</v>
          </cell>
          <cell r="G1134">
            <v>262</v>
          </cell>
          <cell r="H1134">
            <v>43378</v>
          </cell>
          <cell r="I1134">
            <v>42271</v>
          </cell>
          <cell r="J1134">
            <v>200</v>
          </cell>
        </row>
        <row r="1135">
          <cell r="D1135">
            <v>262</v>
          </cell>
          <cell r="E1135">
            <v>0</v>
          </cell>
          <cell r="F1135">
            <v>0</v>
          </cell>
          <cell r="G1135">
            <v>262</v>
          </cell>
          <cell r="H1135">
            <v>43379</v>
          </cell>
          <cell r="I1135">
            <v>42271</v>
          </cell>
          <cell r="J1135">
            <v>230</v>
          </cell>
        </row>
        <row r="1136">
          <cell r="D1136">
            <v>269</v>
          </cell>
          <cell r="E1136">
            <v>0</v>
          </cell>
          <cell r="F1136">
            <v>0</v>
          </cell>
          <cell r="G1136">
            <v>269</v>
          </cell>
          <cell r="H1136">
            <v>43380</v>
          </cell>
          <cell r="I1136">
            <v>42271</v>
          </cell>
          <cell r="J1136">
            <v>300</v>
          </cell>
        </row>
        <row r="1137">
          <cell r="D1137">
            <v>262</v>
          </cell>
          <cell r="E1137">
            <v>0</v>
          </cell>
          <cell r="F1137">
            <v>0</v>
          </cell>
          <cell r="G1137">
            <v>262</v>
          </cell>
          <cell r="H1137">
            <v>43381</v>
          </cell>
          <cell r="I1137">
            <v>42271</v>
          </cell>
          <cell r="J1137">
            <v>330</v>
          </cell>
        </row>
        <row r="1138">
          <cell r="D1138">
            <v>262</v>
          </cell>
          <cell r="E1138">
            <v>0</v>
          </cell>
          <cell r="F1138">
            <v>0</v>
          </cell>
          <cell r="G1138">
            <v>262</v>
          </cell>
          <cell r="H1138">
            <v>43382</v>
          </cell>
          <cell r="I1138">
            <v>42271</v>
          </cell>
          <cell r="J1138">
            <v>400</v>
          </cell>
        </row>
        <row r="1139">
          <cell r="D1139">
            <v>269</v>
          </cell>
          <cell r="E1139">
            <v>0</v>
          </cell>
          <cell r="F1139">
            <v>0</v>
          </cell>
          <cell r="G1139">
            <v>269</v>
          </cell>
          <cell r="H1139">
            <v>43383</v>
          </cell>
          <cell r="I1139">
            <v>42271</v>
          </cell>
          <cell r="J1139">
            <v>430</v>
          </cell>
        </row>
        <row r="1140">
          <cell r="D1140">
            <v>262</v>
          </cell>
          <cell r="E1140">
            <v>0</v>
          </cell>
          <cell r="F1140">
            <v>0</v>
          </cell>
          <cell r="G1140">
            <v>262</v>
          </cell>
          <cell r="H1140">
            <v>43384</v>
          </cell>
          <cell r="I1140">
            <v>42271</v>
          </cell>
          <cell r="J1140">
            <v>500</v>
          </cell>
        </row>
        <row r="1141">
          <cell r="D1141">
            <v>269</v>
          </cell>
          <cell r="E1141">
            <v>0</v>
          </cell>
          <cell r="F1141">
            <v>0</v>
          </cell>
          <cell r="G1141">
            <v>269</v>
          </cell>
          <cell r="H1141">
            <v>43385</v>
          </cell>
          <cell r="I1141">
            <v>42271</v>
          </cell>
          <cell r="J1141">
            <v>530</v>
          </cell>
        </row>
        <row r="1142">
          <cell r="D1142">
            <v>269</v>
          </cell>
          <cell r="E1142">
            <v>0</v>
          </cell>
          <cell r="F1142">
            <v>0</v>
          </cell>
          <cell r="G1142">
            <v>269</v>
          </cell>
          <cell r="H1142">
            <v>43386</v>
          </cell>
          <cell r="I1142">
            <v>42271</v>
          </cell>
          <cell r="J1142">
            <v>600</v>
          </cell>
        </row>
        <row r="1143">
          <cell r="D1143">
            <v>262</v>
          </cell>
          <cell r="E1143">
            <v>0</v>
          </cell>
          <cell r="F1143">
            <v>0</v>
          </cell>
          <cell r="G1143">
            <v>262</v>
          </cell>
          <cell r="H1143">
            <v>43387</v>
          </cell>
          <cell r="I1143">
            <v>42271</v>
          </cell>
          <cell r="J1143">
            <v>630</v>
          </cell>
        </row>
        <row r="1144">
          <cell r="D1144">
            <v>269</v>
          </cell>
          <cell r="E1144">
            <v>0</v>
          </cell>
          <cell r="F1144">
            <v>0</v>
          </cell>
          <cell r="G1144">
            <v>269</v>
          </cell>
          <cell r="H1144">
            <v>43388</v>
          </cell>
          <cell r="I1144">
            <v>42271</v>
          </cell>
          <cell r="J1144">
            <v>700</v>
          </cell>
        </row>
        <row r="1145">
          <cell r="D1145">
            <v>269</v>
          </cell>
          <cell r="E1145">
            <v>0</v>
          </cell>
          <cell r="F1145">
            <v>0</v>
          </cell>
          <cell r="G1145">
            <v>269</v>
          </cell>
          <cell r="H1145">
            <v>43389</v>
          </cell>
          <cell r="I1145">
            <v>42271</v>
          </cell>
          <cell r="J1145">
            <v>730</v>
          </cell>
        </row>
        <row r="1146">
          <cell r="D1146">
            <v>269</v>
          </cell>
          <cell r="E1146">
            <v>0</v>
          </cell>
          <cell r="F1146">
            <v>0</v>
          </cell>
          <cell r="G1146">
            <v>269</v>
          </cell>
          <cell r="H1146">
            <v>43390</v>
          </cell>
          <cell r="I1146">
            <v>42271</v>
          </cell>
          <cell r="J1146">
            <v>800</v>
          </cell>
        </row>
        <row r="1147">
          <cell r="D1147">
            <v>269</v>
          </cell>
          <cell r="E1147">
            <v>0</v>
          </cell>
          <cell r="F1147">
            <v>0</v>
          </cell>
          <cell r="G1147">
            <v>269</v>
          </cell>
          <cell r="H1147">
            <v>43391</v>
          </cell>
          <cell r="I1147">
            <v>42271</v>
          </cell>
          <cell r="J1147">
            <v>830</v>
          </cell>
        </row>
        <row r="1148">
          <cell r="D1148">
            <v>269</v>
          </cell>
          <cell r="E1148">
            <v>0</v>
          </cell>
          <cell r="F1148">
            <v>0</v>
          </cell>
          <cell r="G1148">
            <v>269</v>
          </cell>
          <cell r="H1148">
            <v>43392</v>
          </cell>
          <cell r="I1148">
            <v>42271</v>
          </cell>
          <cell r="J1148">
            <v>900</v>
          </cell>
        </row>
        <row r="1149">
          <cell r="D1149">
            <v>269</v>
          </cell>
          <cell r="E1149">
            <v>0</v>
          </cell>
          <cell r="F1149">
            <v>0</v>
          </cell>
          <cell r="G1149">
            <v>269</v>
          </cell>
          <cell r="H1149">
            <v>43393</v>
          </cell>
          <cell r="I1149">
            <v>42271</v>
          </cell>
          <cell r="J1149">
            <v>930</v>
          </cell>
        </row>
        <row r="1150">
          <cell r="D1150">
            <v>269</v>
          </cell>
          <cell r="E1150">
            <v>0</v>
          </cell>
          <cell r="F1150">
            <v>0</v>
          </cell>
          <cell r="G1150">
            <v>269</v>
          </cell>
          <cell r="H1150">
            <v>43394</v>
          </cell>
          <cell r="I1150">
            <v>42271</v>
          </cell>
          <cell r="J1150">
            <v>1000</v>
          </cell>
        </row>
        <row r="1151">
          <cell r="D1151">
            <v>269</v>
          </cell>
          <cell r="E1151">
            <v>0</v>
          </cell>
          <cell r="F1151">
            <v>0</v>
          </cell>
          <cell r="G1151">
            <v>269</v>
          </cell>
          <cell r="H1151">
            <v>43395</v>
          </cell>
          <cell r="I1151">
            <v>42271</v>
          </cell>
          <cell r="J1151">
            <v>1030</v>
          </cell>
        </row>
        <row r="1152">
          <cell r="D1152">
            <v>269</v>
          </cell>
          <cell r="E1152">
            <v>0</v>
          </cell>
          <cell r="F1152">
            <v>0</v>
          </cell>
          <cell r="G1152">
            <v>269</v>
          </cell>
          <cell r="H1152">
            <v>43396</v>
          </cell>
          <cell r="I1152">
            <v>42271</v>
          </cell>
          <cell r="J1152">
            <v>1100</v>
          </cell>
        </row>
        <row r="1153">
          <cell r="D1153">
            <v>275</v>
          </cell>
          <cell r="E1153">
            <v>0</v>
          </cell>
          <cell r="F1153">
            <v>0</v>
          </cell>
          <cell r="G1153">
            <v>275</v>
          </cell>
          <cell r="H1153">
            <v>43397</v>
          </cell>
          <cell r="I1153">
            <v>42271</v>
          </cell>
          <cell r="J1153">
            <v>1130</v>
          </cell>
        </row>
        <row r="1154">
          <cell r="D1154">
            <v>269</v>
          </cell>
          <cell r="E1154">
            <v>0</v>
          </cell>
          <cell r="F1154">
            <v>0</v>
          </cell>
          <cell r="G1154">
            <v>269</v>
          </cell>
          <cell r="H1154">
            <v>43398</v>
          </cell>
          <cell r="I1154">
            <v>42271</v>
          </cell>
          <cell r="J1154">
            <v>1200</v>
          </cell>
        </row>
        <row r="1155">
          <cell r="D1155">
            <v>262</v>
          </cell>
          <cell r="E1155">
            <v>0</v>
          </cell>
          <cell r="F1155">
            <v>0</v>
          </cell>
          <cell r="G1155">
            <v>262</v>
          </cell>
          <cell r="H1155">
            <v>43399</v>
          </cell>
          <cell r="I1155">
            <v>42271</v>
          </cell>
          <cell r="J1155">
            <v>1230</v>
          </cell>
        </row>
        <row r="1156">
          <cell r="D1156">
            <v>269</v>
          </cell>
          <cell r="E1156">
            <v>0</v>
          </cell>
          <cell r="F1156">
            <v>0</v>
          </cell>
          <cell r="G1156">
            <v>269</v>
          </cell>
          <cell r="H1156">
            <v>43400</v>
          </cell>
          <cell r="I1156">
            <v>42271</v>
          </cell>
          <cell r="J1156">
            <v>1300</v>
          </cell>
        </row>
        <row r="1157">
          <cell r="D1157">
            <v>269</v>
          </cell>
          <cell r="E1157">
            <v>0</v>
          </cell>
          <cell r="F1157">
            <v>0</v>
          </cell>
          <cell r="G1157">
            <v>269</v>
          </cell>
          <cell r="H1157">
            <v>43401</v>
          </cell>
          <cell r="I1157">
            <v>42271</v>
          </cell>
          <cell r="J1157">
            <v>1330</v>
          </cell>
        </row>
        <row r="1158">
          <cell r="D1158">
            <v>269</v>
          </cell>
          <cell r="E1158">
            <v>0</v>
          </cell>
          <cell r="F1158">
            <v>0</v>
          </cell>
          <cell r="G1158">
            <v>269</v>
          </cell>
          <cell r="H1158">
            <v>43402</v>
          </cell>
          <cell r="I1158">
            <v>42271</v>
          </cell>
          <cell r="J1158">
            <v>1400</v>
          </cell>
        </row>
        <row r="1159">
          <cell r="D1159">
            <v>262</v>
          </cell>
          <cell r="E1159">
            <v>0</v>
          </cell>
          <cell r="F1159">
            <v>0</v>
          </cell>
          <cell r="G1159">
            <v>262</v>
          </cell>
          <cell r="H1159">
            <v>43403</v>
          </cell>
          <cell r="I1159">
            <v>42271</v>
          </cell>
          <cell r="J1159">
            <v>1430</v>
          </cell>
        </row>
        <row r="1160">
          <cell r="D1160">
            <v>269</v>
          </cell>
          <cell r="E1160">
            <v>0</v>
          </cell>
          <cell r="F1160">
            <v>0</v>
          </cell>
          <cell r="G1160">
            <v>269</v>
          </cell>
          <cell r="H1160">
            <v>43404</v>
          </cell>
          <cell r="I1160">
            <v>42271</v>
          </cell>
          <cell r="J1160">
            <v>1500</v>
          </cell>
        </row>
        <row r="1161">
          <cell r="D1161">
            <v>269</v>
          </cell>
          <cell r="E1161">
            <v>0</v>
          </cell>
          <cell r="F1161">
            <v>0</v>
          </cell>
          <cell r="G1161">
            <v>269</v>
          </cell>
          <cell r="H1161">
            <v>43405</v>
          </cell>
          <cell r="I1161">
            <v>42271</v>
          </cell>
          <cell r="J1161">
            <v>1530</v>
          </cell>
        </row>
        <row r="1162">
          <cell r="D1162">
            <v>275</v>
          </cell>
          <cell r="E1162">
            <v>0</v>
          </cell>
          <cell r="F1162">
            <v>0</v>
          </cell>
          <cell r="G1162">
            <v>275</v>
          </cell>
          <cell r="H1162">
            <v>43406</v>
          </cell>
          <cell r="I1162">
            <v>42271</v>
          </cell>
          <cell r="J1162">
            <v>1600</v>
          </cell>
        </row>
        <row r="1163">
          <cell r="D1163">
            <v>269</v>
          </cell>
          <cell r="E1163">
            <v>0</v>
          </cell>
          <cell r="F1163">
            <v>0</v>
          </cell>
          <cell r="G1163">
            <v>269</v>
          </cell>
          <cell r="H1163">
            <v>43407</v>
          </cell>
          <cell r="I1163">
            <v>42271</v>
          </cell>
          <cell r="J1163">
            <v>1630</v>
          </cell>
        </row>
        <row r="1164">
          <cell r="D1164">
            <v>269</v>
          </cell>
          <cell r="E1164">
            <v>0</v>
          </cell>
          <cell r="F1164">
            <v>0</v>
          </cell>
          <cell r="G1164">
            <v>269</v>
          </cell>
          <cell r="H1164">
            <v>43408</v>
          </cell>
          <cell r="I1164">
            <v>42271</v>
          </cell>
          <cell r="J1164">
            <v>1700</v>
          </cell>
        </row>
        <row r="1165">
          <cell r="D1165">
            <v>262</v>
          </cell>
          <cell r="E1165">
            <v>0</v>
          </cell>
          <cell r="F1165">
            <v>0</v>
          </cell>
          <cell r="G1165">
            <v>262</v>
          </cell>
          <cell r="H1165">
            <v>43409</v>
          </cell>
          <cell r="I1165">
            <v>42271</v>
          </cell>
          <cell r="J1165">
            <v>1730</v>
          </cell>
        </row>
        <row r="1166">
          <cell r="D1166">
            <v>269</v>
          </cell>
          <cell r="E1166">
            <v>0</v>
          </cell>
          <cell r="F1166">
            <v>0</v>
          </cell>
          <cell r="G1166">
            <v>269</v>
          </cell>
          <cell r="H1166">
            <v>43410</v>
          </cell>
          <cell r="I1166">
            <v>42271</v>
          </cell>
          <cell r="J1166">
            <v>1800</v>
          </cell>
        </row>
        <row r="1167">
          <cell r="D1167">
            <v>269</v>
          </cell>
          <cell r="E1167">
            <v>0</v>
          </cell>
          <cell r="F1167">
            <v>0</v>
          </cell>
          <cell r="G1167">
            <v>269</v>
          </cell>
          <cell r="H1167">
            <v>43411</v>
          </cell>
          <cell r="I1167">
            <v>42271</v>
          </cell>
          <cell r="J1167">
            <v>1830</v>
          </cell>
        </row>
        <row r="1168">
          <cell r="D1168">
            <v>269</v>
          </cell>
          <cell r="E1168">
            <v>0</v>
          </cell>
          <cell r="F1168">
            <v>0</v>
          </cell>
          <cell r="G1168">
            <v>269</v>
          </cell>
          <cell r="H1168">
            <v>43412</v>
          </cell>
          <cell r="I1168">
            <v>42271</v>
          </cell>
          <cell r="J1168">
            <v>1900</v>
          </cell>
        </row>
        <row r="1169">
          <cell r="D1169">
            <v>269</v>
          </cell>
          <cell r="E1169">
            <v>0</v>
          </cell>
          <cell r="F1169">
            <v>0</v>
          </cell>
          <cell r="G1169">
            <v>269</v>
          </cell>
          <cell r="H1169">
            <v>43413</v>
          </cell>
          <cell r="I1169">
            <v>42271</v>
          </cell>
          <cell r="J1169">
            <v>1930</v>
          </cell>
        </row>
        <row r="1170">
          <cell r="D1170">
            <v>269</v>
          </cell>
          <cell r="E1170">
            <v>0</v>
          </cell>
          <cell r="F1170">
            <v>0</v>
          </cell>
          <cell r="G1170">
            <v>269</v>
          </cell>
          <cell r="H1170">
            <v>43414</v>
          </cell>
          <cell r="I1170">
            <v>42271</v>
          </cell>
          <cell r="J1170">
            <v>2000</v>
          </cell>
        </row>
        <row r="1171">
          <cell r="D1171">
            <v>262</v>
          </cell>
          <cell r="E1171">
            <v>0</v>
          </cell>
          <cell r="F1171">
            <v>0</v>
          </cell>
          <cell r="G1171">
            <v>262</v>
          </cell>
          <cell r="H1171">
            <v>43415</v>
          </cell>
          <cell r="I1171">
            <v>42271</v>
          </cell>
          <cell r="J1171">
            <v>2030</v>
          </cell>
        </row>
        <row r="1172">
          <cell r="D1172">
            <v>269</v>
          </cell>
          <cell r="E1172">
            <v>0</v>
          </cell>
          <cell r="F1172">
            <v>0</v>
          </cell>
          <cell r="G1172">
            <v>269</v>
          </cell>
          <cell r="H1172">
            <v>43416</v>
          </cell>
          <cell r="I1172">
            <v>42271</v>
          </cell>
          <cell r="J1172">
            <v>2100</v>
          </cell>
        </row>
        <row r="1173">
          <cell r="D1173">
            <v>269</v>
          </cell>
          <cell r="E1173">
            <v>0</v>
          </cell>
          <cell r="F1173">
            <v>0</v>
          </cell>
          <cell r="G1173">
            <v>269</v>
          </cell>
          <cell r="H1173">
            <v>43417</v>
          </cell>
          <cell r="I1173">
            <v>42271</v>
          </cell>
          <cell r="J1173">
            <v>2130</v>
          </cell>
        </row>
        <row r="1174">
          <cell r="D1174">
            <v>275</v>
          </cell>
          <cell r="E1174">
            <v>0</v>
          </cell>
          <cell r="F1174">
            <v>0</v>
          </cell>
          <cell r="G1174">
            <v>275</v>
          </cell>
          <cell r="H1174">
            <v>43418</v>
          </cell>
          <cell r="I1174">
            <v>42271</v>
          </cell>
          <cell r="J1174">
            <v>2200</v>
          </cell>
        </row>
        <row r="1175">
          <cell r="D1175">
            <v>269</v>
          </cell>
          <cell r="E1175">
            <v>0</v>
          </cell>
          <cell r="F1175">
            <v>0</v>
          </cell>
          <cell r="G1175">
            <v>269</v>
          </cell>
          <cell r="H1175">
            <v>43419</v>
          </cell>
          <cell r="I1175">
            <v>42271</v>
          </cell>
          <cell r="J1175">
            <v>2230</v>
          </cell>
        </row>
        <row r="1176">
          <cell r="D1176">
            <v>269</v>
          </cell>
          <cell r="E1176">
            <v>0</v>
          </cell>
          <cell r="F1176">
            <v>0</v>
          </cell>
          <cell r="G1176">
            <v>269</v>
          </cell>
          <cell r="H1176">
            <v>43420</v>
          </cell>
          <cell r="I1176">
            <v>42271</v>
          </cell>
          <cell r="J1176">
            <v>2300</v>
          </cell>
        </row>
        <row r="1177">
          <cell r="D1177">
            <v>275</v>
          </cell>
          <cell r="E1177">
            <v>0</v>
          </cell>
          <cell r="F1177">
            <v>0</v>
          </cell>
          <cell r="G1177">
            <v>275</v>
          </cell>
          <cell r="H1177">
            <v>43421</v>
          </cell>
          <cell r="I1177">
            <v>42271</v>
          </cell>
          <cell r="J1177">
            <v>2330</v>
          </cell>
        </row>
        <row r="1178">
          <cell r="D1178">
            <v>269</v>
          </cell>
          <cell r="E1178">
            <v>0</v>
          </cell>
          <cell r="F1178">
            <v>0</v>
          </cell>
          <cell r="G1178">
            <v>269</v>
          </cell>
          <cell r="H1178">
            <v>43422</v>
          </cell>
          <cell r="I1178">
            <v>42271</v>
          </cell>
          <cell r="J1178">
            <v>2400</v>
          </cell>
        </row>
        <row r="1179">
          <cell r="D1179">
            <v>269</v>
          </cell>
          <cell r="E1179">
            <v>0</v>
          </cell>
          <cell r="F1179">
            <v>0</v>
          </cell>
          <cell r="G1179">
            <v>269</v>
          </cell>
          <cell r="H1179">
            <v>43423</v>
          </cell>
          <cell r="I1179">
            <v>42272</v>
          </cell>
          <cell r="J1179">
            <v>30</v>
          </cell>
        </row>
        <row r="1180">
          <cell r="D1180">
            <v>275</v>
          </cell>
          <cell r="E1180">
            <v>0</v>
          </cell>
          <cell r="F1180">
            <v>0</v>
          </cell>
          <cell r="G1180">
            <v>275</v>
          </cell>
          <cell r="H1180">
            <v>43424</v>
          </cell>
          <cell r="I1180">
            <v>42272</v>
          </cell>
          <cell r="J1180">
            <v>100</v>
          </cell>
        </row>
        <row r="1181">
          <cell r="D1181">
            <v>269</v>
          </cell>
          <cell r="E1181">
            <v>0</v>
          </cell>
          <cell r="F1181">
            <v>0</v>
          </cell>
          <cell r="G1181">
            <v>269</v>
          </cell>
          <cell r="H1181">
            <v>43425</v>
          </cell>
          <cell r="I1181">
            <v>42272</v>
          </cell>
          <cell r="J1181">
            <v>130</v>
          </cell>
        </row>
        <row r="1182">
          <cell r="D1182">
            <v>275</v>
          </cell>
          <cell r="E1182">
            <v>0</v>
          </cell>
          <cell r="F1182">
            <v>0</v>
          </cell>
          <cell r="G1182">
            <v>275</v>
          </cell>
          <cell r="H1182">
            <v>43426</v>
          </cell>
          <cell r="I1182">
            <v>42272</v>
          </cell>
          <cell r="J1182">
            <v>200</v>
          </cell>
        </row>
        <row r="1183">
          <cell r="D1183">
            <v>269</v>
          </cell>
          <cell r="E1183">
            <v>0</v>
          </cell>
          <cell r="F1183">
            <v>0</v>
          </cell>
          <cell r="G1183">
            <v>269</v>
          </cell>
          <cell r="H1183">
            <v>43427</v>
          </cell>
          <cell r="I1183">
            <v>42272</v>
          </cell>
          <cell r="J1183">
            <v>230</v>
          </cell>
        </row>
        <row r="1184">
          <cell r="D1184">
            <v>275</v>
          </cell>
          <cell r="E1184">
            <v>0</v>
          </cell>
          <cell r="F1184">
            <v>0</v>
          </cell>
          <cell r="G1184">
            <v>275</v>
          </cell>
          <cell r="H1184">
            <v>43428</v>
          </cell>
          <cell r="I1184">
            <v>42272</v>
          </cell>
          <cell r="J1184">
            <v>300</v>
          </cell>
        </row>
        <row r="1185">
          <cell r="D1185">
            <v>275</v>
          </cell>
          <cell r="E1185">
            <v>0</v>
          </cell>
          <cell r="F1185">
            <v>0</v>
          </cell>
          <cell r="G1185">
            <v>275</v>
          </cell>
          <cell r="H1185">
            <v>43429</v>
          </cell>
          <cell r="I1185">
            <v>42272</v>
          </cell>
          <cell r="J1185">
            <v>330</v>
          </cell>
        </row>
        <row r="1186">
          <cell r="D1186">
            <v>275</v>
          </cell>
          <cell r="E1186">
            <v>0</v>
          </cell>
          <cell r="F1186">
            <v>0</v>
          </cell>
          <cell r="G1186">
            <v>275</v>
          </cell>
          <cell r="H1186">
            <v>43430</v>
          </cell>
          <cell r="I1186">
            <v>42272</v>
          </cell>
          <cell r="J1186">
            <v>400</v>
          </cell>
        </row>
        <row r="1187">
          <cell r="D1187">
            <v>269</v>
          </cell>
          <cell r="E1187">
            <v>0</v>
          </cell>
          <cell r="F1187">
            <v>0</v>
          </cell>
          <cell r="G1187">
            <v>269</v>
          </cell>
          <cell r="H1187">
            <v>43431</v>
          </cell>
          <cell r="I1187">
            <v>42272</v>
          </cell>
          <cell r="J1187">
            <v>430</v>
          </cell>
        </row>
        <row r="1188">
          <cell r="D1188">
            <v>282</v>
          </cell>
          <cell r="E1188">
            <v>0</v>
          </cell>
          <cell r="F1188">
            <v>0</v>
          </cell>
          <cell r="G1188">
            <v>282</v>
          </cell>
          <cell r="H1188">
            <v>43432</v>
          </cell>
          <cell r="I1188">
            <v>42272</v>
          </cell>
          <cell r="J1188">
            <v>500</v>
          </cell>
        </row>
        <row r="1189">
          <cell r="D1189">
            <v>269</v>
          </cell>
          <cell r="E1189">
            <v>0</v>
          </cell>
          <cell r="F1189">
            <v>0</v>
          </cell>
          <cell r="G1189">
            <v>269</v>
          </cell>
          <cell r="H1189">
            <v>43433</v>
          </cell>
          <cell r="I1189">
            <v>42272</v>
          </cell>
          <cell r="J1189">
            <v>530</v>
          </cell>
        </row>
        <row r="1190">
          <cell r="D1190">
            <v>275</v>
          </cell>
          <cell r="E1190">
            <v>0</v>
          </cell>
          <cell r="F1190">
            <v>0</v>
          </cell>
          <cell r="G1190">
            <v>275</v>
          </cell>
          <cell r="H1190">
            <v>43434</v>
          </cell>
          <cell r="I1190">
            <v>42272</v>
          </cell>
          <cell r="J1190">
            <v>600</v>
          </cell>
        </row>
        <row r="1191">
          <cell r="D1191">
            <v>275</v>
          </cell>
          <cell r="E1191">
            <v>0</v>
          </cell>
          <cell r="F1191">
            <v>0</v>
          </cell>
          <cell r="G1191">
            <v>275</v>
          </cell>
          <cell r="H1191">
            <v>43435</v>
          </cell>
          <cell r="I1191">
            <v>42272</v>
          </cell>
          <cell r="J1191">
            <v>630</v>
          </cell>
        </row>
        <row r="1192">
          <cell r="D1192">
            <v>275</v>
          </cell>
          <cell r="E1192">
            <v>0</v>
          </cell>
          <cell r="F1192">
            <v>0</v>
          </cell>
          <cell r="G1192">
            <v>275</v>
          </cell>
          <cell r="H1192">
            <v>43436</v>
          </cell>
          <cell r="I1192">
            <v>42272</v>
          </cell>
          <cell r="J1192">
            <v>700</v>
          </cell>
        </row>
        <row r="1193">
          <cell r="D1193">
            <v>275</v>
          </cell>
          <cell r="E1193">
            <v>0</v>
          </cell>
          <cell r="F1193">
            <v>0</v>
          </cell>
          <cell r="G1193">
            <v>275</v>
          </cell>
          <cell r="H1193">
            <v>43437</v>
          </cell>
          <cell r="I1193">
            <v>42272</v>
          </cell>
          <cell r="J1193">
            <v>730</v>
          </cell>
        </row>
        <row r="1194">
          <cell r="D1194">
            <v>275</v>
          </cell>
          <cell r="E1194">
            <v>0</v>
          </cell>
          <cell r="F1194">
            <v>0</v>
          </cell>
          <cell r="G1194">
            <v>275</v>
          </cell>
          <cell r="H1194">
            <v>43438</v>
          </cell>
          <cell r="I1194">
            <v>42272</v>
          </cell>
          <cell r="J1194">
            <v>800</v>
          </cell>
        </row>
        <row r="1195">
          <cell r="D1195">
            <v>275</v>
          </cell>
          <cell r="E1195">
            <v>0</v>
          </cell>
          <cell r="F1195">
            <v>0</v>
          </cell>
          <cell r="G1195">
            <v>275</v>
          </cell>
          <cell r="H1195">
            <v>43439</v>
          </cell>
          <cell r="I1195">
            <v>42272</v>
          </cell>
          <cell r="J1195">
            <v>830</v>
          </cell>
        </row>
        <row r="1196">
          <cell r="D1196">
            <v>275</v>
          </cell>
          <cell r="E1196">
            <v>0</v>
          </cell>
          <cell r="F1196">
            <v>0</v>
          </cell>
          <cell r="G1196">
            <v>275</v>
          </cell>
          <cell r="H1196">
            <v>43440</v>
          </cell>
          <cell r="I1196">
            <v>42272</v>
          </cell>
          <cell r="J1196">
            <v>900</v>
          </cell>
        </row>
        <row r="1197">
          <cell r="D1197">
            <v>275</v>
          </cell>
          <cell r="E1197">
            <v>0</v>
          </cell>
          <cell r="F1197">
            <v>0</v>
          </cell>
          <cell r="G1197">
            <v>275</v>
          </cell>
          <cell r="H1197">
            <v>43441</v>
          </cell>
          <cell r="I1197">
            <v>42272</v>
          </cell>
          <cell r="J1197">
            <v>930</v>
          </cell>
        </row>
        <row r="1198">
          <cell r="D1198">
            <v>282</v>
          </cell>
          <cell r="E1198">
            <v>0</v>
          </cell>
          <cell r="F1198">
            <v>0</v>
          </cell>
          <cell r="G1198">
            <v>282</v>
          </cell>
          <cell r="H1198">
            <v>43442</v>
          </cell>
          <cell r="I1198">
            <v>42272</v>
          </cell>
          <cell r="J1198">
            <v>1000</v>
          </cell>
        </row>
        <row r="1199">
          <cell r="D1199">
            <v>269</v>
          </cell>
          <cell r="E1199">
            <v>0</v>
          </cell>
          <cell r="F1199">
            <v>0</v>
          </cell>
          <cell r="G1199">
            <v>269</v>
          </cell>
          <cell r="H1199">
            <v>43443</v>
          </cell>
          <cell r="I1199">
            <v>42272</v>
          </cell>
          <cell r="J1199">
            <v>1030</v>
          </cell>
        </row>
        <row r="1200">
          <cell r="D1200">
            <v>282</v>
          </cell>
          <cell r="E1200">
            <v>0</v>
          </cell>
          <cell r="F1200">
            <v>0</v>
          </cell>
          <cell r="G1200">
            <v>282</v>
          </cell>
          <cell r="H1200">
            <v>43444</v>
          </cell>
          <cell r="I1200">
            <v>42272</v>
          </cell>
          <cell r="J1200">
            <v>1100</v>
          </cell>
        </row>
        <row r="1201">
          <cell r="D1201">
            <v>269</v>
          </cell>
          <cell r="E1201">
            <v>0</v>
          </cell>
          <cell r="F1201">
            <v>0</v>
          </cell>
          <cell r="G1201">
            <v>269</v>
          </cell>
          <cell r="H1201">
            <v>43445</v>
          </cell>
          <cell r="I1201">
            <v>42272</v>
          </cell>
          <cell r="J1201">
            <v>1130</v>
          </cell>
        </row>
        <row r="1202">
          <cell r="D1202">
            <v>275</v>
          </cell>
          <cell r="E1202">
            <v>0</v>
          </cell>
          <cell r="F1202">
            <v>0</v>
          </cell>
          <cell r="G1202">
            <v>275</v>
          </cell>
          <cell r="H1202">
            <v>43446</v>
          </cell>
          <cell r="I1202">
            <v>42272</v>
          </cell>
          <cell r="J1202">
            <v>1200</v>
          </cell>
        </row>
        <row r="1203">
          <cell r="D1203">
            <v>275</v>
          </cell>
          <cell r="E1203">
            <v>0</v>
          </cell>
          <cell r="F1203">
            <v>0</v>
          </cell>
          <cell r="G1203">
            <v>275</v>
          </cell>
          <cell r="H1203">
            <v>43447</v>
          </cell>
          <cell r="I1203">
            <v>42272</v>
          </cell>
          <cell r="J1203">
            <v>1230</v>
          </cell>
        </row>
        <row r="1204">
          <cell r="D1204">
            <v>275</v>
          </cell>
          <cell r="E1204">
            <v>0</v>
          </cell>
          <cell r="F1204">
            <v>0</v>
          </cell>
          <cell r="G1204">
            <v>275</v>
          </cell>
          <cell r="H1204">
            <v>43448</v>
          </cell>
          <cell r="I1204">
            <v>42272</v>
          </cell>
          <cell r="J1204">
            <v>1300</v>
          </cell>
        </row>
        <row r="1205">
          <cell r="D1205">
            <v>275</v>
          </cell>
          <cell r="E1205">
            <v>0</v>
          </cell>
          <cell r="F1205">
            <v>0</v>
          </cell>
          <cell r="G1205">
            <v>275</v>
          </cell>
          <cell r="H1205">
            <v>43449</v>
          </cell>
          <cell r="I1205">
            <v>42272</v>
          </cell>
          <cell r="J1205">
            <v>1330</v>
          </cell>
        </row>
        <row r="1206">
          <cell r="D1206">
            <v>269</v>
          </cell>
          <cell r="E1206">
            <v>0</v>
          </cell>
          <cell r="F1206">
            <v>0</v>
          </cell>
          <cell r="G1206">
            <v>269</v>
          </cell>
          <cell r="H1206">
            <v>43450</v>
          </cell>
          <cell r="I1206">
            <v>42272</v>
          </cell>
          <cell r="J1206">
            <v>1400</v>
          </cell>
        </row>
        <row r="1207">
          <cell r="D1207">
            <v>275</v>
          </cell>
          <cell r="E1207">
            <v>0</v>
          </cell>
          <cell r="F1207">
            <v>0</v>
          </cell>
          <cell r="G1207">
            <v>275</v>
          </cell>
          <cell r="H1207">
            <v>43451</v>
          </cell>
          <cell r="I1207">
            <v>42272</v>
          </cell>
          <cell r="J1207">
            <v>1430</v>
          </cell>
        </row>
        <row r="1208">
          <cell r="D1208">
            <v>275</v>
          </cell>
          <cell r="E1208">
            <v>0</v>
          </cell>
          <cell r="F1208">
            <v>0</v>
          </cell>
          <cell r="G1208">
            <v>275</v>
          </cell>
          <cell r="H1208">
            <v>43452</v>
          </cell>
          <cell r="I1208">
            <v>42272</v>
          </cell>
          <cell r="J1208">
            <v>1500</v>
          </cell>
        </row>
        <row r="1209">
          <cell r="D1209">
            <v>275</v>
          </cell>
          <cell r="E1209">
            <v>0</v>
          </cell>
          <cell r="F1209">
            <v>0</v>
          </cell>
          <cell r="G1209">
            <v>275</v>
          </cell>
          <cell r="H1209">
            <v>43453</v>
          </cell>
          <cell r="I1209">
            <v>42272</v>
          </cell>
          <cell r="J1209">
            <v>1530</v>
          </cell>
        </row>
        <row r="1210">
          <cell r="D1210">
            <v>275</v>
          </cell>
          <cell r="E1210">
            <v>0</v>
          </cell>
          <cell r="F1210">
            <v>0</v>
          </cell>
          <cell r="G1210">
            <v>275</v>
          </cell>
          <cell r="H1210">
            <v>43454</v>
          </cell>
          <cell r="I1210">
            <v>42272</v>
          </cell>
          <cell r="J1210">
            <v>1600</v>
          </cell>
        </row>
        <row r="1211">
          <cell r="D1211">
            <v>275</v>
          </cell>
          <cell r="E1211">
            <v>0</v>
          </cell>
          <cell r="F1211">
            <v>0</v>
          </cell>
          <cell r="G1211">
            <v>275</v>
          </cell>
          <cell r="H1211">
            <v>43455</v>
          </cell>
          <cell r="I1211">
            <v>42272</v>
          </cell>
          <cell r="J1211">
            <v>1630</v>
          </cell>
        </row>
        <row r="1212">
          <cell r="D1212">
            <v>275</v>
          </cell>
          <cell r="E1212">
            <v>0</v>
          </cell>
          <cell r="F1212">
            <v>0</v>
          </cell>
          <cell r="G1212">
            <v>275</v>
          </cell>
          <cell r="H1212">
            <v>43456</v>
          </cell>
          <cell r="I1212">
            <v>42272</v>
          </cell>
          <cell r="J1212">
            <v>1700</v>
          </cell>
        </row>
        <row r="1213">
          <cell r="D1213">
            <v>269</v>
          </cell>
          <cell r="E1213">
            <v>0</v>
          </cell>
          <cell r="F1213">
            <v>0</v>
          </cell>
          <cell r="G1213">
            <v>269</v>
          </cell>
          <cell r="H1213">
            <v>43457</v>
          </cell>
          <cell r="I1213">
            <v>42272</v>
          </cell>
          <cell r="J1213">
            <v>1730</v>
          </cell>
        </row>
        <row r="1214">
          <cell r="D1214">
            <v>269</v>
          </cell>
          <cell r="E1214">
            <v>0</v>
          </cell>
          <cell r="F1214">
            <v>0</v>
          </cell>
          <cell r="G1214">
            <v>269</v>
          </cell>
          <cell r="H1214">
            <v>43458</v>
          </cell>
          <cell r="I1214">
            <v>42272</v>
          </cell>
          <cell r="J1214">
            <v>1800</v>
          </cell>
        </row>
        <row r="1215">
          <cell r="D1215">
            <v>262</v>
          </cell>
          <cell r="E1215">
            <v>0</v>
          </cell>
          <cell r="F1215">
            <v>0</v>
          </cell>
          <cell r="G1215">
            <v>262</v>
          </cell>
          <cell r="H1215">
            <v>43459</v>
          </cell>
          <cell r="I1215">
            <v>42272</v>
          </cell>
          <cell r="J1215">
            <v>1830</v>
          </cell>
        </row>
        <row r="1216">
          <cell r="D1216">
            <v>269</v>
          </cell>
          <cell r="E1216">
            <v>0</v>
          </cell>
          <cell r="F1216">
            <v>0</v>
          </cell>
          <cell r="G1216">
            <v>269</v>
          </cell>
          <cell r="H1216">
            <v>43460</v>
          </cell>
          <cell r="I1216">
            <v>42272</v>
          </cell>
          <cell r="J1216">
            <v>1900</v>
          </cell>
        </row>
        <row r="1217">
          <cell r="D1217">
            <v>269</v>
          </cell>
          <cell r="E1217">
            <v>0</v>
          </cell>
          <cell r="F1217">
            <v>0</v>
          </cell>
          <cell r="G1217">
            <v>269</v>
          </cell>
          <cell r="H1217">
            <v>43461</v>
          </cell>
          <cell r="I1217">
            <v>42272</v>
          </cell>
          <cell r="J1217">
            <v>1930</v>
          </cell>
        </row>
        <row r="1218">
          <cell r="D1218">
            <v>275</v>
          </cell>
          <cell r="E1218">
            <v>0</v>
          </cell>
          <cell r="F1218">
            <v>0</v>
          </cell>
          <cell r="G1218">
            <v>275</v>
          </cell>
          <cell r="H1218">
            <v>43462</v>
          </cell>
          <cell r="I1218">
            <v>42272</v>
          </cell>
          <cell r="J1218">
            <v>2000</v>
          </cell>
        </row>
        <row r="1219">
          <cell r="D1219">
            <v>269</v>
          </cell>
          <cell r="E1219">
            <v>0</v>
          </cell>
          <cell r="F1219">
            <v>0</v>
          </cell>
          <cell r="G1219">
            <v>269</v>
          </cell>
          <cell r="H1219">
            <v>43463</v>
          </cell>
          <cell r="I1219">
            <v>42272</v>
          </cell>
          <cell r="J1219">
            <v>2030</v>
          </cell>
        </row>
        <row r="1220">
          <cell r="D1220">
            <v>275</v>
          </cell>
          <cell r="E1220">
            <v>0</v>
          </cell>
          <cell r="F1220">
            <v>0</v>
          </cell>
          <cell r="G1220">
            <v>275</v>
          </cell>
          <cell r="H1220">
            <v>43464</v>
          </cell>
          <cell r="I1220">
            <v>42272</v>
          </cell>
          <cell r="J1220">
            <v>2100</v>
          </cell>
        </row>
        <row r="1221">
          <cell r="D1221">
            <v>269</v>
          </cell>
          <cell r="E1221">
            <v>0</v>
          </cell>
          <cell r="F1221">
            <v>0</v>
          </cell>
          <cell r="G1221">
            <v>269</v>
          </cell>
          <cell r="H1221">
            <v>43465</v>
          </cell>
          <cell r="I1221">
            <v>42272</v>
          </cell>
          <cell r="J1221">
            <v>2130</v>
          </cell>
        </row>
        <row r="1222">
          <cell r="D1222">
            <v>275</v>
          </cell>
          <cell r="E1222">
            <v>0</v>
          </cell>
          <cell r="F1222">
            <v>0</v>
          </cell>
          <cell r="G1222">
            <v>275</v>
          </cell>
          <cell r="H1222">
            <v>43466</v>
          </cell>
          <cell r="I1222">
            <v>42272</v>
          </cell>
          <cell r="J1222">
            <v>2200</v>
          </cell>
        </row>
        <row r="1223">
          <cell r="D1223">
            <v>275</v>
          </cell>
          <cell r="E1223">
            <v>0</v>
          </cell>
          <cell r="F1223">
            <v>0</v>
          </cell>
          <cell r="G1223">
            <v>275</v>
          </cell>
          <cell r="H1223">
            <v>43467</v>
          </cell>
          <cell r="I1223">
            <v>42272</v>
          </cell>
          <cell r="J1223">
            <v>2230</v>
          </cell>
        </row>
        <row r="1224">
          <cell r="D1224">
            <v>269</v>
          </cell>
          <cell r="E1224">
            <v>0</v>
          </cell>
          <cell r="F1224">
            <v>0</v>
          </cell>
          <cell r="G1224">
            <v>269</v>
          </cell>
          <cell r="H1224">
            <v>43468</v>
          </cell>
          <cell r="I1224">
            <v>42272</v>
          </cell>
          <cell r="J1224">
            <v>2300</v>
          </cell>
        </row>
        <row r="1225">
          <cell r="D1225">
            <v>275</v>
          </cell>
          <cell r="E1225">
            <v>0</v>
          </cell>
          <cell r="F1225">
            <v>0</v>
          </cell>
          <cell r="G1225">
            <v>275</v>
          </cell>
          <cell r="H1225">
            <v>43469</v>
          </cell>
          <cell r="I1225">
            <v>42272</v>
          </cell>
          <cell r="J1225">
            <v>2330</v>
          </cell>
        </row>
        <row r="1226">
          <cell r="D1226">
            <v>269</v>
          </cell>
          <cell r="E1226">
            <v>0</v>
          </cell>
          <cell r="F1226">
            <v>0</v>
          </cell>
          <cell r="G1226">
            <v>269</v>
          </cell>
          <cell r="H1226">
            <v>43470</v>
          </cell>
          <cell r="I1226">
            <v>42272</v>
          </cell>
          <cell r="J1226">
            <v>2400</v>
          </cell>
        </row>
        <row r="1227">
          <cell r="D1227">
            <v>275</v>
          </cell>
          <cell r="E1227">
            <v>0</v>
          </cell>
          <cell r="F1227">
            <v>0</v>
          </cell>
          <cell r="G1227">
            <v>275</v>
          </cell>
          <cell r="H1227">
            <v>43471</v>
          </cell>
          <cell r="I1227">
            <v>42273</v>
          </cell>
          <cell r="J1227">
            <v>30</v>
          </cell>
        </row>
        <row r="1228">
          <cell r="D1228">
            <v>275</v>
          </cell>
          <cell r="E1228">
            <v>0</v>
          </cell>
          <cell r="F1228">
            <v>0</v>
          </cell>
          <cell r="G1228">
            <v>275</v>
          </cell>
          <cell r="H1228">
            <v>43472</v>
          </cell>
          <cell r="I1228">
            <v>42273</v>
          </cell>
          <cell r="J1228">
            <v>100</v>
          </cell>
        </row>
        <row r="1229">
          <cell r="D1229">
            <v>269</v>
          </cell>
          <cell r="E1229">
            <v>0</v>
          </cell>
          <cell r="F1229">
            <v>0</v>
          </cell>
          <cell r="G1229">
            <v>269</v>
          </cell>
          <cell r="H1229">
            <v>43473</v>
          </cell>
          <cell r="I1229">
            <v>42273</v>
          </cell>
          <cell r="J1229">
            <v>130</v>
          </cell>
        </row>
        <row r="1230">
          <cell r="D1230">
            <v>269</v>
          </cell>
          <cell r="E1230">
            <v>0</v>
          </cell>
          <cell r="F1230">
            <v>0</v>
          </cell>
          <cell r="G1230">
            <v>269</v>
          </cell>
          <cell r="H1230">
            <v>43474</v>
          </cell>
          <cell r="I1230">
            <v>42273</v>
          </cell>
          <cell r="J1230">
            <v>200</v>
          </cell>
        </row>
        <row r="1231">
          <cell r="D1231">
            <v>275</v>
          </cell>
          <cell r="E1231">
            <v>0</v>
          </cell>
          <cell r="F1231">
            <v>0</v>
          </cell>
          <cell r="G1231">
            <v>275</v>
          </cell>
          <cell r="H1231">
            <v>43475</v>
          </cell>
          <cell r="I1231">
            <v>42273</v>
          </cell>
          <cell r="J1231">
            <v>230</v>
          </cell>
        </row>
        <row r="1232">
          <cell r="D1232">
            <v>275</v>
          </cell>
          <cell r="E1232">
            <v>0</v>
          </cell>
          <cell r="F1232">
            <v>0</v>
          </cell>
          <cell r="G1232">
            <v>275</v>
          </cell>
          <cell r="H1232">
            <v>43476</v>
          </cell>
          <cell r="I1232">
            <v>42273</v>
          </cell>
          <cell r="J1232">
            <v>300</v>
          </cell>
        </row>
        <row r="1233">
          <cell r="D1233">
            <v>269</v>
          </cell>
          <cell r="E1233">
            <v>0</v>
          </cell>
          <cell r="F1233">
            <v>0</v>
          </cell>
          <cell r="G1233">
            <v>269</v>
          </cell>
          <cell r="H1233">
            <v>43477</v>
          </cell>
          <cell r="I1233">
            <v>42273</v>
          </cell>
          <cell r="J1233">
            <v>330</v>
          </cell>
        </row>
        <row r="1234">
          <cell r="D1234">
            <v>275</v>
          </cell>
          <cell r="E1234">
            <v>0</v>
          </cell>
          <cell r="F1234">
            <v>0</v>
          </cell>
          <cell r="G1234">
            <v>275</v>
          </cell>
          <cell r="H1234">
            <v>43478</v>
          </cell>
          <cell r="I1234">
            <v>42273</v>
          </cell>
          <cell r="J1234">
            <v>400</v>
          </cell>
        </row>
        <row r="1235">
          <cell r="D1235">
            <v>275</v>
          </cell>
          <cell r="E1235">
            <v>0</v>
          </cell>
          <cell r="F1235">
            <v>0</v>
          </cell>
          <cell r="G1235">
            <v>275</v>
          </cell>
          <cell r="H1235">
            <v>43479</v>
          </cell>
          <cell r="I1235">
            <v>42273</v>
          </cell>
          <cell r="J1235">
            <v>430</v>
          </cell>
        </row>
        <row r="1236">
          <cell r="D1236">
            <v>269</v>
          </cell>
          <cell r="E1236">
            <v>0</v>
          </cell>
          <cell r="F1236">
            <v>0</v>
          </cell>
          <cell r="G1236">
            <v>269</v>
          </cell>
          <cell r="H1236">
            <v>43480</v>
          </cell>
          <cell r="I1236">
            <v>42273</v>
          </cell>
          <cell r="J1236">
            <v>500</v>
          </cell>
        </row>
        <row r="1237">
          <cell r="D1237">
            <v>275</v>
          </cell>
          <cell r="E1237">
            <v>0</v>
          </cell>
          <cell r="F1237">
            <v>0</v>
          </cell>
          <cell r="G1237">
            <v>275</v>
          </cell>
          <cell r="H1237">
            <v>43481</v>
          </cell>
          <cell r="I1237">
            <v>42273</v>
          </cell>
          <cell r="J1237">
            <v>530</v>
          </cell>
        </row>
        <row r="1238">
          <cell r="D1238">
            <v>275</v>
          </cell>
          <cell r="E1238">
            <v>0</v>
          </cell>
          <cell r="F1238">
            <v>0</v>
          </cell>
          <cell r="G1238">
            <v>275</v>
          </cell>
          <cell r="H1238">
            <v>43482</v>
          </cell>
          <cell r="I1238">
            <v>42273</v>
          </cell>
          <cell r="J1238">
            <v>600</v>
          </cell>
        </row>
        <row r="1239">
          <cell r="D1239">
            <v>275</v>
          </cell>
          <cell r="E1239">
            <v>0</v>
          </cell>
          <cell r="F1239">
            <v>0</v>
          </cell>
          <cell r="G1239">
            <v>275</v>
          </cell>
          <cell r="H1239">
            <v>43483</v>
          </cell>
          <cell r="I1239">
            <v>42273</v>
          </cell>
          <cell r="J1239">
            <v>630</v>
          </cell>
        </row>
        <row r="1240">
          <cell r="D1240">
            <v>269</v>
          </cell>
          <cell r="E1240">
            <v>0</v>
          </cell>
          <cell r="F1240">
            <v>0</v>
          </cell>
          <cell r="G1240">
            <v>269</v>
          </cell>
          <cell r="H1240">
            <v>43484</v>
          </cell>
          <cell r="I1240">
            <v>42273</v>
          </cell>
          <cell r="J1240">
            <v>700</v>
          </cell>
        </row>
        <row r="1241">
          <cell r="D1241">
            <v>282</v>
          </cell>
          <cell r="E1241">
            <v>0</v>
          </cell>
          <cell r="F1241">
            <v>0</v>
          </cell>
          <cell r="G1241">
            <v>282</v>
          </cell>
          <cell r="H1241">
            <v>43485</v>
          </cell>
          <cell r="I1241">
            <v>42273</v>
          </cell>
          <cell r="J1241">
            <v>730</v>
          </cell>
        </row>
        <row r="1242">
          <cell r="D1242">
            <v>269</v>
          </cell>
          <cell r="E1242">
            <v>0</v>
          </cell>
          <cell r="F1242">
            <v>0</v>
          </cell>
          <cell r="G1242">
            <v>269</v>
          </cell>
          <cell r="H1242">
            <v>43486</v>
          </cell>
          <cell r="I1242">
            <v>42273</v>
          </cell>
          <cell r="J1242">
            <v>800</v>
          </cell>
        </row>
        <row r="1243">
          <cell r="D1243">
            <v>275</v>
          </cell>
          <cell r="E1243">
            <v>0</v>
          </cell>
          <cell r="F1243">
            <v>0</v>
          </cell>
          <cell r="G1243">
            <v>275</v>
          </cell>
          <cell r="H1243">
            <v>43487</v>
          </cell>
          <cell r="I1243">
            <v>42273</v>
          </cell>
          <cell r="J1243">
            <v>830</v>
          </cell>
        </row>
        <row r="1244">
          <cell r="D1244">
            <v>275</v>
          </cell>
          <cell r="E1244">
            <v>0</v>
          </cell>
          <cell r="F1244">
            <v>0</v>
          </cell>
          <cell r="G1244">
            <v>275</v>
          </cell>
          <cell r="H1244">
            <v>43488</v>
          </cell>
          <cell r="I1244">
            <v>42273</v>
          </cell>
          <cell r="J1244">
            <v>900</v>
          </cell>
        </row>
        <row r="1245">
          <cell r="D1245">
            <v>269</v>
          </cell>
          <cell r="E1245">
            <v>0</v>
          </cell>
          <cell r="F1245">
            <v>0</v>
          </cell>
          <cell r="G1245">
            <v>269</v>
          </cell>
          <cell r="H1245">
            <v>43489</v>
          </cell>
          <cell r="I1245">
            <v>42273</v>
          </cell>
          <cell r="J1245">
            <v>930</v>
          </cell>
        </row>
        <row r="1246">
          <cell r="D1246">
            <v>275</v>
          </cell>
          <cell r="E1246">
            <v>0</v>
          </cell>
          <cell r="F1246">
            <v>0</v>
          </cell>
          <cell r="G1246">
            <v>275</v>
          </cell>
          <cell r="H1246">
            <v>43490</v>
          </cell>
          <cell r="I1246">
            <v>42273</v>
          </cell>
          <cell r="J1246">
            <v>1000</v>
          </cell>
        </row>
        <row r="1247">
          <cell r="D1247">
            <v>269</v>
          </cell>
          <cell r="E1247">
            <v>0</v>
          </cell>
          <cell r="F1247">
            <v>0</v>
          </cell>
          <cell r="G1247">
            <v>269</v>
          </cell>
          <cell r="H1247">
            <v>43491</v>
          </cell>
          <cell r="I1247">
            <v>42273</v>
          </cell>
          <cell r="J1247">
            <v>1030</v>
          </cell>
        </row>
        <row r="1248">
          <cell r="D1248">
            <v>269</v>
          </cell>
          <cell r="E1248">
            <v>0</v>
          </cell>
          <cell r="F1248">
            <v>0</v>
          </cell>
          <cell r="G1248">
            <v>269</v>
          </cell>
          <cell r="H1248">
            <v>43492</v>
          </cell>
          <cell r="I1248">
            <v>42273</v>
          </cell>
          <cell r="J1248">
            <v>1100</v>
          </cell>
        </row>
        <row r="1249">
          <cell r="D1249">
            <v>262</v>
          </cell>
          <cell r="E1249">
            <v>0</v>
          </cell>
          <cell r="F1249">
            <v>0</v>
          </cell>
          <cell r="G1249">
            <v>262</v>
          </cell>
          <cell r="H1249">
            <v>43493</v>
          </cell>
          <cell r="I1249">
            <v>42273</v>
          </cell>
          <cell r="J1249">
            <v>1130</v>
          </cell>
        </row>
        <row r="1250">
          <cell r="D1250">
            <v>269</v>
          </cell>
          <cell r="E1250">
            <v>0</v>
          </cell>
          <cell r="F1250">
            <v>0</v>
          </cell>
          <cell r="G1250">
            <v>269</v>
          </cell>
          <cell r="H1250">
            <v>43494</v>
          </cell>
          <cell r="I1250">
            <v>42273</v>
          </cell>
          <cell r="J1250">
            <v>1200</v>
          </cell>
        </row>
        <row r="1251">
          <cell r="D1251">
            <v>269</v>
          </cell>
          <cell r="E1251">
            <v>0</v>
          </cell>
          <cell r="F1251">
            <v>0</v>
          </cell>
          <cell r="G1251">
            <v>269</v>
          </cell>
          <cell r="H1251">
            <v>43495</v>
          </cell>
          <cell r="I1251">
            <v>42273</v>
          </cell>
          <cell r="J1251">
            <v>1230</v>
          </cell>
        </row>
        <row r="1252">
          <cell r="D1252">
            <v>262</v>
          </cell>
          <cell r="E1252">
            <v>0</v>
          </cell>
          <cell r="F1252">
            <v>0</v>
          </cell>
          <cell r="G1252">
            <v>262</v>
          </cell>
          <cell r="H1252">
            <v>43496</v>
          </cell>
          <cell r="I1252">
            <v>42273</v>
          </cell>
          <cell r="J1252">
            <v>1300</v>
          </cell>
        </row>
        <row r="1253">
          <cell r="D1253">
            <v>262</v>
          </cell>
          <cell r="E1253">
            <v>0</v>
          </cell>
          <cell r="F1253">
            <v>0</v>
          </cell>
          <cell r="G1253">
            <v>262</v>
          </cell>
          <cell r="H1253">
            <v>43497</v>
          </cell>
          <cell r="I1253">
            <v>42273</v>
          </cell>
          <cell r="J1253">
            <v>1330</v>
          </cell>
        </row>
        <row r="1254">
          <cell r="D1254">
            <v>262</v>
          </cell>
          <cell r="E1254">
            <v>0</v>
          </cell>
          <cell r="F1254">
            <v>0</v>
          </cell>
          <cell r="G1254">
            <v>262</v>
          </cell>
          <cell r="H1254">
            <v>43498</v>
          </cell>
          <cell r="I1254">
            <v>42273</v>
          </cell>
          <cell r="J1254">
            <v>1400</v>
          </cell>
        </row>
        <row r="1255">
          <cell r="D1255">
            <v>256</v>
          </cell>
          <cell r="E1255">
            <v>0</v>
          </cell>
          <cell r="F1255">
            <v>0</v>
          </cell>
          <cell r="G1255">
            <v>256</v>
          </cell>
          <cell r="H1255">
            <v>43499</v>
          </cell>
          <cell r="I1255">
            <v>42273</v>
          </cell>
          <cell r="J1255">
            <v>1430</v>
          </cell>
        </row>
        <row r="1256">
          <cell r="D1256">
            <v>262</v>
          </cell>
          <cell r="E1256">
            <v>0</v>
          </cell>
          <cell r="F1256">
            <v>0</v>
          </cell>
          <cell r="G1256">
            <v>262</v>
          </cell>
          <cell r="H1256">
            <v>43500</v>
          </cell>
          <cell r="I1256">
            <v>42273</v>
          </cell>
          <cell r="J1256">
            <v>1500</v>
          </cell>
        </row>
        <row r="1257">
          <cell r="D1257">
            <v>262</v>
          </cell>
          <cell r="E1257">
            <v>0</v>
          </cell>
          <cell r="F1257">
            <v>0</v>
          </cell>
          <cell r="G1257">
            <v>262</v>
          </cell>
          <cell r="H1257">
            <v>43501</v>
          </cell>
          <cell r="I1257">
            <v>42273</v>
          </cell>
          <cell r="J1257">
            <v>1530</v>
          </cell>
        </row>
        <row r="1258">
          <cell r="D1258">
            <v>256</v>
          </cell>
          <cell r="E1258">
            <v>0</v>
          </cell>
          <cell r="F1258">
            <v>0</v>
          </cell>
          <cell r="G1258">
            <v>256</v>
          </cell>
          <cell r="H1258">
            <v>43502</v>
          </cell>
          <cell r="I1258">
            <v>42273</v>
          </cell>
          <cell r="J1258">
            <v>1600</v>
          </cell>
        </row>
        <row r="1259">
          <cell r="D1259">
            <v>262</v>
          </cell>
          <cell r="E1259">
            <v>0</v>
          </cell>
          <cell r="F1259">
            <v>0</v>
          </cell>
          <cell r="G1259">
            <v>262</v>
          </cell>
          <cell r="H1259">
            <v>43503</v>
          </cell>
          <cell r="I1259">
            <v>42273</v>
          </cell>
          <cell r="J1259">
            <v>1630</v>
          </cell>
        </row>
        <row r="1260">
          <cell r="D1260">
            <v>256</v>
          </cell>
          <cell r="E1260">
            <v>0</v>
          </cell>
          <cell r="F1260">
            <v>0</v>
          </cell>
          <cell r="G1260">
            <v>256</v>
          </cell>
          <cell r="H1260">
            <v>43504</v>
          </cell>
          <cell r="I1260">
            <v>42273</v>
          </cell>
          <cell r="J1260">
            <v>1700</v>
          </cell>
        </row>
        <row r="1261">
          <cell r="D1261">
            <v>262</v>
          </cell>
          <cell r="E1261">
            <v>0</v>
          </cell>
          <cell r="F1261">
            <v>0</v>
          </cell>
          <cell r="G1261">
            <v>262</v>
          </cell>
          <cell r="H1261">
            <v>43505</v>
          </cell>
          <cell r="I1261">
            <v>42273</v>
          </cell>
          <cell r="J1261">
            <v>1730</v>
          </cell>
        </row>
        <row r="1262">
          <cell r="D1262">
            <v>256</v>
          </cell>
          <cell r="E1262">
            <v>0</v>
          </cell>
          <cell r="F1262">
            <v>0</v>
          </cell>
          <cell r="G1262">
            <v>256</v>
          </cell>
          <cell r="H1262">
            <v>43506</v>
          </cell>
          <cell r="I1262">
            <v>42273</v>
          </cell>
          <cell r="J1262">
            <v>1800</v>
          </cell>
        </row>
        <row r="1263">
          <cell r="D1263">
            <v>262</v>
          </cell>
          <cell r="E1263">
            <v>0</v>
          </cell>
          <cell r="F1263">
            <v>0</v>
          </cell>
          <cell r="G1263">
            <v>262</v>
          </cell>
          <cell r="H1263">
            <v>43507</v>
          </cell>
          <cell r="I1263">
            <v>42273</v>
          </cell>
          <cell r="J1263">
            <v>1830</v>
          </cell>
        </row>
        <row r="1264">
          <cell r="D1264">
            <v>262</v>
          </cell>
          <cell r="E1264">
            <v>0</v>
          </cell>
          <cell r="F1264">
            <v>0</v>
          </cell>
          <cell r="G1264">
            <v>262</v>
          </cell>
          <cell r="H1264">
            <v>43508</v>
          </cell>
          <cell r="I1264">
            <v>42273</v>
          </cell>
          <cell r="J1264">
            <v>1900</v>
          </cell>
        </row>
        <row r="1265">
          <cell r="D1265">
            <v>256</v>
          </cell>
          <cell r="E1265">
            <v>0</v>
          </cell>
          <cell r="F1265">
            <v>0</v>
          </cell>
          <cell r="G1265">
            <v>256</v>
          </cell>
          <cell r="H1265">
            <v>43509</v>
          </cell>
          <cell r="I1265">
            <v>42273</v>
          </cell>
          <cell r="J1265">
            <v>1930</v>
          </cell>
        </row>
        <row r="1266">
          <cell r="D1266">
            <v>269</v>
          </cell>
          <cell r="E1266">
            <v>0</v>
          </cell>
          <cell r="F1266">
            <v>0</v>
          </cell>
          <cell r="G1266">
            <v>269</v>
          </cell>
          <cell r="H1266">
            <v>43510</v>
          </cell>
          <cell r="I1266">
            <v>42273</v>
          </cell>
          <cell r="J1266">
            <v>2000</v>
          </cell>
        </row>
        <row r="1267">
          <cell r="D1267">
            <v>262</v>
          </cell>
          <cell r="E1267">
            <v>0</v>
          </cell>
          <cell r="F1267">
            <v>0</v>
          </cell>
          <cell r="G1267">
            <v>262</v>
          </cell>
          <cell r="H1267">
            <v>43511</v>
          </cell>
          <cell r="I1267">
            <v>42273</v>
          </cell>
          <cell r="J1267">
            <v>2030</v>
          </cell>
        </row>
        <row r="1268">
          <cell r="D1268">
            <v>256</v>
          </cell>
          <cell r="E1268">
            <v>0</v>
          </cell>
          <cell r="F1268">
            <v>0</v>
          </cell>
          <cell r="G1268">
            <v>256</v>
          </cell>
          <cell r="H1268">
            <v>43512</v>
          </cell>
          <cell r="I1268">
            <v>42273</v>
          </cell>
          <cell r="J1268">
            <v>2100</v>
          </cell>
        </row>
        <row r="1269">
          <cell r="D1269">
            <v>269</v>
          </cell>
          <cell r="E1269">
            <v>0</v>
          </cell>
          <cell r="F1269">
            <v>0</v>
          </cell>
          <cell r="G1269">
            <v>269</v>
          </cell>
          <cell r="H1269">
            <v>43513</v>
          </cell>
          <cell r="I1269">
            <v>42273</v>
          </cell>
          <cell r="J1269">
            <v>2130</v>
          </cell>
        </row>
        <row r="1270">
          <cell r="D1270">
            <v>269</v>
          </cell>
          <cell r="E1270">
            <v>0</v>
          </cell>
          <cell r="F1270">
            <v>0</v>
          </cell>
          <cell r="G1270">
            <v>269</v>
          </cell>
          <cell r="H1270">
            <v>43514</v>
          </cell>
          <cell r="I1270">
            <v>42273</v>
          </cell>
          <cell r="J1270">
            <v>2200</v>
          </cell>
        </row>
        <row r="1271">
          <cell r="D1271">
            <v>262</v>
          </cell>
          <cell r="E1271">
            <v>0</v>
          </cell>
          <cell r="F1271">
            <v>0</v>
          </cell>
          <cell r="G1271">
            <v>262</v>
          </cell>
          <cell r="H1271">
            <v>43515</v>
          </cell>
          <cell r="I1271">
            <v>42273</v>
          </cell>
          <cell r="J1271">
            <v>2230</v>
          </cell>
        </row>
        <row r="1272">
          <cell r="D1272">
            <v>262</v>
          </cell>
          <cell r="E1272">
            <v>0</v>
          </cell>
          <cell r="F1272">
            <v>0</v>
          </cell>
          <cell r="G1272">
            <v>262</v>
          </cell>
          <cell r="H1272">
            <v>43516</v>
          </cell>
          <cell r="I1272">
            <v>42273</v>
          </cell>
          <cell r="J1272">
            <v>2300</v>
          </cell>
        </row>
        <row r="1273">
          <cell r="D1273">
            <v>262</v>
          </cell>
          <cell r="E1273">
            <v>0</v>
          </cell>
          <cell r="F1273">
            <v>0</v>
          </cell>
          <cell r="G1273">
            <v>262</v>
          </cell>
          <cell r="H1273">
            <v>43517</v>
          </cell>
          <cell r="I1273">
            <v>42273</v>
          </cell>
          <cell r="J1273">
            <v>2330</v>
          </cell>
        </row>
        <row r="1274">
          <cell r="D1274">
            <v>269</v>
          </cell>
          <cell r="E1274">
            <v>0</v>
          </cell>
          <cell r="F1274">
            <v>0</v>
          </cell>
          <cell r="G1274">
            <v>269</v>
          </cell>
          <cell r="H1274">
            <v>43518</v>
          </cell>
          <cell r="I1274">
            <v>42273</v>
          </cell>
          <cell r="J1274">
            <v>2400</v>
          </cell>
        </row>
        <row r="1275">
          <cell r="D1275">
            <v>269</v>
          </cell>
          <cell r="E1275">
            <v>0</v>
          </cell>
          <cell r="F1275">
            <v>0</v>
          </cell>
          <cell r="G1275">
            <v>269</v>
          </cell>
          <cell r="H1275">
            <v>43519</v>
          </cell>
          <cell r="I1275">
            <v>42274</v>
          </cell>
          <cell r="J1275">
            <v>30</v>
          </cell>
        </row>
        <row r="1276">
          <cell r="D1276">
            <v>262</v>
          </cell>
          <cell r="E1276">
            <v>0</v>
          </cell>
          <cell r="F1276">
            <v>0</v>
          </cell>
          <cell r="G1276">
            <v>262</v>
          </cell>
          <cell r="H1276">
            <v>43520</v>
          </cell>
          <cell r="I1276">
            <v>42274</v>
          </cell>
          <cell r="J1276">
            <v>100</v>
          </cell>
        </row>
        <row r="1277">
          <cell r="D1277">
            <v>269</v>
          </cell>
          <cell r="E1277">
            <v>0</v>
          </cell>
          <cell r="F1277">
            <v>0</v>
          </cell>
          <cell r="G1277">
            <v>269</v>
          </cell>
          <cell r="H1277">
            <v>43521</v>
          </cell>
          <cell r="I1277">
            <v>42274</v>
          </cell>
          <cell r="J1277">
            <v>130</v>
          </cell>
        </row>
        <row r="1278">
          <cell r="D1278">
            <v>262</v>
          </cell>
          <cell r="E1278">
            <v>0</v>
          </cell>
          <cell r="F1278">
            <v>0</v>
          </cell>
          <cell r="G1278">
            <v>262</v>
          </cell>
          <cell r="H1278">
            <v>43522</v>
          </cell>
          <cell r="I1278">
            <v>42274</v>
          </cell>
          <cell r="J1278">
            <v>200</v>
          </cell>
        </row>
        <row r="1279">
          <cell r="D1279">
            <v>269</v>
          </cell>
          <cell r="E1279">
            <v>0</v>
          </cell>
          <cell r="F1279">
            <v>0</v>
          </cell>
          <cell r="G1279">
            <v>269</v>
          </cell>
          <cell r="H1279">
            <v>43523</v>
          </cell>
          <cell r="I1279">
            <v>42274</v>
          </cell>
          <cell r="J1279">
            <v>230</v>
          </cell>
        </row>
        <row r="1280">
          <cell r="D1280">
            <v>262</v>
          </cell>
          <cell r="E1280">
            <v>0</v>
          </cell>
          <cell r="F1280">
            <v>0</v>
          </cell>
          <cell r="G1280">
            <v>262</v>
          </cell>
          <cell r="H1280">
            <v>43524</v>
          </cell>
          <cell r="I1280">
            <v>42274</v>
          </cell>
          <cell r="J1280">
            <v>300</v>
          </cell>
        </row>
        <row r="1281">
          <cell r="D1281">
            <v>262</v>
          </cell>
          <cell r="E1281">
            <v>0</v>
          </cell>
          <cell r="F1281">
            <v>0</v>
          </cell>
          <cell r="G1281">
            <v>262</v>
          </cell>
          <cell r="H1281">
            <v>43525</v>
          </cell>
          <cell r="I1281">
            <v>42274</v>
          </cell>
          <cell r="J1281">
            <v>330</v>
          </cell>
        </row>
        <row r="1282">
          <cell r="D1282">
            <v>269</v>
          </cell>
          <cell r="E1282">
            <v>0</v>
          </cell>
          <cell r="F1282">
            <v>0</v>
          </cell>
          <cell r="G1282">
            <v>269</v>
          </cell>
          <cell r="H1282">
            <v>43526</v>
          </cell>
          <cell r="I1282">
            <v>42274</v>
          </cell>
          <cell r="J1282">
            <v>400</v>
          </cell>
        </row>
        <row r="1283">
          <cell r="D1283">
            <v>262</v>
          </cell>
          <cell r="E1283">
            <v>0</v>
          </cell>
          <cell r="F1283">
            <v>0</v>
          </cell>
          <cell r="G1283">
            <v>262</v>
          </cell>
          <cell r="H1283">
            <v>43527</v>
          </cell>
          <cell r="I1283">
            <v>42274</v>
          </cell>
          <cell r="J1283">
            <v>430</v>
          </cell>
        </row>
        <row r="1284">
          <cell r="D1284">
            <v>262</v>
          </cell>
          <cell r="E1284">
            <v>0</v>
          </cell>
          <cell r="F1284">
            <v>0</v>
          </cell>
          <cell r="G1284">
            <v>262</v>
          </cell>
          <cell r="H1284">
            <v>43528</v>
          </cell>
          <cell r="I1284">
            <v>42274</v>
          </cell>
          <cell r="J1284">
            <v>500</v>
          </cell>
        </row>
        <row r="1285">
          <cell r="D1285">
            <v>262</v>
          </cell>
          <cell r="E1285">
            <v>0</v>
          </cell>
          <cell r="F1285">
            <v>0</v>
          </cell>
          <cell r="G1285">
            <v>262</v>
          </cell>
          <cell r="H1285">
            <v>43529</v>
          </cell>
          <cell r="I1285">
            <v>42274</v>
          </cell>
          <cell r="J1285">
            <v>530</v>
          </cell>
        </row>
        <row r="1286">
          <cell r="D1286">
            <v>269</v>
          </cell>
          <cell r="E1286">
            <v>0</v>
          </cell>
          <cell r="F1286">
            <v>0</v>
          </cell>
          <cell r="G1286">
            <v>269</v>
          </cell>
          <cell r="H1286">
            <v>43530</v>
          </cell>
          <cell r="I1286">
            <v>42274</v>
          </cell>
          <cell r="J1286">
            <v>600</v>
          </cell>
        </row>
        <row r="1287">
          <cell r="D1287">
            <v>262</v>
          </cell>
          <cell r="E1287">
            <v>0</v>
          </cell>
          <cell r="F1287">
            <v>0</v>
          </cell>
          <cell r="G1287">
            <v>262</v>
          </cell>
          <cell r="H1287">
            <v>43531</v>
          </cell>
          <cell r="I1287">
            <v>42274</v>
          </cell>
          <cell r="J1287">
            <v>630</v>
          </cell>
        </row>
        <row r="1288">
          <cell r="D1288">
            <v>262</v>
          </cell>
          <cell r="E1288">
            <v>0</v>
          </cell>
          <cell r="F1288">
            <v>0</v>
          </cell>
          <cell r="G1288">
            <v>262</v>
          </cell>
          <cell r="H1288">
            <v>43532</v>
          </cell>
          <cell r="I1288">
            <v>42274</v>
          </cell>
          <cell r="J1288">
            <v>700</v>
          </cell>
        </row>
        <row r="1289">
          <cell r="D1289">
            <v>262</v>
          </cell>
          <cell r="E1289">
            <v>0</v>
          </cell>
          <cell r="F1289">
            <v>0</v>
          </cell>
          <cell r="G1289">
            <v>262</v>
          </cell>
          <cell r="H1289">
            <v>43533</v>
          </cell>
          <cell r="I1289">
            <v>42274</v>
          </cell>
          <cell r="J1289">
            <v>730</v>
          </cell>
        </row>
        <row r="1290">
          <cell r="D1290">
            <v>269</v>
          </cell>
          <cell r="E1290">
            <v>0</v>
          </cell>
          <cell r="F1290">
            <v>0</v>
          </cell>
          <cell r="G1290">
            <v>269</v>
          </cell>
          <cell r="H1290">
            <v>43534</v>
          </cell>
          <cell r="I1290">
            <v>42274</v>
          </cell>
          <cell r="J1290">
            <v>800</v>
          </cell>
        </row>
        <row r="1291">
          <cell r="D1291">
            <v>262</v>
          </cell>
          <cell r="E1291">
            <v>0</v>
          </cell>
          <cell r="F1291">
            <v>0</v>
          </cell>
          <cell r="G1291">
            <v>262</v>
          </cell>
          <cell r="H1291">
            <v>43535</v>
          </cell>
          <cell r="I1291">
            <v>42274</v>
          </cell>
          <cell r="J1291">
            <v>830</v>
          </cell>
        </row>
        <row r="1292">
          <cell r="D1292">
            <v>307</v>
          </cell>
          <cell r="E1292">
            <v>0</v>
          </cell>
          <cell r="F1292">
            <v>0</v>
          </cell>
          <cell r="G1292">
            <v>307</v>
          </cell>
          <cell r="H1292">
            <v>43536</v>
          </cell>
          <cell r="I1292">
            <v>42274</v>
          </cell>
          <cell r="J1292">
            <v>900</v>
          </cell>
        </row>
        <row r="1293">
          <cell r="D1293">
            <v>352</v>
          </cell>
          <cell r="E1293">
            <v>0</v>
          </cell>
          <cell r="F1293">
            <v>0</v>
          </cell>
          <cell r="G1293">
            <v>352</v>
          </cell>
          <cell r="H1293">
            <v>43537</v>
          </cell>
          <cell r="I1293">
            <v>42274</v>
          </cell>
          <cell r="J1293">
            <v>930</v>
          </cell>
        </row>
        <row r="1294">
          <cell r="D1294">
            <v>358</v>
          </cell>
          <cell r="E1294">
            <v>0</v>
          </cell>
          <cell r="F1294">
            <v>0</v>
          </cell>
          <cell r="G1294">
            <v>358</v>
          </cell>
          <cell r="H1294">
            <v>43538</v>
          </cell>
          <cell r="I1294">
            <v>42274</v>
          </cell>
          <cell r="J1294">
            <v>1000</v>
          </cell>
        </row>
        <row r="1295">
          <cell r="D1295">
            <v>346</v>
          </cell>
          <cell r="E1295">
            <v>0</v>
          </cell>
          <cell r="F1295">
            <v>0</v>
          </cell>
          <cell r="G1295">
            <v>346</v>
          </cell>
          <cell r="H1295">
            <v>43539</v>
          </cell>
          <cell r="I1295">
            <v>42274</v>
          </cell>
          <cell r="J1295">
            <v>1030</v>
          </cell>
        </row>
        <row r="1296">
          <cell r="D1296">
            <v>358</v>
          </cell>
          <cell r="E1296">
            <v>0</v>
          </cell>
          <cell r="F1296">
            <v>0</v>
          </cell>
          <cell r="G1296">
            <v>358</v>
          </cell>
          <cell r="H1296">
            <v>43540</v>
          </cell>
          <cell r="I1296">
            <v>42274</v>
          </cell>
          <cell r="J1296">
            <v>1100</v>
          </cell>
        </row>
        <row r="1297">
          <cell r="D1297">
            <v>307</v>
          </cell>
          <cell r="E1297">
            <v>0</v>
          </cell>
          <cell r="F1297">
            <v>0</v>
          </cell>
          <cell r="G1297">
            <v>307</v>
          </cell>
          <cell r="H1297">
            <v>43541</v>
          </cell>
          <cell r="I1297">
            <v>42274</v>
          </cell>
          <cell r="J1297">
            <v>1130</v>
          </cell>
        </row>
        <row r="1298">
          <cell r="D1298">
            <v>294</v>
          </cell>
          <cell r="E1298">
            <v>0</v>
          </cell>
          <cell r="F1298">
            <v>0</v>
          </cell>
          <cell r="G1298">
            <v>294</v>
          </cell>
          <cell r="H1298">
            <v>43542</v>
          </cell>
          <cell r="I1298">
            <v>42274</v>
          </cell>
          <cell r="J1298">
            <v>1200</v>
          </cell>
        </row>
        <row r="1299">
          <cell r="D1299">
            <v>294</v>
          </cell>
          <cell r="E1299">
            <v>0</v>
          </cell>
          <cell r="F1299">
            <v>0</v>
          </cell>
          <cell r="G1299">
            <v>294</v>
          </cell>
          <cell r="H1299">
            <v>43543</v>
          </cell>
          <cell r="I1299">
            <v>42274</v>
          </cell>
          <cell r="J1299">
            <v>1230</v>
          </cell>
        </row>
        <row r="1300">
          <cell r="D1300">
            <v>294</v>
          </cell>
          <cell r="E1300">
            <v>0</v>
          </cell>
          <cell r="F1300">
            <v>0</v>
          </cell>
          <cell r="G1300">
            <v>294</v>
          </cell>
          <cell r="H1300">
            <v>43544</v>
          </cell>
          <cell r="I1300">
            <v>42274</v>
          </cell>
          <cell r="J1300">
            <v>1300</v>
          </cell>
        </row>
        <row r="1301">
          <cell r="D1301">
            <v>294</v>
          </cell>
          <cell r="E1301">
            <v>0</v>
          </cell>
          <cell r="F1301">
            <v>0</v>
          </cell>
          <cell r="G1301">
            <v>294</v>
          </cell>
          <cell r="H1301">
            <v>43545</v>
          </cell>
          <cell r="I1301">
            <v>42274</v>
          </cell>
          <cell r="J1301">
            <v>1330</v>
          </cell>
        </row>
        <row r="1302">
          <cell r="D1302">
            <v>294</v>
          </cell>
          <cell r="E1302">
            <v>0</v>
          </cell>
          <cell r="F1302">
            <v>0</v>
          </cell>
          <cell r="G1302">
            <v>294</v>
          </cell>
          <cell r="H1302">
            <v>43546</v>
          </cell>
          <cell r="I1302">
            <v>42274</v>
          </cell>
          <cell r="J1302">
            <v>1400</v>
          </cell>
        </row>
        <row r="1303">
          <cell r="D1303">
            <v>288</v>
          </cell>
          <cell r="E1303">
            <v>0</v>
          </cell>
          <cell r="F1303">
            <v>0</v>
          </cell>
          <cell r="G1303">
            <v>288</v>
          </cell>
          <cell r="H1303">
            <v>43547</v>
          </cell>
          <cell r="I1303">
            <v>42274</v>
          </cell>
          <cell r="J1303">
            <v>1430</v>
          </cell>
        </row>
        <row r="1304">
          <cell r="D1304">
            <v>294</v>
          </cell>
          <cell r="E1304">
            <v>0</v>
          </cell>
          <cell r="F1304">
            <v>0</v>
          </cell>
          <cell r="G1304">
            <v>294</v>
          </cell>
          <cell r="H1304">
            <v>43548</v>
          </cell>
          <cell r="I1304">
            <v>42274</v>
          </cell>
          <cell r="J1304">
            <v>1500</v>
          </cell>
        </row>
        <row r="1305">
          <cell r="D1305">
            <v>294</v>
          </cell>
          <cell r="E1305">
            <v>0</v>
          </cell>
          <cell r="F1305">
            <v>0</v>
          </cell>
          <cell r="G1305">
            <v>294</v>
          </cell>
          <cell r="H1305">
            <v>43549</v>
          </cell>
          <cell r="I1305">
            <v>42274</v>
          </cell>
          <cell r="J1305">
            <v>1530</v>
          </cell>
        </row>
        <row r="1306">
          <cell r="D1306">
            <v>294</v>
          </cell>
          <cell r="E1306">
            <v>0</v>
          </cell>
          <cell r="F1306">
            <v>0</v>
          </cell>
          <cell r="G1306">
            <v>294</v>
          </cell>
          <cell r="H1306">
            <v>43550</v>
          </cell>
          <cell r="I1306">
            <v>42274</v>
          </cell>
          <cell r="J1306">
            <v>1600</v>
          </cell>
        </row>
        <row r="1307">
          <cell r="D1307">
            <v>288</v>
          </cell>
          <cell r="E1307">
            <v>0</v>
          </cell>
          <cell r="F1307">
            <v>0</v>
          </cell>
          <cell r="G1307">
            <v>288</v>
          </cell>
          <cell r="H1307">
            <v>43551</v>
          </cell>
          <cell r="I1307">
            <v>42274</v>
          </cell>
          <cell r="J1307">
            <v>1630</v>
          </cell>
        </row>
        <row r="1308">
          <cell r="D1308">
            <v>288</v>
          </cell>
          <cell r="E1308">
            <v>0</v>
          </cell>
          <cell r="F1308">
            <v>0</v>
          </cell>
          <cell r="G1308">
            <v>288</v>
          </cell>
          <cell r="H1308">
            <v>43552</v>
          </cell>
          <cell r="I1308">
            <v>42274</v>
          </cell>
          <cell r="J1308">
            <v>1700</v>
          </cell>
        </row>
        <row r="1309">
          <cell r="D1309">
            <v>288</v>
          </cell>
          <cell r="E1309">
            <v>0</v>
          </cell>
          <cell r="F1309">
            <v>0</v>
          </cell>
          <cell r="G1309">
            <v>288</v>
          </cell>
          <cell r="H1309">
            <v>43553</v>
          </cell>
          <cell r="I1309">
            <v>42274</v>
          </cell>
          <cell r="J1309">
            <v>1730</v>
          </cell>
        </row>
        <row r="1310">
          <cell r="D1310">
            <v>294</v>
          </cell>
          <cell r="E1310">
            <v>0</v>
          </cell>
          <cell r="F1310">
            <v>0</v>
          </cell>
          <cell r="G1310">
            <v>294</v>
          </cell>
          <cell r="H1310">
            <v>43554</v>
          </cell>
          <cell r="I1310">
            <v>42274</v>
          </cell>
          <cell r="J1310">
            <v>1800</v>
          </cell>
        </row>
        <row r="1311">
          <cell r="D1311">
            <v>288</v>
          </cell>
          <cell r="E1311">
            <v>0</v>
          </cell>
          <cell r="F1311">
            <v>0</v>
          </cell>
          <cell r="G1311">
            <v>288</v>
          </cell>
          <cell r="H1311">
            <v>43555</v>
          </cell>
          <cell r="I1311">
            <v>42274</v>
          </cell>
          <cell r="J1311">
            <v>1830</v>
          </cell>
        </row>
        <row r="1312">
          <cell r="D1312">
            <v>294</v>
          </cell>
          <cell r="E1312">
            <v>0</v>
          </cell>
          <cell r="F1312">
            <v>0</v>
          </cell>
          <cell r="G1312">
            <v>294</v>
          </cell>
          <cell r="H1312">
            <v>43556</v>
          </cell>
          <cell r="I1312">
            <v>42274</v>
          </cell>
          <cell r="J1312">
            <v>1900</v>
          </cell>
        </row>
        <row r="1313">
          <cell r="D1313">
            <v>282</v>
          </cell>
          <cell r="E1313">
            <v>0</v>
          </cell>
          <cell r="F1313">
            <v>0</v>
          </cell>
          <cell r="G1313">
            <v>282</v>
          </cell>
          <cell r="H1313">
            <v>43557</v>
          </cell>
          <cell r="I1313">
            <v>42274</v>
          </cell>
          <cell r="J1313">
            <v>1930</v>
          </cell>
        </row>
        <row r="1314">
          <cell r="D1314">
            <v>288</v>
          </cell>
          <cell r="E1314">
            <v>0</v>
          </cell>
          <cell r="F1314">
            <v>0</v>
          </cell>
          <cell r="G1314">
            <v>288</v>
          </cell>
          <cell r="H1314">
            <v>43558</v>
          </cell>
          <cell r="I1314">
            <v>42274</v>
          </cell>
          <cell r="J1314">
            <v>2000</v>
          </cell>
        </row>
        <row r="1315">
          <cell r="D1315">
            <v>294</v>
          </cell>
          <cell r="E1315">
            <v>0</v>
          </cell>
          <cell r="F1315">
            <v>0</v>
          </cell>
          <cell r="G1315">
            <v>294</v>
          </cell>
          <cell r="H1315">
            <v>43559</v>
          </cell>
          <cell r="I1315">
            <v>42274</v>
          </cell>
          <cell r="J1315">
            <v>2030</v>
          </cell>
        </row>
        <row r="1316">
          <cell r="D1316">
            <v>294</v>
          </cell>
          <cell r="E1316">
            <v>0</v>
          </cell>
          <cell r="F1316">
            <v>0</v>
          </cell>
          <cell r="G1316">
            <v>294</v>
          </cell>
          <cell r="H1316">
            <v>43560</v>
          </cell>
          <cell r="I1316">
            <v>42274</v>
          </cell>
          <cell r="J1316">
            <v>2100</v>
          </cell>
        </row>
        <row r="1317">
          <cell r="D1317">
            <v>288</v>
          </cell>
          <cell r="E1317">
            <v>0</v>
          </cell>
          <cell r="F1317">
            <v>0</v>
          </cell>
          <cell r="G1317">
            <v>288</v>
          </cell>
          <cell r="H1317">
            <v>43561</v>
          </cell>
          <cell r="I1317">
            <v>42274</v>
          </cell>
          <cell r="J1317">
            <v>2130</v>
          </cell>
        </row>
        <row r="1318">
          <cell r="D1318">
            <v>288</v>
          </cell>
          <cell r="E1318">
            <v>0</v>
          </cell>
          <cell r="F1318">
            <v>0</v>
          </cell>
          <cell r="G1318">
            <v>288</v>
          </cell>
          <cell r="H1318">
            <v>43562</v>
          </cell>
          <cell r="I1318">
            <v>42274</v>
          </cell>
          <cell r="J1318">
            <v>2200</v>
          </cell>
        </row>
        <row r="1319">
          <cell r="D1319">
            <v>294</v>
          </cell>
          <cell r="E1319">
            <v>0</v>
          </cell>
          <cell r="F1319">
            <v>0</v>
          </cell>
          <cell r="G1319">
            <v>294</v>
          </cell>
          <cell r="H1319">
            <v>43563</v>
          </cell>
          <cell r="I1319">
            <v>42274</v>
          </cell>
          <cell r="J1319">
            <v>2230</v>
          </cell>
        </row>
        <row r="1320">
          <cell r="D1320">
            <v>294</v>
          </cell>
          <cell r="E1320">
            <v>0</v>
          </cell>
          <cell r="F1320">
            <v>0</v>
          </cell>
          <cell r="G1320">
            <v>294</v>
          </cell>
          <cell r="H1320">
            <v>43564</v>
          </cell>
          <cell r="I1320">
            <v>42274</v>
          </cell>
          <cell r="J1320">
            <v>2300</v>
          </cell>
        </row>
        <row r="1321">
          <cell r="D1321">
            <v>288</v>
          </cell>
          <cell r="E1321">
            <v>0</v>
          </cell>
          <cell r="F1321">
            <v>0</v>
          </cell>
          <cell r="G1321">
            <v>288</v>
          </cell>
          <cell r="H1321">
            <v>43565</v>
          </cell>
          <cell r="I1321">
            <v>42274</v>
          </cell>
          <cell r="J1321">
            <v>2330</v>
          </cell>
        </row>
        <row r="1322">
          <cell r="D1322">
            <v>294</v>
          </cell>
          <cell r="E1322">
            <v>0</v>
          </cell>
          <cell r="F1322">
            <v>0</v>
          </cell>
          <cell r="G1322">
            <v>294</v>
          </cell>
          <cell r="H1322">
            <v>43566</v>
          </cell>
          <cell r="I1322">
            <v>42274</v>
          </cell>
          <cell r="J1322">
            <v>2400</v>
          </cell>
        </row>
        <row r="1323">
          <cell r="D1323">
            <v>294</v>
          </cell>
          <cell r="E1323">
            <v>0</v>
          </cell>
          <cell r="F1323">
            <v>0</v>
          </cell>
          <cell r="G1323">
            <v>294</v>
          </cell>
          <cell r="H1323">
            <v>43567</v>
          </cell>
          <cell r="I1323">
            <v>42275</v>
          </cell>
          <cell r="J1323">
            <v>30</v>
          </cell>
        </row>
        <row r="1324">
          <cell r="D1324">
            <v>288</v>
          </cell>
          <cell r="E1324">
            <v>0</v>
          </cell>
          <cell r="F1324">
            <v>0</v>
          </cell>
          <cell r="G1324">
            <v>288</v>
          </cell>
          <cell r="H1324">
            <v>43568</v>
          </cell>
          <cell r="I1324">
            <v>42275</v>
          </cell>
          <cell r="J1324">
            <v>100</v>
          </cell>
        </row>
        <row r="1325">
          <cell r="D1325">
            <v>288</v>
          </cell>
          <cell r="E1325">
            <v>0</v>
          </cell>
          <cell r="F1325">
            <v>0</v>
          </cell>
          <cell r="G1325">
            <v>288</v>
          </cell>
          <cell r="H1325">
            <v>43569</v>
          </cell>
          <cell r="I1325">
            <v>42275</v>
          </cell>
          <cell r="J1325">
            <v>130</v>
          </cell>
        </row>
        <row r="1326">
          <cell r="D1326">
            <v>294</v>
          </cell>
          <cell r="E1326">
            <v>0</v>
          </cell>
          <cell r="F1326">
            <v>0</v>
          </cell>
          <cell r="G1326">
            <v>294</v>
          </cell>
          <cell r="H1326">
            <v>43570</v>
          </cell>
          <cell r="I1326">
            <v>42275</v>
          </cell>
          <cell r="J1326">
            <v>200</v>
          </cell>
        </row>
        <row r="1327">
          <cell r="D1327">
            <v>294</v>
          </cell>
          <cell r="E1327">
            <v>0</v>
          </cell>
          <cell r="F1327">
            <v>0</v>
          </cell>
          <cell r="G1327">
            <v>294</v>
          </cell>
          <cell r="H1327">
            <v>43571</v>
          </cell>
          <cell r="I1327">
            <v>42275</v>
          </cell>
          <cell r="J1327">
            <v>230</v>
          </cell>
        </row>
        <row r="1328">
          <cell r="D1328">
            <v>294</v>
          </cell>
          <cell r="E1328">
            <v>0</v>
          </cell>
          <cell r="F1328">
            <v>0</v>
          </cell>
          <cell r="G1328">
            <v>294</v>
          </cell>
          <cell r="H1328">
            <v>43572</v>
          </cell>
          <cell r="I1328">
            <v>42275</v>
          </cell>
          <cell r="J1328">
            <v>300</v>
          </cell>
        </row>
        <row r="1329">
          <cell r="D1329">
            <v>288</v>
          </cell>
          <cell r="E1329">
            <v>0</v>
          </cell>
          <cell r="F1329">
            <v>0</v>
          </cell>
          <cell r="G1329">
            <v>288</v>
          </cell>
          <cell r="H1329">
            <v>43573</v>
          </cell>
          <cell r="I1329">
            <v>42275</v>
          </cell>
          <cell r="J1329">
            <v>330</v>
          </cell>
        </row>
        <row r="1330">
          <cell r="D1330">
            <v>294</v>
          </cell>
          <cell r="E1330">
            <v>0</v>
          </cell>
          <cell r="F1330">
            <v>0</v>
          </cell>
          <cell r="G1330">
            <v>294</v>
          </cell>
          <cell r="H1330">
            <v>43574</v>
          </cell>
          <cell r="I1330">
            <v>42275</v>
          </cell>
          <cell r="J1330">
            <v>400</v>
          </cell>
        </row>
        <row r="1331">
          <cell r="D1331">
            <v>294</v>
          </cell>
          <cell r="E1331">
            <v>0</v>
          </cell>
          <cell r="F1331">
            <v>0</v>
          </cell>
          <cell r="G1331">
            <v>294</v>
          </cell>
          <cell r="H1331">
            <v>43575</v>
          </cell>
          <cell r="I1331">
            <v>42275</v>
          </cell>
          <cell r="J1331">
            <v>430</v>
          </cell>
        </row>
        <row r="1332">
          <cell r="D1332">
            <v>288</v>
          </cell>
          <cell r="E1332">
            <v>0</v>
          </cell>
          <cell r="F1332">
            <v>0</v>
          </cell>
          <cell r="G1332">
            <v>288</v>
          </cell>
          <cell r="H1332">
            <v>43576</v>
          </cell>
          <cell r="I1332">
            <v>42275</v>
          </cell>
          <cell r="J1332">
            <v>500</v>
          </cell>
        </row>
        <row r="1333">
          <cell r="D1333">
            <v>294</v>
          </cell>
          <cell r="E1333">
            <v>0</v>
          </cell>
          <cell r="F1333">
            <v>0</v>
          </cell>
          <cell r="G1333">
            <v>294</v>
          </cell>
          <cell r="H1333">
            <v>43577</v>
          </cell>
          <cell r="I1333">
            <v>42275</v>
          </cell>
          <cell r="J1333">
            <v>530</v>
          </cell>
        </row>
        <row r="1334">
          <cell r="D1334">
            <v>288</v>
          </cell>
          <cell r="E1334">
            <v>0</v>
          </cell>
          <cell r="F1334">
            <v>0</v>
          </cell>
          <cell r="G1334">
            <v>288</v>
          </cell>
          <cell r="H1334">
            <v>43578</v>
          </cell>
          <cell r="I1334">
            <v>42275</v>
          </cell>
          <cell r="J1334">
            <v>600</v>
          </cell>
        </row>
        <row r="1335">
          <cell r="D1335">
            <v>294</v>
          </cell>
          <cell r="E1335">
            <v>0</v>
          </cell>
          <cell r="F1335">
            <v>0</v>
          </cell>
          <cell r="G1335">
            <v>294</v>
          </cell>
          <cell r="H1335">
            <v>43579</v>
          </cell>
          <cell r="I1335">
            <v>42275</v>
          </cell>
          <cell r="J1335">
            <v>630</v>
          </cell>
        </row>
        <row r="1336">
          <cell r="D1336">
            <v>288</v>
          </cell>
          <cell r="E1336">
            <v>0</v>
          </cell>
          <cell r="F1336">
            <v>0</v>
          </cell>
          <cell r="G1336">
            <v>288</v>
          </cell>
          <cell r="H1336">
            <v>43580</v>
          </cell>
          <cell r="I1336">
            <v>42275</v>
          </cell>
          <cell r="J1336">
            <v>700</v>
          </cell>
        </row>
        <row r="1337">
          <cell r="D1337">
            <v>288</v>
          </cell>
          <cell r="E1337">
            <v>0</v>
          </cell>
          <cell r="F1337">
            <v>0</v>
          </cell>
          <cell r="G1337">
            <v>288</v>
          </cell>
          <cell r="H1337">
            <v>43581</v>
          </cell>
          <cell r="I1337">
            <v>42275</v>
          </cell>
          <cell r="J1337">
            <v>730</v>
          </cell>
        </row>
        <row r="1338">
          <cell r="D1338">
            <v>294</v>
          </cell>
          <cell r="E1338">
            <v>0</v>
          </cell>
          <cell r="F1338">
            <v>0</v>
          </cell>
          <cell r="G1338">
            <v>294</v>
          </cell>
          <cell r="H1338">
            <v>43582</v>
          </cell>
          <cell r="I1338">
            <v>42275</v>
          </cell>
          <cell r="J1338">
            <v>800</v>
          </cell>
        </row>
        <row r="1339">
          <cell r="D1339">
            <v>294</v>
          </cell>
          <cell r="E1339">
            <v>0</v>
          </cell>
          <cell r="F1339">
            <v>0</v>
          </cell>
          <cell r="G1339">
            <v>294</v>
          </cell>
          <cell r="H1339">
            <v>43583</v>
          </cell>
          <cell r="I1339">
            <v>42275</v>
          </cell>
          <cell r="J1339">
            <v>830</v>
          </cell>
        </row>
        <row r="1340">
          <cell r="D1340">
            <v>288</v>
          </cell>
          <cell r="E1340">
            <v>0</v>
          </cell>
          <cell r="F1340">
            <v>0</v>
          </cell>
          <cell r="G1340">
            <v>288</v>
          </cell>
          <cell r="H1340">
            <v>43584</v>
          </cell>
          <cell r="I1340">
            <v>42275</v>
          </cell>
          <cell r="J1340">
            <v>900</v>
          </cell>
        </row>
        <row r="1341">
          <cell r="D1341">
            <v>294</v>
          </cell>
          <cell r="E1341">
            <v>0</v>
          </cell>
          <cell r="F1341">
            <v>0</v>
          </cell>
          <cell r="G1341">
            <v>294</v>
          </cell>
          <cell r="H1341">
            <v>43585</v>
          </cell>
          <cell r="I1341">
            <v>42275</v>
          </cell>
          <cell r="J1341">
            <v>930</v>
          </cell>
        </row>
        <row r="1342">
          <cell r="D1342">
            <v>294</v>
          </cell>
          <cell r="E1342">
            <v>0</v>
          </cell>
          <cell r="F1342">
            <v>0</v>
          </cell>
          <cell r="G1342">
            <v>294</v>
          </cell>
          <cell r="H1342">
            <v>43586</v>
          </cell>
          <cell r="I1342">
            <v>42275</v>
          </cell>
          <cell r="J1342">
            <v>1000</v>
          </cell>
        </row>
        <row r="1343">
          <cell r="D1343">
            <v>288</v>
          </cell>
          <cell r="E1343">
            <v>0</v>
          </cell>
          <cell r="F1343">
            <v>0</v>
          </cell>
          <cell r="G1343">
            <v>288</v>
          </cell>
          <cell r="H1343">
            <v>43587</v>
          </cell>
          <cell r="I1343">
            <v>42275</v>
          </cell>
          <cell r="J1343">
            <v>1030</v>
          </cell>
        </row>
        <row r="1344">
          <cell r="D1344">
            <v>288</v>
          </cell>
          <cell r="E1344">
            <v>0</v>
          </cell>
          <cell r="F1344">
            <v>0</v>
          </cell>
          <cell r="G1344">
            <v>288</v>
          </cell>
          <cell r="H1344">
            <v>43588</v>
          </cell>
          <cell r="I1344">
            <v>42275</v>
          </cell>
          <cell r="J1344">
            <v>1100</v>
          </cell>
        </row>
        <row r="1345">
          <cell r="D1345">
            <v>288</v>
          </cell>
          <cell r="E1345">
            <v>0</v>
          </cell>
          <cell r="F1345">
            <v>0</v>
          </cell>
          <cell r="G1345">
            <v>288</v>
          </cell>
          <cell r="H1345">
            <v>43589</v>
          </cell>
          <cell r="I1345">
            <v>42275</v>
          </cell>
          <cell r="J1345">
            <v>1130</v>
          </cell>
        </row>
        <row r="1346">
          <cell r="D1346">
            <v>294</v>
          </cell>
          <cell r="E1346">
            <v>0</v>
          </cell>
          <cell r="F1346">
            <v>0</v>
          </cell>
          <cell r="G1346">
            <v>294</v>
          </cell>
          <cell r="H1346">
            <v>43590</v>
          </cell>
          <cell r="I1346">
            <v>42275</v>
          </cell>
          <cell r="J1346">
            <v>1200</v>
          </cell>
        </row>
        <row r="1347">
          <cell r="D1347">
            <v>288</v>
          </cell>
          <cell r="E1347">
            <v>0</v>
          </cell>
          <cell r="F1347">
            <v>0</v>
          </cell>
          <cell r="G1347">
            <v>288</v>
          </cell>
          <cell r="H1347">
            <v>43591</v>
          </cell>
          <cell r="I1347">
            <v>42275</v>
          </cell>
          <cell r="J1347">
            <v>1230</v>
          </cell>
        </row>
        <row r="1348">
          <cell r="D1348">
            <v>288</v>
          </cell>
          <cell r="E1348">
            <v>0</v>
          </cell>
          <cell r="F1348">
            <v>0</v>
          </cell>
          <cell r="G1348">
            <v>288</v>
          </cell>
          <cell r="H1348">
            <v>43592</v>
          </cell>
          <cell r="I1348">
            <v>42275</v>
          </cell>
          <cell r="J1348">
            <v>1300</v>
          </cell>
        </row>
        <row r="1349">
          <cell r="D1349">
            <v>294</v>
          </cell>
          <cell r="E1349">
            <v>0</v>
          </cell>
          <cell r="F1349">
            <v>0</v>
          </cell>
          <cell r="G1349">
            <v>294</v>
          </cell>
          <cell r="H1349">
            <v>43593</v>
          </cell>
          <cell r="I1349">
            <v>42275</v>
          </cell>
          <cell r="J1349">
            <v>1330</v>
          </cell>
        </row>
        <row r="1350">
          <cell r="D1350">
            <v>288</v>
          </cell>
          <cell r="E1350">
            <v>0</v>
          </cell>
          <cell r="F1350">
            <v>0</v>
          </cell>
          <cell r="G1350">
            <v>288</v>
          </cell>
          <cell r="H1350">
            <v>43594</v>
          </cell>
          <cell r="I1350">
            <v>42275</v>
          </cell>
          <cell r="J1350">
            <v>1400</v>
          </cell>
        </row>
        <row r="1351">
          <cell r="D1351">
            <v>294</v>
          </cell>
          <cell r="E1351">
            <v>0</v>
          </cell>
          <cell r="F1351">
            <v>0</v>
          </cell>
          <cell r="G1351">
            <v>294</v>
          </cell>
          <cell r="H1351">
            <v>43595</v>
          </cell>
          <cell r="I1351">
            <v>42275</v>
          </cell>
          <cell r="J1351">
            <v>1430</v>
          </cell>
        </row>
        <row r="1352">
          <cell r="D1352">
            <v>288</v>
          </cell>
          <cell r="E1352">
            <v>0</v>
          </cell>
          <cell r="F1352">
            <v>0</v>
          </cell>
          <cell r="G1352">
            <v>288</v>
          </cell>
          <cell r="H1352">
            <v>43596</v>
          </cell>
          <cell r="I1352">
            <v>42275</v>
          </cell>
          <cell r="J1352">
            <v>1500</v>
          </cell>
        </row>
        <row r="1353">
          <cell r="D1353">
            <v>294</v>
          </cell>
          <cell r="E1353">
            <v>0</v>
          </cell>
          <cell r="F1353">
            <v>0</v>
          </cell>
          <cell r="G1353">
            <v>294</v>
          </cell>
          <cell r="H1353">
            <v>43597</v>
          </cell>
          <cell r="I1353">
            <v>42275</v>
          </cell>
          <cell r="J1353">
            <v>1530</v>
          </cell>
        </row>
        <row r="1354">
          <cell r="D1354">
            <v>294</v>
          </cell>
          <cell r="E1354">
            <v>0</v>
          </cell>
          <cell r="F1354">
            <v>0</v>
          </cell>
          <cell r="G1354">
            <v>294</v>
          </cell>
          <cell r="H1354">
            <v>43598</v>
          </cell>
          <cell r="I1354">
            <v>42275</v>
          </cell>
          <cell r="J1354">
            <v>1600</v>
          </cell>
        </row>
        <row r="1355">
          <cell r="D1355">
            <v>288</v>
          </cell>
          <cell r="E1355">
            <v>0</v>
          </cell>
          <cell r="F1355">
            <v>0</v>
          </cell>
          <cell r="G1355">
            <v>288</v>
          </cell>
          <cell r="H1355">
            <v>43599</v>
          </cell>
          <cell r="I1355">
            <v>42275</v>
          </cell>
          <cell r="J1355">
            <v>1630</v>
          </cell>
        </row>
        <row r="1356">
          <cell r="D1356">
            <v>294</v>
          </cell>
          <cell r="E1356">
            <v>0</v>
          </cell>
          <cell r="F1356">
            <v>0</v>
          </cell>
          <cell r="G1356">
            <v>294</v>
          </cell>
          <cell r="H1356">
            <v>43600</v>
          </cell>
          <cell r="I1356">
            <v>42275</v>
          </cell>
          <cell r="J1356">
            <v>1700</v>
          </cell>
        </row>
        <row r="1357">
          <cell r="D1357">
            <v>288</v>
          </cell>
          <cell r="E1357">
            <v>0</v>
          </cell>
          <cell r="F1357">
            <v>0</v>
          </cell>
          <cell r="G1357">
            <v>288</v>
          </cell>
          <cell r="H1357">
            <v>43601</v>
          </cell>
          <cell r="I1357">
            <v>42275</v>
          </cell>
          <cell r="J1357">
            <v>1730</v>
          </cell>
        </row>
        <row r="1358">
          <cell r="D1358">
            <v>288</v>
          </cell>
          <cell r="E1358">
            <v>0</v>
          </cell>
          <cell r="F1358">
            <v>0</v>
          </cell>
          <cell r="G1358">
            <v>288</v>
          </cell>
          <cell r="H1358">
            <v>43602</v>
          </cell>
          <cell r="I1358">
            <v>42275</v>
          </cell>
          <cell r="J1358">
            <v>1800</v>
          </cell>
        </row>
        <row r="1359">
          <cell r="D1359">
            <v>294</v>
          </cell>
          <cell r="E1359">
            <v>0</v>
          </cell>
          <cell r="F1359">
            <v>0</v>
          </cell>
          <cell r="G1359">
            <v>294</v>
          </cell>
          <cell r="H1359">
            <v>43603</v>
          </cell>
          <cell r="I1359">
            <v>42275</v>
          </cell>
          <cell r="J1359">
            <v>1830</v>
          </cell>
        </row>
        <row r="1360">
          <cell r="D1360">
            <v>294</v>
          </cell>
          <cell r="E1360">
            <v>0</v>
          </cell>
          <cell r="F1360">
            <v>0</v>
          </cell>
          <cell r="G1360">
            <v>294</v>
          </cell>
          <cell r="H1360">
            <v>43604</v>
          </cell>
          <cell r="I1360">
            <v>42275</v>
          </cell>
          <cell r="J1360">
            <v>1900</v>
          </cell>
        </row>
        <row r="1361">
          <cell r="D1361">
            <v>294</v>
          </cell>
          <cell r="E1361">
            <v>0</v>
          </cell>
          <cell r="F1361">
            <v>0</v>
          </cell>
          <cell r="G1361">
            <v>294</v>
          </cell>
          <cell r="H1361">
            <v>43605</v>
          </cell>
          <cell r="I1361">
            <v>42275</v>
          </cell>
          <cell r="J1361">
            <v>1930</v>
          </cell>
        </row>
        <row r="1362">
          <cell r="D1362">
            <v>288</v>
          </cell>
          <cell r="E1362">
            <v>0</v>
          </cell>
          <cell r="F1362">
            <v>0</v>
          </cell>
          <cell r="G1362">
            <v>288</v>
          </cell>
          <cell r="H1362">
            <v>43606</v>
          </cell>
          <cell r="I1362">
            <v>42275</v>
          </cell>
          <cell r="J1362">
            <v>2000</v>
          </cell>
        </row>
        <row r="1363">
          <cell r="D1363">
            <v>294</v>
          </cell>
          <cell r="E1363">
            <v>0</v>
          </cell>
          <cell r="F1363">
            <v>0</v>
          </cell>
          <cell r="G1363">
            <v>294</v>
          </cell>
          <cell r="H1363">
            <v>43607</v>
          </cell>
          <cell r="I1363">
            <v>42275</v>
          </cell>
          <cell r="J1363">
            <v>2030</v>
          </cell>
        </row>
        <row r="1364">
          <cell r="D1364">
            <v>294</v>
          </cell>
          <cell r="E1364">
            <v>0</v>
          </cell>
          <cell r="F1364">
            <v>0</v>
          </cell>
          <cell r="G1364">
            <v>294</v>
          </cell>
          <cell r="H1364">
            <v>43608</v>
          </cell>
          <cell r="I1364">
            <v>42275</v>
          </cell>
          <cell r="J1364">
            <v>2100</v>
          </cell>
        </row>
        <row r="1365">
          <cell r="D1365">
            <v>294</v>
          </cell>
          <cell r="E1365">
            <v>0</v>
          </cell>
          <cell r="F1365">
            <v>0</v>
          </cell>
          <cell r="G1365">
            <v>294</v>
          </cell>
          <cell r="H1365">
            <v>43609</v>
          </cell>
          <cell r="I1365">
            <v>42275</v>
          </cell>
          <cell r="J1365">
            <v>2130</v>
          </cell>
        </row>
        <row r="1366">
          <cell r="D1366">
            <v>294</v>
          </cell>
          <cell r="E1366">
            <v>0</v>
          </cell>
          <cell r="F1366">
            <v>0</v>
          </cell>
          <cell r="G1366">
            <v>294</v>
          </cell>
          <cell r="H1366">
            <v>43610</v>
          </cell>
          <cell r="I1366">
            <v>42275</v>
          </cell>
          <cell r="J1366">
            <v>2200</v>
          </cell>
        </row>
        <row r="1367">
          <cell r="D1367">
            <v>294</v>
          </cell>
          <cell r="E1367">
            <v>0</v>
          </cell>
          <cell r="F1367">
            <v>0</v>
          </cell>
          <cell r="G1367">
            <v>294</v>
          </cell>
          <cell r="H1367">
            <v>43611</v>
          </cell>
          <cell r="I1367">
            <v>42275</v>
          </cell>
          <cell r="J1367">
            <v>2230</v>
          </cell>
        </row>
        <row r="1368">
          <cell r="D1368">
            <v>294</v>
          </cell>
          <cell r="E1368">
            <v>0</v>
          </cell>
          <cell r="F1368">
            <v>0</v>
          </cell>
          <cell r="G1368">
            <v>294</v>
          </cell>
          <cell r="H1368">
            <v>43612</v>
          </cell>
          <cell r="I1368">
            <v>42275</v>
          </cell>
          <cell r="J1368">
            <v>2300</v>
          </cell>
        </row>
        <row r="1369">
          <cell r="D1369">
            <v>294</v>
          </cell>
          <cell r="E1369">
            <v>0</v>
          </cell>
          <cell r="F1369">
            <v>0</v>
          </cell>
          <cell r="G1369">
            <v>294</v>
          </cell>
          <cell r="H1369">
            <v>43613</v>
          </cell>
          <cell r="I1369">
            <v>42275</v>
          </cell>
          <cell r="J1369">
            <v>2330</v>
          </cell>
        </row>
        <row r="1370">
          <cell r="D1370">
            <v>294</v>
          </cell>
          <cell r="E1370">
            <v>0</v>
          </cell>
          <cell r="F1370">
            <v>0</v>
          </cell>
          <cell r="G1370">
            <v>294</v>
          </cell>
          <cell r="H1370">
            <v>43614</v>
          </cell>
          <cell r="I1370">
            <v>42275</v>
          </cell>
          <cell r="J1370">
            <v>2400</v>
          </cell>
        </row>
        <row r="1371">
          <cell r="D1371">
            <v>294</v>
          </cell>
          <cell r="E1371">
            <v>0</v>
          </cell>
          <cell r="F1371">
            <v>0</v>
          </cell>
          <cell r="G1371">
            <v>294</v>
          </cell>
          <cell r="H1371">
            <v>43615</v>
          </cell>
          <cell r="I1371">
            <v>42276</v>
          </cell>
          <cell r="J1371">
            <v>30</v>
          </cell>
        </row>
        <row r="1372">
          <cell r="D1372">
            <v>294</v>
          </cell>
          <cell r="E1372">
            <v>0</v>
          </cell>
          <cell r="F1372">
            <v>0</v>
          </cell>
          <cell r="G1372">
            <v>294</v>
          </cell>
          <cell r="H1372">
            <v>43616</v>
          </cell>
          <cell r="I1372">
            <v>42276</v>
          </cell>
          <cell r="J1372">
            <v>100</v>
          </cell>
        </row>
        <row r="1373">
          <cell r="D1373">
            <v>301</v>
          </cell>
          <cell r="E1373">
            <v>0</v>
          </cell>
          <cell r="F1373">
            <v>0</v>
          </cell>
          <cell r="G1373">
            <v>301</v>
          </cell>
          <cell r="H1373">
            <v>43617</v>
          </cell>
          <cell r="I1373">
            <v>42276</v>
          </cell>
          <cell r="J1373">
            <v>130</v>
          </cell>
        </row>
        <row r="1374">
          <cell r="D1374">
            <v>294</v>
          </cell>
          <cell r="E1374">
            <v>0</v>
          </cell>
          <cell r="F1374">
            <v>0</v>
          </cell>
          <cell r="G1374">
            <v>294</v>
          </cell>
          <cell r="H1374">
            <v>43618</v>
          </cell>
          <cell r="I1374">
            <v>42276</v>
          </cell>
          <cell r="J1374">
            <v>200</v>
          </cell>
        </row>
        <row r="1375">
          <cell r="D1375">
            <v>294</v>
          </cell>
          <cell r="E1375">
            <v>0</v>
          </cell>
          <cell r="F1375">
            <v>0</v>
          </cell>
          <cell r="G1375">
            <v>294</v>
          </cell>
          <cell r="H1375">
            <v>43619</v>
          </cell>
          <cell r="I1375">
            <v>42276</v>
          </cell>
          <cell r="J1375">
            <v>230</v>
          </cell>
        </row>
        <row r="1376">
          <cell r="D1376">
            <v>301</v>
          </cell>
          <cell r="E1376">
            <v>0</v>
          </cell>
          <cell r="F1376">
            <v>0</v>
          </cell>
          <cell r="G1376">
            <v>301</v>
          </cell>
          <cell r="H1376">
            <v>43620</v>
          </cell>
          <cell r="I1376">
            <v>42276</v>
          </cell>
          <cell r="J1376">
            <v>300</v>
          </cell>
        </row>
        <row r="1377">
          <cell r="D1377">
            <v>294</v>
          </cell>
          <cell r="E1377">
            <v>0</v>
          </cell>
          <cell r="F1377">
            <v>0</v>
          </cell>
          <cell r="G1377">
            <v>294</v>
          </cell>
          <cell r="H1377">
            <v>43621</v>
          </cell>
          <cell r="I1377">
            <v>42276</v>
          </cell>
          <cell r="J1377">
            <v>330</v>
          </cell>
        </row>
        <row r="1378">
          <cell r="D1378">
            <v>294</v>
          </cell>
          <cell r="E1378">
            <v>0</v>
          </cell>
          <cell r="F1378">
            <v>0</v>
          </cell>
          <cell r="G1378">
            <v>294</v>
          </cell>
          <cell r="H1378">
            <v>43622</v>
          </cell>
          <cell r="I1378">
            <v>42276</v>
          </cell>
          <cell r="J1378">
            <v>400</v>
          </cell>
        </row>
        <row r="1379">
          <cell r="D1379">
            <v>294</v>
          </cell>
          <cell r="E1379">
            <v>0</v>
          </cell>
          <cell r="F1379">
            <v>0</v>
          </cell>
          <cell r="G1379">
            <v>294</v>
          </cell>
          <cell r="H1379">
            <v>43623</v>
          </cell>
          <cell r="I1379">
            <v>42276</v>
          </cell>
          <cell r="J1379">
            <v>430</v>
          </cell>
        </row>
        <row r="1380">
          <cell r="D1380">
            <v>301</v>
          </cell>
          <cell r="E1380">
            <v>0</v>
          </cell>
          <cell r="F1380">
            <v>0</v>
          </cell>
          <cell r="G1380">
            <v>301</v>
          </cell>
          <cell r="H1380">
            <v>43624</v>
          </cell>
          <cell r="I1380">
            <v>42276</v>
          </cell>
          <cell r="J1380">
            <v>500</v>
          </cell>
        </row>
        <row r="1381">
          <cell r="D1381">
            <v>294</v>
          </cell>
          <cell r="E1381">
            <v>0</v>
          </cell>
          <cell r="F1381">
            <v>0</v>
          </cell>
          <cell r="G1381">
            <v>294</v>
          </cell>
          <cell r="H1381">
            <v>43625</v>
          </cell>
          <cell r="I1381">
            <v>42276</v>
          </cell>
          <cell r="J1381">
            <v>530</v>
          </cell>
        </row>
        <row r="1382">
          <cell r="D1382">
            <v>294</v>
          </cell>
          <cell r="E1382">
            <v>0</v>
          </cell>
          <cell r="F1382">
            <v>0</v>
          </cell>
          <cell r="G1382">
            <v>294</v>
          </cell>
          <cell r="H1382">
            <v>43626</v>
          </cell>
          <cell r="I1382">
            <v>42276</v>
          </cell>
          <cell r="J1382">
            <v>600</v>
          </cell>
        </row>
        <row r="1383">
          <cell r="D1383">
            <v>301</v>
          </cell>
          <cell r="E1383">
            <v>0</v>
          </cell>
          <cell r="F1383">
            <v>0</v>
          </cell>
          <cell r="G1383">
            <v>301</v>
          </cell>
          <cell r="H1383">
            <v>43627</v>
          </cell>
          <cell r="I1383">
            <v>42276</v>
          </cell>
          <cell r="J1383">
            <v>630</v>
          </cell>
        </row>
        <row r="1384">
          <cell r="D1384">
            <v>294</v>
          </cell>
          <cell r="E1384">
            <v>0</v>
          </cell>
          <cell r="F1384">
            <v>0</v>
          </cell>
          <cell r="G1384">
            <v>294</v>
          </cell>
          <cell r="H1384">
            <v>43628</v>
          </cell>
          <cell r="I1384">
            <v>42276</v>
          </cell>
          <cell r="J1384">
            <v>700</v>
          </cell>
        </row>
        <row r="1385">
          <cell r="D1385">
            <v>301</v>
          </cell>
          <cell r="E1385">
            <v>0</v>
          </cell>
          <cell r="F1385">
            <v>0</v>
          </cell>
          <cell r="G1385">
            <v>301</v>
          </cell>
          <cell r="H1385">
            <v>43629</v>
          </cell>
          <cell r="I1385">
            <v>42276</v>
          </cell>
          <cell r="J1385">
            <v>730</v>
          </cell>
        </row>
        <row r="1386">
          <cell r="D1386">
            <v>294</v>
          </cell>
          <cell r="E1386">
            <v>0</v>
          </cell>
          <cell r="F1386">
            <v>0</v>
          </cell>
          <cell r="G1386">
            <v>294</v>
          </cell>
          <cell r="H1386">
            <v>43630</v>
          </cell>
          <cell r="I1386">
            <v>42276</v>
          </cell>
          <cell r="J1386">
            <v>800</v>
          </cell>
        </row>
        <row r="1387">
          <cell r="D1387">
            <v>301</v>
          </cell>
          <cell r="E1387">
            <v>0</v>
          </cell>
          <cell r="F1387">
            <v>0</v>
          </cell>
          <cell r="G1387">
            <v>301</v>
          </cell>
          <cell r="H1387">
            <v>43631</v>
          </cell>
          <cell r="I1387">
            <v>42276</v>
          </cell>
          <cell r="J1387">
            <v>830</v>
          </cell>
        </row>
        <row r="1388">
          <cell r="D1388">
            <v>294</v>
          </cell>
          <cell r="E1388">
            <v>0</v>
          </cell>
          <cell r="F1388">
            <v>0</v>
          </cell>
          <cell r="G1388">
            <v>294</v>
          </cell>
          <cell r="H1388">
            <v>43632</v>
          </cell>
          <cell r="I1388">
            <v>42276</v>
          </cell>
          <cell r="J1388">
            <v>900</v>
          </cell>
        </row>
        <row r="1389">
          <cell r="D1389">
            <v>301</v>
          </cell>
          <cell r="E1389">
            <v>0</v>
          </cell>
          <cell r="F1389">
            <v>0</v>
          </cell>
          <cell r="G1389">
            <v>301</v>
          </cell>
          <cell r="H1389">
            <v>43633</v>
          </cell>
          <cell r="I1389">
            <v>42276</v>
          </cell>
          <cell r="J1389">
            <v>930</v>
          </cell>
        </row>
        <row r="1390">
          <cell r="D1390">
            <v>288</v>
          </cell>
          <cell r="E1390">
            <v>0</v>
          </cell>
          <cell r="F1390">
            <v>0</v>
          </cell>
          <cell r="G1390">
            <v>288</v>
          </cell>
          <cell r="H1390">
            <v>43634</v>
          </cell>
          <cell r="I1390">
            <v>42276</v>
          </cell>
          <cell r="J1390">
            <v>1000</v>
          </cell>
        </row>
        <row r="1391">
          <cell r="D1391">
            <v>294</v>
          </cell>
          <cell r="E1391">
            <v>0</v>
          </cell>
          <cell r="F1391">
            <v>0</v>
          </cell>
          <cell r="G1391">
            <v>294</v>
          </cell>
          <cell r="H1391">
            <v>43635</v>
          </cell>
          <cell r="I1391">
            <v>42276</v>
          </cell>
          <cell r="J1391">
            <v>1030</v>
          </cell>
        </row>
        <row r="1392">
          <cell r="D1392">
            <v>294</v>
          </cell>
          <cell r="E1392">
            <v>0</v>
          </cell>
          <cell r="F1392">
            <v>0</v>
          </cell>
          <cell r="G1392">
            <v>294</v>
          </cell>
          <cell r="H1392">
            <v>43636</v>
          </cell>
          <cell r="I1392">
            <v>42276</v>
          </cell>
          <cell r="J1392">
            <v>1100</v>
          </cell>
        </row>
        <row r="1393">
          <cell r="D1393">
            <v>294</v>
          </cell>
          <cell r="E1393">
            <v>0</v>
          </cell>
          <cell r="F1393">
            <v>0</v>
          </cell>
          <cell r="G1393">
            <v>294</v>
          </cell>
          <cell r="H1393">
            <v>43637</v>
          </cell>
          <cell r="I1393">
            <v>42276</v>
          </cell>
          <cell r="J1393">
            <v>1130</v>
          </cell>
        </row>
        <row r="1394">
          <cell r="D1394">
            <v>294</v>
          </cell>
          <cell r="E1394">
            <v>0</v>
          </cell>
          <cell r="F1394">
            <v>0</v>
          </cell>
          <cell r="G1394">
            <v>294</v>
          </cell>
          <cell r="H1394">
            <v>43638</v>
          </cell>
          <cell r="I1394">
            <v>42276</v>
          </cell>
          <cell r="J1394">
            <v>1200</v>
          </cell>
        </row>
        <row r="1395">
          <cell r="D1395">
            <v>294</v>
          </cell>
          <cell r="E1395">
            <v>0</v>
          </cell>
          <cell r="F1395">
            <v>0</v>
          </cell>
          <cell r="G1395">
            <v>294</v>
          </cell>
          <cell r="H1395">
            <v>43639</v>
          </cell>
          <cell r="I1395">
            <v>42276</v>
          </cell>
          <cell r="J1395">
            <v>1230</v>
          </cell>
        </row>
        <row r="1396">
          <cell r="D1396">
            <v>288</v>
          </cell>
          <cell r="E1396">
            <v>0</v>
          </cell>
          <cell r="F1396">
            <v>0</v>
          </cell>
          <cell r="G1396">
            <v>288</v>
          </cell>
          <cell r="H1396">
            <v>43640</v>
          </cell>
          <cell r="I1396">
            <v>42276</v>
          </cell>
          <cell r="J1396">
            <v>1300</v>
          </cell>
        </row>
        <row r="1397">
          <cell r="D1397">
            <v>294</v>
          </cell>
          <cell r="E1397">
            <v>0</v>
          </cell>
          <cell r="F1397">
            <v>0</v>
          </cell>
          <cell r="G1397">
            <v>294</v>
          </cell>
          <cell r="H1397">
            <v>43641</v>
          </cell>
          <cell r="I1397">
            <v>42276</v>
          </cell>
          <cell r="J1397">
            <v>1330</v>
          </cell>
        </row>
        <row r="1398">
          <cell r="D1398">
            <v>288</v>
          </cell>
          <cell r="E1398">
            <v>0</v>
          </cell>
          <cell r="F1398">
            <v>0</v>
          </cell>
          <cell r="G1398">
            <v>288</v>
          </cell>
          <cell r="H1398">
            <v>43642</v>
          </cell>
          <cell r="I1398">
            <v>42276</v>
          </cell>
          <cell r="J1398">
            <v>1400</v>
          </cell>
        </row>
        <row r="1399">
          <cell r="D1399">
            <v>294</v>
          </cell>
          <cell r="E1399">
            <v>0</v>
          </cell>
          <cell r="F1399">
            <v>0</v>
          </cell>
          <cell r="G1399">
            <v>294</v>
          </cell>
          <cell r="H1399">
            <v>43643</v>
          </cell>
          <cell r="I1399">
            <v>42276</v>
          </cell>
          <cell r="J1399">
            <v>1430</v>
          </cell>
        </row>
        <row r="1400">
          <cell r="D1400">
            <v>288</v>
          </cell>
          <cell r="E1400">
            <v>0</v>
          </cell>
          <cell r="F1400">
            <v>0</v>
          </cell>
          <cell r="G1400">
            <v>288</v>
          </cell>
          <cell r="H1400">
            <v>43644</v>
          </cell>
          <cell r="I1400">
            <v>42276</v>
          </cell>
          <cell r="J1400">
            <v>1500</v>
          </cell>
        </row>
        <row r="1401">
          <cell r="D1401">
            <v>294</v>
          </cell>
          <cell r="E1401">
            <v>0</v>
          </cell>
          <cell r="F1401">
            <v>0</v>
          </cell>
          <cell r="G1401">
            <v>294</v>
          </cell>
          <cell r="H1401">
            <v>43645</v>
          </cell>
          <cell r="I1401">
            <v>42276</v>
          </cell>
          <cell r="J1401">
            <v>1530</v>
          </cell>
        </row>
        <row r="1402">
          <cell r="D1402">
            <v>294</v>
          </cell>
          <cell r="E1402">
            <v>0</v>
          </cell>
          <cell r="F1402">
            <v>0</v>
          </cell>
          <cell r="G1402">
            <v>294</v>
          </cell>
          <cell r="H1402">
            <v>43646</v>
          </cell>
          <cell r="I1402">
            <v>42276</v>
          </cell>
          <cell r="J1402">
            <v>1600</v>
          </cell>
        </row>
        <row r="1403">
          <cell r="D1403">
            <v>294</v>
          </cell>
          <cell r="E1403">
            <v>0</v>
          </cell>
          <cell r="F1403">
            <v>0</v>
          </cell>
          <cell r="G1403">
            <v>294</v>
          </cell>
          <cell r="H1403">
            <v>43647</v>
          </cell>
          <cell r="I1403">
            <v>42276</v>
          </cell>
          <cell r="J1403">
            <v>1630</v>
          </cell>
        </row>
        <row r="1404">
          <cell r="D1404">
            <v>301</v>
          </cell>
          <cell r="E1404">
            <v>0</v>
          </cell>
          <cell r="F1404">
            <v>0</v>
          </cell>
          <cell r="G1404">
            <v>301</v>
          </cell>
          <cell r="H1404">
            <v>43648</v>
          </cell>
          <cell r="I1404">
            <v>42276</v>
          </cell>
          <cell r="J1404">
            <v>1700</v>
          </cell>
        </row>
        <row r="1405">
          <cell r="D1405">
            <v>294</v>
          </cell>
          <cell r="E1405">
            <v>0</v>
          </cell>
          <cell r="F1405">
            <v>0</v>
          </cell>
          <cell r="G1405">
            <v>294</v>
          </cell>
          <cell r="H1405">
            <v>43649</v>
          </cell>
          <cell r="I1405">
            <v>42276</v>
          </cell>
          <cell r="J1405">
            <v>1730</v>
          </cell>
        </row>
        <row r="1406">
          <cell r="D1406">
            <v>294</v>
          </cell>
          <cell r="E1406">
            <v>0</v>
          </cell>
          <cell r="F1406">
            <v>0</v>
          </cell>
          <cell r="G1406">
            <v>294</v>
          </cell>
          <cell r="H1406">
            <v>43650</v>
          </cell>
          <cell r="I1406">
            <v>42276</v>
          </cell>
          <cell r="J1406">
            <v>1800</v>
          </cell>
        </row>
        <row r="1407">
          <cell r="D1407">
            <v>301</v>
          </cell>
          <cell r="E1407">
            <v>0</v>
          </cell>
          <cell r="F1407">
            <v>0</v>
          </cell>
          <cell r="G1407">
            <v>301</v>
          </cell>
          <cell r="H1407">
            <v>43651</v>
          </cell>
          <cell r="I1407">
            <v>42276</v>
          </cell>
          <cell r="J1407">
            <v>1830</v>
          </cell>
        </row>
        <row r="1408">
          <cell r="D1408">
            <v>301</v>
          </cell>
          <cell r="E1408">
            <v>0</v>
          </cell>
          <cell r="F1408">
            <v>0</v>
          </cell>
          <cell r="G1408">
            <v>301</v>
          </cell>
          <cell r="H1408">
            <v>43652</v>
          </cell>
          <cell r="I1408">
            <v>42276</v>
          </cell>
          <cell r="J1408">
            <v>1900</v>
          </cell>
        </row>
        <row r="1409">
          <cell r="D1409">
            <v>294</v>
          </cell>
          <cell r="E1409">
            <v>0</v>
          </cell>
          <cell r="F1409">
            <v>0</v>
          </cell>
          <cell r="G1409">
            <v>294</v>
          </cell>
          <cell r="H1409">
            <v>43653</v>
          </cell>
          <cell r="I1409">
            <v>42276</v>
          </cell>
          <cell r="J1409">
            <v>1930</v>
          </cell>
        </row>
        <row r="1410">
          <cell r="D1410">
            <v>301</v>
          </cell>
          <cell r="E1410">
            <v>0</v>
          </cell>
          <cell r="F1410">
            <v>0</v>
          </cell>
          <cell r="G1410">
            <v>301</v>
          </cell>
          <cell r="H1410">
            <v>43654</v>
          </cell>
          <cell r="I1410">
            <v>42276</v>
          </cell>
          <cell r="J1410">
            <v>2000</v>
          </cell>
        </row>
        <row r="1411">
          <cell r="D1411">
            <v>307</v>
          </cell>
          <cell r="E1411">
            <v>0</v>
          </cell>
          <cell r="F1411">
            <v>0</v>
          </cell>
          <cell r="G1411">
            <v>307</v>
          </cell>
          <cell r="H1411">
            <v>43655</v>
          </cell>
          <cell r="I1411">
            <v>42276</v>
          </cell>
          <cell r="J1411">
            <v>2030</v>
          </cell>
        </row>
        <row r="1412">
          <cell r="D1412">
            <v>294</v>
          </cell>
          <cell r="E1412">
            <v>0</v>
          </cell>
          <cell r="F1412">
            <v>0</v>
          </cell>
          <cell r="G1412">
            <v>294</v>
          </cell>
          <cell r="H1412">
            <v>43656</v>
          </cell>
          <cell r="I1412">
            <v>42276</v>
          </cell>
          <cell r="J1412">
            <v>2100</v>
          </cell>
        </row>
        <row r="1413">
          <cell r="D1413">
            <v>301</v>
          </cell>
          <cell r="E1413">
            <v>0</v>
          </cell>
          <cell r="F1413">
            <v>0</v>
          </cell>
          <cell r="G1413">
            <v>301</v>
          </cell>
          <cell r="H1413">
            <v>43657</v>
          </cell>
          <cell r="I1413">
            <v>42276</v>
          </cell>
          <cell r="J1413">
            <v>2130</v>
          </cell>
        </row>
        <row r="1414">
          <cell r="D1414">
            <v>301</v>
          </cell>
          <cell r="E1414">
            <v>0</v>
          </cell>
          <cell r="F1414">
            <v>0</v>
          </cell>
          <cell r="G1414">
            <v>301</v>
          </cell>
          <cell r="H1414">
            <v>43658</v>
          </cell>
          <cell r="I1414">
            <v>42276</v>
          </cell>
          <cell r="J1414">
            <v>2200</v>
          </cell>
        </row>
        <row r="1415">
          <cell r="D1415">
            <v>301</v>
          </cell>
          <cell r="E1415">
            <v>0</v>
          </cell>
          <cell r="F1415">
            <v>0</v>
          </cell>
          <cell r="G1415">
            <v>301</v>
          </cell>
          <cell r="H1415">
            <v>43659</v>
          </cell>
          <cell r="I1415">
            <v>42276</v>
          </cell>
          <cell r="J1415">
            <v>2230</v>
          </cell>
        </row>
        <row r="1416">
          <cell r="D1416">
            <v>307</v>
          </cell>
          <cell r="E1416">
            <v>0</v>
          </cell>
          <cell r="F1416">
            <v>0</v>
          </cell>
          <cell r="G1416">
            <v>307</v>
          </cell>
          <cell r="H1416">
            <v>43660</v>
          </cell>
          <cell r="I1416">
            <v>42276</v>
          </cell>
          <cell r="J1416">
            <v>2300</v>
          </cell>
        </row>
        <row r="1417">
          <cell r="D1417">
            <v>294</v>
          </cell>
          <cell r="E1417">
            <v>0</v>
          </cell>
          <cell r="F1417">
            <v>0</v>
          </cell>
          <cell r="G1417">
            <v>294</v>
          </cell>
          <cell r="H1417">
            <v>43661</v>
          </cell>
          <cell r="I1417">
            <v>42276</v>
          </cell>
          <cell r="J1417">
            <v>2330</v>
          </cell>
        </row>
        <row r="1418">
          <cell r="D1418">
            <v>307</v>
          </cell>
          <cell r="E1418">
            <v>0</v>
          </cell>
          <cell r="F1418">
            <v>0</v>
          </cell>
          <cell r="G1418">
            <v>307</v>
          </cell>
          <cell r="H1418">
            <v>43662</v>
          </cell>
          <cell r="I1418">
            <v>42276</v>
          </cell>
          <cell r="J1418">
            <v>2400</v>
          </cell>
        </row>
        <row r="1419">
          <cell r="D1419">
            <v>301</v>
          </cell>
          <cell r="E1419">
            <v>0</v>
          </cell>
          <cell r="F1419">
            <v>0</v>
          </cell>
          <cell r="G1419">
            <v>301</v>
          </cell>
          <cell r="H1419">
            <v>43663</v>
          </cell>
          <cell r="I1419">
            <v>42277</v>
          </cell>
          <cell r="J1419">
            <v>30</v>
          </cell>
        </row>
        <row r="1420">
          <cell r="D1420">
            <v>301</v>
          </cell>
          <cell r="E1420">
            <v>0</v>
          </cell>
          <cell r="F1420">
            <v>0</v>
          </cell>
          <cell r="G1420">
            <v>301</v>
          </cell>
          <cell r="H1420">
            <v>43664</v>
          </cell>
          <cell r="I1420">
            <v>42277</v>
          </cell>
          <cell r="J1420">
            <v>100</v>
          </cell>
        </row>
        <row r="1421">
          <cell r="D1421">
            <v>307</v>
          </cell>
          <cell r="E1421">
            <v>0</v>
          </cell>
          <cell r="F1421">
            <v>0</v>
          </cell>
          <cell r="G1421">
            <v>307</v>
          </cell>
          <cell r="H1421">
            <v>43665</v>
          </cell>
          <cell r="I1421">
            <v>42277</v>
          </cell>
          <cell r="J1421">
            <v>130</v>
          </cell>
        </row>
        <row r="1422">
          <cell r="D1422">
            <v>301</v>
          </cell>
          <cell r="E1422">
            <v>0</v>
          </cell>
          <cell r="F1422">
            <v>0</v>
          </cell>
          <cell r="G1422">
            <v>301</v>
          </cell>
          <cell r="H1422">
            <v>43666</v>
          </cell>
          <cell r="I1422">
            <v>42277</v>
          </cell>
          <cell r="J1422">
            <v>200</v>
          </cell>
        </row>
        <row r="1423">
          <cell r="D1423">
            <v>307</v>
          </cell>
          <cell r="E1423">
            <v>0</v>
          </cell>
          <cell r="F1423">
            <v>0</v>
          </cell>
          <cell r="G1423">
            <v>307</v>
          </cell>
          <cell r="H1423">
            <v>43667</v>
          </cell>
          <cell r="I1423">
            <v>42277</v>
          </cell>
          <cell r="J1423">
            <v>230</v>
          </cell>
        </row>
        <row r="1424">
          <cell r="D1424">
            <v>307</v>
          </cell>
          <cell r="E1424">
            <v>0</v>
          </cell>
          <cell r="F1424">
            <v>0</v>
          </cell>
          <cell r="G1424">
            <v>307</v>
          </cell>
          <cell r="H1424">
            <v>43668</v>
          </cell>
          <cell r="I1424">
            <v>42277</v>
          </cell>
          <cell r="J1424">
            <v>300</v>
          </cell>
        </row>
        <row r="1425">
          <cell r="D1425">
            <v>301</v>
          </cell>
          <cell r="E1425">
            <v>0</v>
          </cell>
          <cell r="F1425">
            <v>0</v>
          </cell>
          <cell r="G1425">
            <v>301</v>
          </cell>
          <cell r="H1425">
            <v>43669</v>
          </cell>
          <cell r="I1425">
            <v>42277</v>
          </cell>
          <cell r="J1425">
            <v>330</v>
          </cell>
        </row>
        <row r="1426">
          <cell r="D1426">
            <v>307</v>
          </cell>
          <cell r="E1426">
            <v>0</v>
          </cell>
          <cell r="F1426">
            <v>0</v>
          </cell>
          <cell r="G1426">
            <v>307</v>
          </cell>
          <cell r="H1426">
            <v>43670</v>
          </cell>
          <cell r="I1426">
            <v>42277</v>
          </cell>
          <cell r="J1426">
            <v>400</v>
          </cell>
        </row>
        <row r="1427">
          <cell r="D1427">
            <v>307</v>
          </cell>
          <cell r="E1427">
            <v>0</v>
          </cell>
          <cell r="F1427">
            <v>0</v>
          </cell>
          <cell r="G1427">
            <v>307</v>
          </cell>
          <cell r="H1427">
            <v>43671</v>
          </cell>
          <cell r="I1427">
            <v>42277</v>
          </cell>
          <cell r="J1427">
            <v>430</v>
          </cell>
        </row>
        <row r="1428">
          <cell r="D1428">
            <v>307</v>
          </cell>
          <cell r="E1428">
            <v>0</v>
          </cell>
          <cell r="F1428">
            <v>0</v>
          </cell>
          <cell r="G1428">
            <v>307</v>
          </cell>
          <cell r="H1428">
            <v>43672</v>
          </cell>
          <cell r="I1428">
            <v>42277</v>
          </cell>
          <cell r="J1428">
            <v>500</v>
          </cell>
        </row>
        <row r="1429">
          <cell r="D1429">
            <v>301</v>
          </cell>
          <cell r="E1429">
            <v>0</v>
          </cell>
          <cell r="F1429">
            <v>0</v>
          </cell>
          <cell r="G1429">
            <v>301</v>
          </cell>
          <cell r="H1429">
            <v>43673</v>
          </cell>
          <cell r="I1429">
            <v>42277</v>
          </cell>
          <cell r="J1429">
            <v>530</v>
          </cell>
        </row>
        <row r="1430">
          <cell r="D1430">
            <v>307</v>
          </cell>
          <cell r="E1430">
            <v>0</v>
          </cell>
          <cell r="F1430">
            <v>0</v>
          </cell>
          <cell r="G1430">
            <v>307</v>
          </cell>
          <cell r="H1430">
            <v>43674</v>
          </cell>
          <cell r="I1430">
            <v>42277</v>
          </cell>
          <cell r="J1430">
            <v>600</v>
          </cell>
        </row>
        <row r="1431">
          <cell r="D1431">
            <v>307</v>
          </cell>
          <cell r="E1431">
            <v>0</v>
          </cell>
          <cell r="F1431">
            <v>0</v>
          </cell>
          <cell r="G1431">
            <v>307</v>
          </cell>
          <cell r="H1431">
            <v>43675</v>
          </cell>
          <cell r="I1431">
            <v>42277</v>
          </cell>
          <cell r="J1431">
            <v>630</v>
          </cell>
        </row>
        <row r="1432">
          <cell r="D1432">
            <v>307</v>
          </cell>
          <cell r="E1432">
            <v>0</v>
          </cell>
          <cell r="F1432">
            <v>0</v>
          </cell>
          <cell r="G1432">
            <v>307</v>
          </cell>
          <cell r="H1432">
            <v>43676</v>
          </cell>
          <cell r="I1432">
            <v>42277</v>
          </cell>
          <cell r="J1432">
            <v>700</v>
          </cell>
        </row>
        <row r="1433">
          <cell r="D1433">
            <v>314</v>
          </cell>
          <cell r="E1433">
            <v>0</v>
          </cell>
          <cell r="F1433">
            <v>0</v>
          </cell>
          <cell r="G1433">
            <v>314</v>
          </cell>
          <cell r="H1433">
            <v>43677</v>
          </cell>
          <cell r="I1433">
            <v>42277</v>
          </cell>
          <cell r="J1433">
            <v>730</v>
          </cell>
        </row>
        <row r="1434">
          <cell r="D1434">
            <v>307</v>
          </cell>
          <cell r="E1434">
            <v>0</v>
          </cell>
          <cell r="F1434">
            <v>0</v>
          </cell>
          <cell r="G1434">
            <v>307</v>
          </cell>
          <cell r="H1434">
            <v>43678</v>
          </cell>
          <cell r="I1434">
            <v>42277</v>
          </cell>
          <cell r="J1434">
            <v>800</v>
          </cell>
        </row>
        <row r="1435">
          <cell r="D1435">
            <v>307</v>
          </cell>
          <cell r="E1435">
            <v>0</v>
          </cell>
          <cell r="F1435">
            <v>0</v>
          </cell>
          <cell r="G1435">
            <v>307</v>
          </cell>
          <cell r="H1435">
            <v>43679</v>
          </cell>
          <cell r="I1435">
            <v>42277</v>
          </cell>
          <cell r="J1435">
            <v>830</v>
          </cell>
        </row>
        <row r="1436">
          <cell r="D1436">
            <v>307</v>
          </cell>
          <cell r="E1436">
            <v>0</v>
          </cell>
          <cell r="F1436">
            <v>0</v>
          </cell>
          <cell r="G1436">
            <v>307</v>
          </cell>
          <cell r="H1436">
            <v>43680</v>
          </cell>
          <cell r="I1436">
            <v>42277</v>
          </cell>
          <cell r="J1436">
            <v>900</v>
          </cell>
        </row>
        <row r="1437">
          <cell r="D1437">
            <v>307</v>
          </cell>
          <cell r="E1437">
            <v>0</v>
          </cell>
          <cell r="F1437">
            <v>0</v>
          </cell>
          <cell r="G1437">
            <v>307</v>
          </cell>
          <cell r="H1437">
            <v>43681</v>
          </cell>
          <cell r="I1437">
            <v>42277</v>
          </cell>
          <cell r="J1437">
            <v>930</v>
          </cell>
        </row>
        <row r="1438">
          <cell r="D1438">
            <v>301</v>
          </cell>
          <cell r="E1438">
            <v>0</v>
          </cell>
          <cell r="F1438">
            <v>0</v>
          </cell>
          <cell r="G1438">
            <v>301</v>
          </cell>
          <cell r="H1438">
            <v>43682</v>
          </cell>
          <cell r="I1438">
            <v>42277</v>
          </cell>
          <cell r="J1438">
            <v>1000</v>
          </cell>
        </row>
        <row r="1439">
          <cell r="D1439">
            <v>307</v>
          </cell>
          <cell r="E1439">
            <v>0</v>
          </cell>
          <cell r="F1439">
            <v>0</v>
          </cell>
          <cell r="G1439">
            <v>307</v>
          </cell>
          <cell r="H1439">
            <v>43683</v>
          </cell>
          <cell r="I1439">
            <v>42277</v>
          </cell>
          <cell r="J1439">
            <v>1030</v>
          </cell>
        </row>
        <row r="1440">
          <cell r="D1440">
            <v>307</v>
          </cell>
          <cell r="E1440">
            <v>0</v>
          </cell>
          <cell r="F1440">
            <v>0</v>
          </cell>
          <cell r="G1440">
            <v>307</v>
          </cell>
          <cell r="H1440">
            <v>43684</v>
          </cell>
          <cell r="I1440">
            <v>42277</v>
          </cell>
          <cell r="J1440">
            <v>1100</v>
          </cell>
        </row>
        <row r="1441">
          <cell r="D1441">
            <v>307</v>
          </cell>
          <cell r="E1441">
            <v>0</v>
          </cell>
          <cell r="F1441">
            <v>0</v>
          </cell>
          <cell r="G1441">
            <v>307</v>
          </cell>
          <cell r="H1441">
            <v>43685</v>
          </cell>
          <cell r="I1441">
            <v>42277</v>
          </cell>
          <cell r="J1441">
            <v>1130</v>
          </cell>
        </row>
        <row r="1442">
          <cell r="D1442">
            <v>294</v>
          </cell>
          <cell r="E1442">
            <v>0</v>
          </cell>
          <cell r="F1442">
            <v>0</v>
          </cell>
          <cell r="G1442">
            <v>294</v>
          </cell>
          <cell r="H1442">
            <v>43686</v>
          </cell>
          <cell r="I1442">
            <v>42277</v>
          </cell>
          <cell r="J1442">
            <v>1200</v>
          </cell>
        </row>
        <row r="1443">
          <cell r="E1443">
            <v>0</v>
          </cell>
          <cell r="F1443">
            <v>0</v>
          </cell>
          <cell r="G1443">
            <v>0</v>
          </cell>
          <cell r="H1443" t="str">
            <v/>
          </cell>
          <cell r="I1443">
            <v>0</v>
          </cell>
          <cell r="J1443">
            <v>0</v>
          </cell>
        </row>
        <row r="1444">
          <cell r="E1444">
            <v>0</v>
          </cell>
          <cell r="F1444">
            <v>0</v>
          </cell>
          <cell r="G1444">
            <v>0</v>
          </cell>
          <cell r="H1444" t="str">
            <v/>
          </cell>
          <cell r="I1444">
            <v>0</v>
          </cell>
          <cell r="J1444">
            <v>0</v>
          </cell>
        </row>
        <row r="1445">
          <cell r="E1445">
            <v>0</v>
          </cell>
          <cell r="F1445">
            <v>0</v>
          </cell>
          <cell r="G1445">
            <v>0</v>
          </cell>
          <cell r="H1445" t="str">
            <v/>
          </cell>
          <cell r="I1445">
            <v>0</v>
          </cell>
          <cell r="J1445">
            <v>0</v>
          </cell>
        </row>
        <row r="1446">
          <cell r="E1446">
            <v>0</v>
          </cell>
          <cell r="F1446">
            <v>0</v>
          </cell>
          <cell r="G1446">
            <v>0</v>
          </cell>
          <cell r="H1446" t="str">
            <v/>
          </cell>
          <cell r="I1446">
            <v>0</v>
          </cell>
          <cell r="J1446">
            <v>0</v>
          </cell>
        </row>
        <row r="1447">
          <cell r="E1447">
            <v>0</v>
          </cell>
          <cell r="F1447">
            <v>0</v>
          </cell>
          <cell r="G1447">
            <v>0</v>
          </cell>
          <cell r="H1447" t="str">
            <v/>
          </cell>
          <cell r="I1447">
            <v>0</v>
          </cell>
          <cell r="J1447">
            <v>0</v>
          </cell>
        </row>
        <row r="1448">
          <cell r="E1448">
            <v>0</v>
          </cell>
          <cell r="F1448">
            <v>0</v>
          </cell>
          <cell r="G1448">
            <v>0</v>
          </cell>
          <cell r="H1448" t="str">
            <v/>
          </cell>
          <cell r="I1448">
            <v>0</v>
          </cell>
          <cell r="J1448">
            <v>0</v>
          </cell>
        </row>
        <row r="1449">
          <cell r="E1449">
            <v>0</v>
          </cell>
          <cell r="F1449">
            <v>0</v>
          </cell>
          <cell r="G1449">
            <v>0</v>
          </cell>
          <cell r="H1449" t="str">
            <v/>
          </cell>
          <cell r="I1449">
            <v>0</v>
          </cell>
          <cell r="J1449">
            <v>0</v>
          </cell>
        </row>
        <row r="1450">
          <cell r="E1450">
            <v>0</v>
          </cell>
          <cell r="F1450">
            <v>0</v>
          </cell>
          <cell r="G1450">
            <v>0</v>
          </cell>
          <cell r="H1450" t="str">
            <v/>
          </cell>
          <cell r="I1450">
            <v>0</v>
          </cell>
          <cell r="J1450">
            <v>0</v>
          </cell>
        </row>
        <row r="1451">
          <cell r="E1451">
            <v>0</v>
          </cell>
          <cell r="F1451">
            <v>0</v>
          </cell>
          <cell r="G1451">
            <v>0</v>
          </cell>
          <cell r="H1451" t="str">
            <v/>
          </cell>
          <cell r="I1451">
            <v>0</v>
          </cell>
          <cell r="J1451">
            <v>0</v>
          </cell>
        </row>
        <row r="1452">
          <cell r="E1452">
            <v>0</v>
          </cell>
          <cell r="F1452">
            <v>0</v>
          </cell>
          <cell r="G1452">
            <v>0</v>
          </cell>
          <cell r="H1452" t="str">
            <v/>
          </cell>
          <cell r="I1452">
            <v>0</v>
          </cell>
          <cell r="J1452">
            <v>0</v>
          </cell>
        </row>
        <row r="1453">
          <cell r="E1453">
            <v>0</v>
          </cell>
          <cell r="F1453">
            <v>0</v>
          </cell>
          <cell r="G1453">
            <v>0</v>
          </cell>
          <cell r="H1453" t="str">
            <v/>
          </cell>
          <cell r="I1453">
            <v>0</v>
          </cell>
          <cell r="J1453">
            <v>0</v>
          </cell>
        </row>
        <row r="1454">
          <cell r="E1454">
            <v>0</v>
          </cell>
          <cell r="F1454">
            <v>0</v>
          </cell>
          <cell r="G1454">
            <v>0</v>
          </cell>
          <cell r="H1454" t="str">
            <v/>
          </cell>
          <cell r="I1454">
            <v>0</v>
          </cell>
          <cell r="J1454">
            <v>0</v>
          </cell>
        </row>
        <row r="1455">
          <cell r="E1455">
            <v>0</v>
          </cell>
          <cell r="F1455">
            <v>0</v>
          </cell>
          <cell r="G1455">
            <v>0</v>
          </cell>
          <cell r="H1455" t="str">
            <v/>
          </cell>
          <cell r="I1455">
            <v>0</v>
          </cell>
          <cell r="J1455">
            <v>0</v>
          </cell>
        </row>
        <row r="1456">
          <cell r="E1456">
            <v>0</v>
          </cell>
          <cell r="F1456">
            <v>0</v>
          </cell>
          <cell r="G1456">
            <v>0</v>
          </cell>
          <cell r="H1456" t="str">
            <v/>
          </cell>
          <cell r="I1456">
            <v>0</v>
          </cell>
          <cell r="J1456">
            <v>0</v>
          </cell>
        </row>
        <row r="1457">
          <cell r="E1457">
            <v>0</v>
          </cell>
          <cell r="F1457">
            <v>0</v>
          </cell>
          <cell r="G1457">
            <v>0</v>
          </cell>
          <cell r="H1457" t="str">
            <v/>
          </cell>
          <cell r="I1457">
            <v>0</v>
          </cell>
          <cell r="J1457">
            <v>0</v>
          </cell>
        </row>
        <row r="1458">
          <cell r="E1458">
            <v>0</v>
          </cell>
          <cell r="F1458">
            <v>0</v>
          </cell>
          <cell r="G1458">
            <v>0</v>
          </cell>
          <cell r="H1458" t="str">
            <v/>
          </cell>
          <cell r="I1458">
            <v>0</v>
          </cell>
          <cell r="J1458">
            <v>0</v>
          </cell>
        </row>
        <row r="1459">
          <cell r="E1459">
            <v>0</v>
          </cell>
          <cell r="F1459">
            <v>0</v>
          </cell>
          <cell r="G1459">
            <v>0</v>
          </cell>
          <cell r="H1459" t="str">
            <v/>
          </cell>
          <cell r="I1459">
            <v>0</v>
          </cell>
          <cell r="J1459">
            <v>0</v>
          </cell>
        </row>
        <row r="1460">
          <cell r="E1460">
            <v>0</v>
          </cell>
          <cell r="F1460">
            <v>0</v>
          </cell>
          <cell r="G1460">
            <v>0</v>
          </cell>
          <cell r="H1460" t="str">
            <v/>
          </cell>
          <cell r="I1460">
            <v>0</v>
          </cell>
          <cell r="J1460">
            <v>0</v>
          </cell>
        </row>
        <row r="1461">
          <cell r="E1461">
            <v>0</v>
          </cell>
          <cell r="F1461">
            <v>0</v>
          </cell>
          <cell r="G1461">
            <v>0</v>
          </cell>
          <cell r="H1461" t="str">
            <v/>
          </cell>
          <cell r="I1461">
            <v>0</v>
          </cell>
          <cell r="J1461">
            <v>0</v>
          </cell>
        </row>
        <row r="1462">
          <cell r="E1462">
            <v>0</v>
          </cell>
          <cell r="F1462">
            <v>0</v>
          </cell>
          <cell r="G1462">
            <v>0</v>
          </cell>
          <cell r="H1462" t="str">
            <v/>
          </cell>
          <cell r="I1462">
            <v>0</v>
          </cell>
          <cell r="J1462">
            <v>0</v>
          </cell>
        </row>
        <row r="1463">
          <cell r="E1463">
            <v>0</v>
          </cell>
          <cell r="F1463">
            <v>0</v>
          </cell>
          <cell r="G1463">
            <v>0</v>
          </cell>
          <cell r="H1463" t="str">
            <v/>
          </cell>
          <cell r="I1463">
            <v>0</v>
          </cell>
          <cell r="J1463">
            <v>0</v>
          </cell>
        </row>
        <row r="1464">
          <cell r="E1464">
            <v>0</v>
          </cell>
          <cell r="F1464">
            <v>0</v>
          </cell>
          <cell r="G1464">
            <v>0</v>
          </cell>
          <cell r="H1464" t="str">
            <v/>
          </cell>
          <cell r="I1464">
            <v>0</v>
          </cell>
          <cell r="J1464">
            <v>0</v>
          </cell>
        </row>
        <row r="1465">
          <cell r="E1465">
            <v>0</v>
          </cell>
          <cell r="F1465">
            <v>0</v>
          </cell>
          <cell r="G1465">
            <v>0</v>
          </cell>
          <cell r="H1465" t="str">
            <v/>
          </cell>
          <cell r="I1465">
            <v>0</v>
          </cell>
          <cell r="J1465">
            <v>0</v>
          </cell>
        </row>
        <row r="1466">
          <cell r="E1466">
            <v>0</v>
          </cell>
          <cell r="F1466">
            <v>0</v>
          </cell>
          <cell r="G1466">
            <v>0</v>
          </cell>
          <cell r="H1466" t="str">
            <v/>
          </cell>
          <cell r="I1466">
            <v>0</v>
          </cell>
          <cell r="J1466">
            <v>0</v>
          </cell>
        </row>
        <row r="1467">
          <cell r="E1467">
            <v>0</v>
          </cell>
          <cell r="F1467">
            <v>0</v>
          </cell>
          <cell r="G1467">
            <v>0</v>
          </cell>
          <cell r="H1467" t="str">
            <v/>
          </cell>
          <cell r="I1467">
            <v>0</v>
          </cell>
          <cell r="J1467">
            <v>0</v>
          </cell>
        </row>
        <row r="1468">
          <cell r="E1468">
            <v>0</v>
          </cell>
          <cell r="F1468">
            <v>0</v>
          </cell>
          <cell r="G1468">
            <v>0</v>
          </cell>
          <cell r="H1468" t="str">
            <v/>
          </cell>
          <cell r="I1468">
            <v>0</v>
          </cell>
          <cell r="J1468">
            <v>0</v>
          </cell>
        </row>
        <row r="1469">
          <cell r="E1469">
            <v>0</v>
          </cell>
          <cell r="F1469">
            <v>0</v>
          </cell>
          <cell r="G1469">
            <v>0</v>
          </cell>
          <cell r="H1469" t="str">
            <v/>
          </cell>
          <cell r="I1469">
            <v>0</v>
          </cell>
          <cell r="J1469">
            <v>0</v>
          </cell>
        </row>
        <row r="1470">
          <cell r="E1470">
            <v>0</v>
          </cell>
          <cell r="F1470">
            <v>0</v>
          </cell>
          <cell r="G1470">
            <v>0</v>
          </cell>
          <cell r="H1470" t="str">
            <v/>
          </cell>
          <cell r="I1470">
            <v>0</v>
          </cell>
          <cell r="J1470">
            <v>0</v>
          </cell>
        </row>
        <row r="1471">
          <cell r="E1471">
            <v>0</v>
          </cell>
          <cell r="F1471">
            <v>0</v>
          </cell>
          <cell r="G1471">
            <v>0</v>
          </cell>
          <cell r="H1471" t="str">
            <v/>
          </cell>
          <cell r="I1471">
            <v>0</v>
          </cell>
          <cell r="J1471">
            <v>0</v>
          </cell>
        </row>
        <row r="1472">
          <cell r="E1472">
            <v>0</v>
          </cell>
          <cell r="F1472">
            <v>0</v>
          </cell>
          <cell r="G1472">
            <v>0</v>
          </cell>
          <cell r="H1472" t="str">
            <v/>
          </cell>
          <cell r="I1472">
            <v>0</v>
          </cell>
          <cell r="J1472">
            <v>0</v>
          </cell>
        </row>
        <row r="1473">
          <cell r="E1473">
            <v>0</v>
          </cell>
          <cell r="F1473">
            <v>0</v>
          </cell>
          <cell r="G1473">
            <v>0</v>
          </cell>
          <cell r="H1473" t="str">
            <v/>
          </cell>
          <cell r="I1473">
            <v>0</v>
          </cell>
          <cell r="J1473">
            <v>0</v>
          </cell>
        </row>
        <row r="1474">
          <cell r="E1474">
            <v>0</v>
          </cell>
          <cell r="F1474">
            <v>0</v>
          </cell>
          <cell r="G1474">
            <v>0</v>
          </cell>
          <cell r="H1474" t="str">
            <v/>
          </cell>
          <cell r="I1474">
            <v>0</v>
          </cell>
          <cell r="J1474">
            <v>0</v>
          </cell>
        </row>
        <row r="1475">
          <cell r="E1475">
            <v>0</v>
          </cell>
          <cell r="F1475">
            <v>0</v>
          </cell>
          <cell r="G1475">
            <v>0</v>
          </cell>
          <cell r="H1475" t="str">
            <v/>
          </cell>
          <cell r="I1475">
            <v>0</v>
          </cell>
          <cell r="J1475">
            <v>0</v>
          </cell>
        </row>
        <row r="1476">
          <cell r="E1476">
            <v>0</v>
          </cell>
          <cell r="F1476">
            <v>0</v>
          </cell>
          <cell r="G1476">
            <v>0</v>
          </cell>
          <cell r="H1476" t="str">
            <v/>
          </cell>
          <cell r="I1476">
            <v>0</v>
          </cell>
          <cell r="J1476">
            <v>0</v>
          </cell>
        </row>
        <row r="1477">
          <cell r="E1477">
            <v>0</v>
          </cell>
          <cell r="F1477">
            <v>0</v>
          </cell>
          <cell r="G1477">
            <v>0</v>
          </cell>
          <cell r="H1477" t="str">
            <v/>
          </cell>
          <cell r="I1477">
            <v>0</v>
          </cell>
          <cell r="J1477">
            <v>0</v>
          </cell>
        </row>
        <row r="1478">
          <cell r="E1478">
            <v>0</v>
          </cell>
          <cell r="F1478">
            <v>0</v>
          </cell>
          <cell r="G1478">
            <v>0</v>
          </cell>
          <cell r="H1478" t="str">
            <v/>
          </cell>
          <cell r="I1478">
            <v>0</v>
          </cell>
          <cell r="J1478">
            <v>0</v>
          </cell>
        </row>
        <row r="1479">
          <cell r="E1479">
            <v>0</v>
          </cell>
          <cell r="F1479">
            <v>0</v>
          </cell>
          <cell r="G1479">
            <v>0</v>
          </cell>
          <cell r="H1479" t="str">
            <v/>
          </cell>
          <cell r="I1479">
            <v>0</v>
          </cell>
          <cell r="J1479">
            <v>0</v>
          </cell>
        </row>
        <row r="1480">
          <cell r="E1480">
            <v>0</v>
          </cell>
          <cell r="F1480">
            <v>0</v>
          </cell>
          <cell r="G1480">
            <v>0</v>
          </cell>
          <cell r="H1480" t="str">
            <v/>
          </cell>
          <cell r="I1480">
            <v>0</v>
          </cell>
          <cell r="J1480">
            <v>0</v>
          </cell>
        </row>
        <row r="1481">
          <cell r="E1481">
            <v>0</v>
          </cell>
          <cell r="F1481">
            <v>0</v>
          </cell>
          <cell r="G1481">
            <v>0</v>
          </cell>
          <cell r="H1481" t="str">
            <v/>
          </cell>
          <cell r="I1481">
            <v>0</v>
          </cell>
          <cell r="J1481">
            <v>0</v>
          </cell>
        </row>
        <row r="1482">
          <cell r="E1482">
            <v>0</v>
          </cell>
          <cell r="F1482">
            <v>0</v>
          </cell>
          <cell r="G1482">
            <v>0</v>
          </cell>
          <cell r="H1482" t="str">
            <v/>
          </cell>
          <cell r="I1482">
            <v>0</v>
          </cell>
          <cell r="J1482">
            <v>0</v>
          </cell>
        </row>
        <row r="1483">
          <cell r="E1483">
            <v>0</v>
          </cell>
          <cell r="F1483">
            <v>0</v>
          </cell>
          <cell r="G1483">
            <v>0</v>
          </cell>
          <cell r="H1483" t="str">
            <v/>
          </cell>
          <cell r="I1483">
            <v>0</v>
          </cell>
          <cell r="J1483">
            <v>0</v>
          </cell>
        </row>
        <row r="1484">
          <cell r="E1484">
            <v>0</v>
          </cell>
          <cell r="F1484">
            <v>0</v>
          </cell>
          <cell r="G1484">
            <v>0</v>
          </cell>
          <cell r="H1484" t="str">
            <v/>
          </cell>
          <cell r="I1484">
            <v>0</v>
          </cell>
          <cell r="J1484">
            <v>0</v>
          </cell>
        </row>
        <row r="1485">
          <cell r="E1485">
            <v>0</v>
          </cell>
          <cell r="F1485">
            <v>0</v>
          </cell>
          <cell r="G1485">
            <v>0</v>
          </cell>
          <cell r="H1485" t="str">
            <v/>
          </cell>
          <cell r="I1485">
            <v>0</v>
          </cell>
          <cell r="J1485">
            <v>0</v>
          </cell>
        </row>
        <row r="1486">
          <cell r="E1486">
            <v>0</v>
          </cell>
          <cell r="F1486">
            <v>0</v>
          </cell>
          <cell r="G1486">
            <v>0</v>
          </cell>
          <cell r="H1486" t="str">
            <v/>
          </cell>
          <cell r="I1486">
            <v>0</v>
          </cell>
          <cell r="J1486">
            <v>0</v>
          </cell>
        </row>
        <row r="1487">
          <cell r="E1487">
            <v>0</v>
          </cell>
          <cell r="F1487">
            <v>0</v>
          </cell>
          <cell r="G1487">
            <v>0</v>
          </cell>
          <cell r="H1487" t="str">
            <v/>
          </cell>
          <cell r="I1487">
            <v>0</v>
          </cell>
          <cell r="J1487">
            <v>0</v>
          </cell>
        </row>
        <row r="1488">
          <cell r="E1488">
            <v>0</v>
          </cell>
          <cell r="F1488">
            <v>0</v>
          </cell>
          <cell r="G1488">
            <v>0</v>
          </cell>
          <cell r="H1488" t="str">
            <v/>
          </cell>
          <cell r="I1488">
            <v>0</v>
          </cell>
          <cell r="J1488">
            <v>0</v>
          </cell>
        </row>
        <row r="1489">
          <cell r="E1489">
            <v>0</v>
          </cell>
          <cell r="F1489">
            <v>0</v>
          </cell>
          <cell r="G1489">
            <v>0</v>
          </cell>
          <cell r="H1489" t="str">
            <v/>
          </cell>
          <cell r="I1489">
            <v>0</v>
          </cell>
          <cell r="J1489">
            <v>0</v>
          </cell>
        </row>
        <row r="1490">
          <cell r="E1490">
            <v>0</v>
          </cell>
          <cell r="F1490">
            <v>0</v>
          </cell>
          <cell r="G1490">
            <v>0</v>
          </cell>
          <cell r="H1490" t="str">
            <v/>
          </cell>
          <cell r="I1490">
            <v>0</v>
          </cell>
          <cell r="J1490">
            <v>0</v>
          </cell>
        </row>
      </sheetData>
      <sheetData sheetId="5"/>
      <sheetData sheetId="6">
        <row r="2">
          <cell r="A2" t="str">
            <v>CFL-1381</v>
          </cell>
        </row>
      </sheetData>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00111RurkWh"/>
      <sheetName val="Nicholl-November 2002"/>
      <sheetName val="Nicholl-December 2002"/>
      <sheetName val="Nicholl-October 2002"/>
      <sheetName val="Nicholl-September 2002"/>
      <sheetName val="Nicholl-August 2002"/>
      <sheetName val=" Nicholl-July 2002"/>
    </sheetNames>
    <sheetDataSet>
      <sheetData sheetId="0">
        <row r="1">
          <cell r="A1" t="str">
            <v xml:space="preserve">Newfoundland and Labrador Hydro </v>
          </cell>
        </row>
        <row r="2">
          <cell r="A2" t="str">
            <v>Rural Revenue Statistics -- Monthly kWhs</v>
          </cell>
        </row>
        <row r="3">
          <cell r="A3" t="str">
            <v>For the Month ended November 30, 2001</v>
          </cell>
          <cell r="D3" t="str">
            <v>UCIS</v>
          </cell>
          <cell r="F3" t="str">
            <v>UCIS</v>
          </cell>
          <cell r="G3" t="str">
            <v>Manual</v>
          </cell>
        </row>
        <row r="4">
          <cell r="D4" t="str">
            <v>Monthly</v>
          </cell>
          <cell r="F4" t="str">
            <v>Monthly</v>
          </cell>
          <cell r="G4" t="str">
            <v>Bills</v>
          </cell>
        </row>
        <row r="5">
          <cell r="A5" t="str">
            <v>Area</v>
          </cell>
          <cell r="B5" t="str">
            <v>Rate Class</v>
          </cell>
          <cell r="D5" t="str">
            <v xml:space="preserve"> Bal. kWhs</v>
          </cell>
          <cell r="E5" t="str">
            <v>kWhs Adj.</v>
          </cell>
          <cell r="F5" t="str">
            <v>Adj. Bal. kWhs</v>
          </cell>
          <cell r="G5" t="str">
            <v>kWhs</v>
          </cell>
          <cell r="I5" t="str">
            <v>From "Rate Component" report</v>
          </cell>
        </row>
        <row r="7">
          <cell r="A7" t="str">
            <v>Island Interc.</v>
          </cell>
          <cell r="B7">
            <v>110</v>
          </cell>
          <cell r="D7">
            <v>8643839</v>
          </cell>
          <cell r="E7">
            <v>-36047</v>
          </cell>
          <cell r="F7">
            <v>8607792</v>
          </cell>
          <cell r="I7" t="str">
            <v>S.L. Type</v>
          </cell>
          <cell r="J7" t="str">
            <v>Unit</v>
          </cell>
          <cell r="K7" t="str">
            <v>Units</v>
          </cell>
          <cell r="L7" t="str">
            <v>kWhs</v>
          </cell>
        </row>
        <row r="8">
          <cell r="B8">
            <v>112</v>
          </cell>
          <cell r="D8">
            <v>7762345</v>
          </cell>
          <cell r="E8">
            <v>-8983</v>
          </cell>
          <cell r="F8">
            <v>7753362</v>
          </cell>
          <cell r="I8" t="str">
            <v>100WHPS</v>
          </cell>
          <cell r="J8">
            <v>45</v>
          </cell>
          <cell r="K8">
            <v>3058.3</v>
          </cell>
          <cell r="L8">
            <v>137624</v>
          </cell>
          <cell r="M8" t="str">
            <v>R410 @ 13.18</v>
          </cell>
        </row>
        <row r="9">
          <cell r="B9">
            <v>130</v>
          </cell>
          <cell r="D9">
            <v>10600</v>
          </cell>
          <cell r="E9">
            <v>0</v>
          </cell>
          <cell r="F9">
            <v>10600</v>
          </cell>
          <cell r="I9" t="str">
            <v>150WHPS</v>
          </cell>
          <cell r="J9">
            <v>67</v>
          </cell>
          <cell r="K9">
            <v>198</v>
          </cell>
          <cell r="L9">
            <v>13266</v>
          </cell>
          <cell r="M9" t="str">
            <v>R410 @ 16.13</v>
          </cell>
        </row>
        <row r="10">
          <cell r="B10">
            <v>210</v>
          </cell>
          <cell r="D10">
            <v>1156459</v>
          </cell>
          <cell r="E10">
            <v>-18462</v>
          </cell>
          <cell r="F10">
            <v>1137997</v>
          </cell>
          <cell r="I10" t="str">
            <v>250WHPS</v>
          </cell>
          <cell r="J10">
            <v>99</v>
          </cell>
          <cell r="K10">
            <v>5</v>
          </cell>
          <cell r="L10">
            <v>495</v>
          </cell>
          <cell r="M10" t="str">
            <v>R410 @ 21.21</v>
          </cell>
        </row>
        <row r="11">
          <cell r="B11">
            <v>220</v>
          </cell>
          <cell r="D11">
            <v>4417474</v>
          </cell>
          <cell r="E11">
            <v>-22638</v>
          </cell>
          <cell r="F11">
            <v>4394836</v>
          </cell>
          <cell r="G11">
            <v>13780</v>
          </cell>
          <cell r="I11" t="str">
            <v>250WMV</v>
          </cell>
          <cell r="J11">
            <v>99</v>
          </cell>
          <cell r="K11">
            <v>909</v>
          </cell>
          <cell r="L11">
            <v>89991</v>
          </cell>
          <cell r="M11" t="str">
            <v>R410 @ 16.13</v>
          </cell>
        </row>
        <row r="12">
          <cell r="B12">
            <v>230</v>
          </cell>
          <cell r="D12">
            <v>3403727</v>
          </cell>
          <cell r="E12">
            <v>-138960</v>
          </cell>
          <cell r="F12">
            <v>3264767</v>
          </cell>
          <cell r="I12" t="str">
            <v>400WMV</v>
          </cell>
          <cell r="J12">
            <v>156</v>
          </cell>
          <cell r="K12">
            <v>5</v>
          </cell>
          <cell r="L12">
            <v>780</v>
          </cell>
          <cell r="M12" t="str">
            <v>R410 @ 21.60</v>
          </cell>
        </row>
        <row r="13">
          <cell r="B13">
            <v>240</v>
          </cell>
          <cell r="D13">
            <v>2330792</v>
          </cell>
          <cell r="E13">
            <v>0</v>
          </cell>
          <cell r="F13">
            <v>2330792</v>
          </cell>
        </row>
        <row r="14">
          <cell r="A14" t="str">
            <v xml:space="preserve"> </v>
          </cell>
          <cell r="B14">
            <v>410</v>
          </cell>
          <cell r="D14">
            <v>242156</v>
          </cell>
          <cell r="E14">
            <v>0</v>
          </cell>
          <cell r="F14">
            <v>242156</v>
          </cell>
          <cell r="I14" t="str">
            <v>Total</v>
          </cell>
          <cell r="J14">
            <v>466</v>
          </cell>
          <cell r="K14">
            <v>4175.3</v>
          </cell>
          <cell r="L14">
            <v>242156</v>
          </cell>
        </row>
        <row r="15">
          <cell r="C15" t="str">
            <v xml:space="preserve">    Total</v>
          </cell>
          <cell r="D15">
            <v>27967392</v>
          </cell>
          <cell r="E15">
            <v>-225090</v>
          </cell>
          <cell r="F15">
            <v>27742302</v>
          </cell>
          <cell r="K15">
            <v>4175.3</v>
          </cell>
        </row>
        <row r="16">
          <cell r="I16" t="str">
            <v>Difference</v>
          </cell>
          <cell r="K16">
            <v>0</v>
          </cell>
        </row>
        <row r="20">
          <cell r="A20" t="str">
            <v>Labrador Interc.</v>
          </cell>
          <cell r="B20">
            <v>110</v>
          </cell>
          <cell r="D20">
            <v>208671</v>
          </cell>
          <cell r="F20">
            <v>208671</v>
          </cell>
          <cell r="I20" t="str">
            <v>From "Rate Component" report</v>
          </cell>
        </row>
        <row r="21">
          <cell r="B21">
            <v>112</v>
          </cell>
          <cell r="D21">
            <v>7314913</v>
          </cell>
          <cell r="E21">
            <v>-31362</v>
          </cell>
          <cell r="F21">
            <v>7283551</v>
          </cell>
          <cell r="J21" t="str">
            <v>kWhs per</v>
          </cell>
          <cell r="K21" t="str">
            <v>No. of</v>
          </cell>
          <cell r="L21" t="str">
            <v>Month's</v>
          </cell>
        </row>
        <row r="22">
          <cell r="B22">
            <v>120</v>
          </cell>
          <cell r="F22">
            <v>0</v>
          </cell>
          <cell r="I22" t="str">
            <v>S.L. Type</v>
          </cell>
          <cell r="J22" t="str">
            <v>Unit</v>
          </cell>
          <cell r="K22" t="str">
            <v>Units</v>
          </cell>
          <cell r="L22" t="str">
            <v>kWhs</v>
          </cell>
        </row>
        <row r="23">
          <cell r="B23">
            <v>210</v>
          </cell>
          <cell r="D23">
            <v>90468</v>
          </cell>
          <cell r="E23">
            <v>-10120</v>
          </cell>
          <cell r="F23">
            <v>80348</v>
          </cell>
          <cell r="I23" t="str">
            <v>100WHPS</v>
          </cell>
          <cell r="J23">
            <v>45</v>
          </cell>
          <cell r="K23">
            <v>519</v>
          </cell>
          <cell r="L23">
            <v>23355</v>
          </cell>
          <cell r="M23" t="str">
            <v>R411 @ 8.75</v>
          </cell>
        </row>
        <row r="24">
          <cell r="B24">
            <v>220</v>
          </cell>
          <cell r="D24">
            <v>614026</v>
          </cell>
          <cell r="F24">
            <v>614026</v>
          </cell>
          <cell r="I24" t="str">
            <v>250WMV</v>
          </cell>
          <cell r="J24">
            <v>99</v>
          </cell>
          <cell r="K24">
            <v>260</v>
          </cell>
          <cell r="L24">
            <v>25740</v>
          </cell>
          <cell r="M24" t="str">
            <v>R411 @ 9.99</v>
          </cell>
        </row>
        <row r="25">
          <cell r="B25">
            <v>230</v>
          </cell>
          <cell r="D25">
            <v>3634118</v>
          </cell>
          <cell r="E25" t="str">
            <v xml:space="preserve"> </v>
          </cell>
          <cell r="F25">
            <v>3634118</v>
          </cell>
          <cell r="I25" t="str">
            <v>250WMV</v>
          </cell>
          <cell r="J25">
            <v>99</v>
          </cell>
          <cell r="K25">
            <v>130</v>
          </cell>
          <cell r="L25">
            <v>12870</v>
          </cell>
          <cell r="M25" t="str">
            <v>R412 @ 9.36</v>
          </cell>
        </row>
        <row r="26">
          <cell r="B26">
            <v>310</v>
          </cell>
          <cell r="D26">
            <v>347986</v>
          </cell>
          <cell r="F26">
            <v>347986</v>
          </cell>
        </row>
        <row r="27">
          <cell r="B27">
            <v>320</v>
          </cell>
          <cell r="C27" t="str">
            <v xml:space="preserve"> </v>
          </cell>
          <cell r="D27">
            <v>3199313</v>
          </cell>
          <cell r="E27">
            <v>-2000</v>
          </cell>
          <cell r="F27">
            <v>3197313</v>
          </cell>
          <cell r="I27" t="str">
            <v>Total</v>
          </cell>
          <cell r="J27">
            <v>243</v>
          </cell>
          <cell r="K27">
            <v>909</v>
          </cell>
          <cell r="L27">
            <v>61965</v>
          </cell>
        </row>
        <row r="28">
          <cell r="B28">
            <v>411</v>
          </cell>
          <cell r="C28" t="str">
            <v xml:space="preserve"> </v>
          </cell>
          <cell r="D28">
            <v>49095</v>
          </cell>
          <cell r="E28">
            <v>-90</v>
          </cell>
          <cell r="F28">
            <v>49005</v>
          </cell>
          <cell r="K28">
            <v>909</v>
          </cell>
        </row>
        <row r="29">
          <cell r="B29">
            <v>412</v>
          </cell>
          <cell r="D29">
            <v>12870</v>
          </cell>
          <cell r="F29">
            <v>12870</v>
          </cell>
          <cell r="I29" t="str">
            <v>Difference</v>
          </cell>
          <cell r="K29">
            <v>0</v>
          </cell>
        </row>
        <row r="30">
          <cell r="C30" t="str">
            <v xml:space="preserve">    Total</v>
          </cell>
          <cell r="D30">
            <v>15471460</v>
          </cell>
          <cell r="E30">
            <v>-43572</v>
          </cell>
          <cell r="F30">
            <v>15427888</v>
          </cell>
        </row>
        <row r="34">
          <cell r="A34" t="str">
            <v>Lab. City</v>
          </cell>
          <cell r="B34">
            <v>110</v>
          </cell>
          <cell r="D34">
            <v>307076</v>
          </cell>
          <cell r="E34">
            <v>-1089</v>
          </cell>
          <cell r="F34">
            <v>305987</v>
          </cell>
          <cell r="I34" t="str">
            <v>From "Rate Component" report</v>
          </cell>
        </row>
        <row r="35">
          <cell r="B35">
            <v>112</v>
          </cell>
          <cell r="D35">
            <v>11457222</v>
          </cell>
          <cell r="E35">
            <v>-5648</v>
          </cell>
          <cell r="F35">
            <v>11451574</v>
          </cell>
          <cell r="J35" t="str">
            <v>kWhs per</v>
          </cell>
          <cell r="K35" t="str">
            <v>No. of</v>
          </cell>
          <cell r="L35" t="str">
            <v>Month's</v>
          </cell>
        </row>
        <row r="36">
          <cell r="B36">
            <v>210</v>
          </cell>
          <cell r="E36" t="str">
            <v xml:space="preserve"> </v>
          </cell>
          <cell r="F36">
            <v>0</v>
          </cell>
          <cell r="I36" t="str">
            <v>S.L. Type</v>
          </cell>
          <cell r="J36" t="str">
            <v>Unit</v>
          </cell>
          <cell r="K36" t="str">
            <v>Units</v>
          </cell>
          <cell r="L36" t="str">
            <v>kWhs</v>
          </cell>
        </row>
        <row r="37">
          <cell r="B37">
            <v>220</v>
          </cell>
          <cell r="D37">
            <v>985005</v>
          </cell>
          <cell r="E37">
            <v>-10530</v>
          </cell>
          <cell r="F37">
            <v>974475</v>
          </cell>
          <cell r="I37" t="str">
            <v>All</v>
          </cell>
          <cell r="J37">
            <v>45</v>
          </cell>
          <cell r="K37">
            <v>935</v>
          </cell>
          <cell r="L37">
            <v>42075</v>
          </cell>
          <cell r="M37" t="str">
            <v>R410 @ 1.15</v>
          </cell>
        </row>
        <row r="38">
          <cell r="B38">
            <v>230</v>
          </cell>
          <cell r="D38">
            <v>3670953</v>
          </cell>
          <cell r="F38">
            <v>3670953</v>
          </cell>
        </row>
        <row r="39">
          <cell r="B39">
            <v>320</v>
          </cell>
          <cell r="F39">
            <v>0</v>
          </cell>
        </row>
        <row r="40">
          <cell r="B40">
            <v>410</v>
          </cell>
          <cell r="D40">
            <v>42075</v>
          </cell>
          <cell r="E40">
            <v>-45</v>
          </cell>
          <cell r="F40">
            <v>42030</v>
          </cell>
        </row>
        <row r="41">
          <cell r="C41" t="str">
            <v xml:space="preserve">    Total</v>
          </cell>
          <cell r="D41">
            <v>16462331</v>
          </cell>
          <cell r="E41">
            <v>-17312</v>
          </cell>
          <cell r="F41">
            <v>16445019</v>
          </cell>
        </row>
        <row r="43">
          <cell r="A43" t="str">
            <v>Island Diesel</v>
          </cell>
          <cell r="B43">
            <v>120</v>
          </cell>
          <cell r="C43" t="str">
            <v xml:space="preserve"> </v>
          </cell>
          <cell r="D43">
            <v>550146</v>
          </cell>
          <cell r="E43">
            <v>-180</v>
          </cell>
          <cell r="F43">
            <v>549966</v>
          </cell>
          <cell r="I43" t="str">
            <v>From "Rate Component" report</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otalOilRoyalty"/>
      <sheetName val="BasicRoyalty"/>
      <sheetName val="BasicRoyaltyRate"/>
      <sheetName val="BasicRoyaltySimplePayout"/>
      <sheetName val="BasicRoyaltySimplePayout2"/>
      <sheetName val="Tier1Royalty"/>
      <sheetName val="Tier2Royalty"/>
      <sheetName val="Tier3Royalty"/>
      <sheetName val="Tier3Threshold"/>
      <sheetName val="Indexation"/>
    </sheetNames>
    <sheetDataSet>
      <sheetData sheetId="0">
        <row r="29">
          <cell r="C29">
            <v>36.442168129073991</v>
          </cell>
        </row>
        <row r="31">
          <cell r="C31">
            <v>5.3010000000000002E-2</v>
          </cell>
        </row>
        <row r="32">
          <cell r="C32">
            <v>4.8050000000000002E-2</v>
          </cell>
        </row>
        <row r="33">
          <cell r="C33">
            <v>4.5789999999999997E-2</v>
          </cell>
        </row>
        <row r="34">
          <cell r="C34">
            <v>4.0660000000000002E-2</v>
          </cell>
        </row>
        <row r="35">
          <cell r="C35">
            <v>4.2119999999999998E-2</v>
          </cell>
        </row>
        <row r="38">
          <cell r="C38">
            <v>0.05</v>
          </cell>
        </row>
        <row r="39">
          <cell r="C39">
            <v>5.9499999999999997E-2</v>
          </cell>
        </row>
        <row r="40">
          <cell r="C40">
            <v>2008</v>
          </cell>
        </row>
        <row r="42">
          <cell r="C42">
            <v>0.01</v>
          </cell>
        </row>
        <row r="43">
          <cell r="C43">
            <v>0.01</v>
          </cell>
        </row>
        <row r="44">
          <cell r="C44">
            <v>0.01</v>
          </cell>
        </row>
        <row r="45">
          <cell r="C45">
            <v>0.01</v>
          </cell>
        </row>
        <row r="46">
          <cell r="C46">
            <v>0.1</v>
          </cell>
        </row>
        <row r="47">
          <cell r="C47">
            <v>0</v>
          </cell>
        </row>
        <row r="48">
          <cell r="C48">
            <v>0</v>
          </cell>
        </row>
        <row r="61">
          <cell r="C61">
            <v>1</v>
          </cell>
        </row>
        <row r="62">
          <cell r="C62">
            <v>6.5000000000000002E-2</v>
          </cell>
        </row>
        <row r="63">
          <cell r="C63">
            <v>50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Sheet1"/>
      <sheetName val="Clarity File"/>
      <sheetName val="Upload File"/>
      <sheetName val="Revenue $"/>
      <sheetName val="Energy Sales"/>
      <sheetName val="Rates"/>
      <sheetName val="Adjustments"/>
      <sheetName val="InputCheck"/>
      <sheetName val="LoadFor"/>
      <sheetName val="NPDemand"/>
      <sheetName val="Assumptions"/>
      <sheetName val="Nonfirm"/>
      <sheetName val="SecCal"/>
      <sheetName val="SecData"/>
      <sheetName val="Lab IC Rates"/>
      <sheetName val="Peak Hours Calc"/>
    </sheetNames>
    <sheetDataSet>
      <sheetData sheetId="0">
        <row r="2">
          <cell r="A2" t="str">
            <v>Revenue Forecast</v>
          </cell>
        </row>
        <row r="17">
          <cell r="F17">
            <v>2007</v>
          </cell>
        </row>
      </sheetData>
      <sheetData sheetId="1"/>
      <sheetData sheetId="2"/>
      <sheetData sheetId="3"/>
      <sheetData sheetId="4"/>
      <sheetData sheetId="5"/>
      <sheetData sheetId="6"/>
      <sheetData sheetId="7"/>
      <sheetData sheetId="8"/>
      <sheetData sheetId="9">
        <row r="1">
          <cell r="A1">
            <v>0</v>
          </cell>
        </row>
      </sheetData>
      <sheetData sheetId="10">
        <row r="40">
          <cell r="D40">
            <v>1277611</v>
          </cell>
        </row>
      </sheetData>
      <sheetData sheetId="11"/>
      <sheetData sheetId="12"/>
      <sheetData sheetId="13"/>
      <sheetData sheetId="14"/>
      <sheetData sheetId="15">
        <row r="13">
          <cell r="C13">
            <v>155000000</v>
          </cell>
        </row>
      </sheetData>
      <sheetData sheetId="16">
        <row r="5">
          <cell r="Q5">
            <v>42736</v>
          </cell>
        </row>
        <row r="6">
          <cell r="Q6">
            <v>42884</v>
          </cell>
        </row>
        <row r="7">
          <cell r="Q7">
            <v>42920</v>
          </cell>
        </row>
        <row r="8">
          <cell r="Q8">
            <v>42982</v>
          </cell>
        </row>
        <row r="9">
          <cell r="Q9">
            <v>43062</v>
          </cell>
        </row>
        <row r="10">
          <cell r="Q10">
            <v>43094</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_Entry"/>
      <sheetName val="SS Input"/>
      <sheetName val="Calculations"/>
      <sheetName val="HQL33"/>
      <sheetName val="CFLCo Summary"/>
      <sheetName val="Digital Readings"/>
      <sheetName val="Labrador West Losses"/>
      <sheetName val="Audit Check"/>
      <sheetName val="LSTAT Summary"/>
    </sheetNames>
    <sheetDataSet>
      <sheetData sheetId="0">
        <row r="4">
          <cell r="B4">
            <v>696</v>
          </cell>
        </row>
        <row r="15">
          <cell r="B15">
            <v>225000</v>
          </cell>
        </row>
        <row r="16">
          <cell r="B16">
            <v>300000</v>
          </cell>
        </row>
        <row r="17">
          <cell r="B17">
            <v>0.9</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Inputs"/>
      <sheetName val="NA"/>
      <sheetName val="WWR"/>
      <sheetName val="HSE"/>
      <sheetName val="New"/>
      <sheetName val="Project Outputs"/>
      <sheetName val="Metrics"/>
      <sheetName val="CIS - B2013 vs B2014"/>
      <sheetName val="IS - B2013 vs B2014"/>
      <sheetName val="NI Waterfall B2013 vs B2014"/>
      <sheetName val="Price|Vol Var B2013 vs B2013"/>
      <sheetName val="CIS - F2013 vs B2014"/>
      <sheetName val="IS - F2013 vs B2014"/>
      <sheetName val="2012 Capital Forecast "/>
      <sheetName val="2013 Capex"/>
      <sheetName val="NI Waterfall F2013 vs B2014"/>
      <sheetName val="Price|Vol Var F2013 vs B2014"/>
      <sheetName val="Performance Summary"/>
      <sheetName val="Operating Netback"/>
      <sheetName val="Netback Chart"/>
      <sheetName val="O&amp;M Charts"/>
      <sheetName val="Cost Category Multiple Years"/>
      <sheetName val="Cost Category by Division"/>
      <sheetName val="Cont. cost"/>
      <sheetName val="Salaries and Fringe Benefits"/>
      <sheetName val="2014B FTE"/>
      <sheetName val="FTE Bar Chart"/>
      <sheetName val="Perm FTE Waterfall"/>
      <sheetName val="Temp FTE Waterfall"/>
      <sheetName val="Professional Services"/>
      <sheetName val="Consulting B2014"/>
      <sheetName val="Soft Maint. B2014"/>
      <sheetName val="Price Comparison"/>
      <sheetName val="PIRA"/>
      <sheetName val="G&amp;A+Prod|BBl"/>
      <sheetName val="Prod Comparison"/>
      <sheetName val="Capital Bar Chart"/>
      <sheetName val="Exploration"/>
      <sheetName val="Depletion Comparison"/>
    </sheetNames>
    <sheetDataSet>
      <sheetData sheetId="0" refreshError="1"/>
      <sheetData sheetId="1" refreshError="1"/>
      <sheetData sheetId="2" refreshError="1"/>
      <sheetData sheetId="3" refreshError="1"/>
      <sheetData sheetId="4" refreshError="1"/>
      <sheetData sheetId="5" refreshError="1">
        <row r="23">
          <cell r="D23">
            <v>4878428.4289999995</v>
          </cell>
          <cell r="E23">
            <v>4173751.0709999991</v>
          </cell>
          <cell r="F23">
            <v>4579308.6074999999</v>
          </cell>
          <cell r="G23">
            <v>5479055.46</v>
          </cell>
          <cell r="H23">
            <v>5393407.9154999983</v>
          </cell>
          <cell r="I23">
            <v>5293286.8312499998</v>
          </cell>
          <cell r="J23">
            <v>5174079.0773124993</v>
          </cell>
          <cell r="K23">
            <v>2520932.5162499999</v>
          </cell>
          <cell r="L23">
            <v>5252253.5999999996</v>
          </cell>
          <cell r="M23">
            <v>5305522.1947499989</v>
          </cell>
          <cell r="N23">
            <v>4901605.9874999998</v>
          </cell>
          <cell r="O23">
            <v>4995609.3899999997</v>
          </cell>
        </row>
        <row r="24">
          <cell r="D24">
            <v>1219607.1072499999</v>
          </cell>
          <cell r="E24">
            <v>1082083.6109999998</v>
          </cell>
          <cell r="F24">
            <v>1187228.1575</v>
          </cell>
          <cell r="G24">
            <v>1047466.4849999999</v>
          </cell>
          <cell r="H24">
            <v>1062337.9227499999</v>
          </cell>
          <cell r="I24">
            <v>1042617.1031249999</v>
          </cell>
          <cell r="J24">
            <v>1084887.5484687497</v>
          </cell>
          <cell r="K24">
            <v>504186.50324999995</v>
          </cell>
          <cell r="L24">
            <v>1066864.0125</v>
          </cell>
          <cell r="M24">
            <v>1026875.2634999998</v>
          </cell>
          <cell r="N24">
            <v>980321.19749999978</v>
          </cell>
          <cell r="O24">
            <v>999121.87799999991</v>
          </cell>
        </row>
        <row r="25">
          <cell r="D25">
            <v>3136132.5614999998</v>
          </cell>
          <cell r="E25">
            <v>2782500.7139999992</v>
          </cell>
          <cell r="F25">
            <v>2035248.2699999998</v>
          </cell>
          <cell r="G25">
            <v>1289189.5199999998</v>
          </cell>
          <cell r="H25">
            <v>980619.62099999981</v>
          </cell>
          <cell r="I25">
            <v>545368.94624999992</v>
          </cell>
          <cell r="J25">
            <v>567479.64073749993</v>
          </cell>
          <cell r="K25">
            <v>571411.37034999998</v>
          </cell>
          <cell r="L25">
            <v>558051.94499999995</v>
          </cell>
          <cell r="M25">
            <v>581895.98264999979</v>
          </cell>
          <cell r="N25">
            <v>555515.34525000001</v>
          </cell>
          <cell r="O25">
            <v>7193677.5215999996</v>
          </cell>
        </row>
        <row r="29">
          <cell r="D29">
            <v>298663.02681249997</v>
          </cell>
          <cell r="E29">
            <v>257317.73409999997</v>
          </cell>
          <cell r="F29">
            <v>282266.33824999997</v>
          </cell>
          <cell r="G29">
            <v>704848.74900000007</v>
          </cell>
          <cell r="H29">
            <v>935169.70903624955</v>
          </cell>
          <cell r="I29">
            <v>830221.28100937465</v>
          </cell>
          <cell r="J29">
            <v>1656824.001519531</v>
          </cell>
          <cell r="K29">
            <v>148047.45097500001</v>
          </cell>
          <cell r="L29">
            <v>712029.67963750008</v>
          </cell>
          <cell r="M29">
            <v>881487.72093624948</v>
          </cell>
          <cell r="N29">
            <v>748946.04352500022</v>
          </cell>
          <cell r="O29">
            <v>750302.97151999909</v>
          </cell>
        </row>
        <row r="30">
          <cell r="D30">
            <v>149044.04693456384</v>
          </cell>
          <cell r="E30">
            <v>132275.4545595638</v>
          </cell>
          <cell r="F30">
            <v>95704.832359563821</v>
          </cell>
          <cell r="G30">
            <v>58445.894859563821</v>
          </cell>
          <cell r="H30">
            <v>43314.399909563828</v>
          </cell>
          <cell r="I30">
            <v>24879.900814641645</v>
          </cell>
          <cell r="J30">
            <v>23100.70089643883</v>
          </cell>
          <cell r="K30">
            <v>23297.287377063833</v>
          </cell>
          <cell r="L30">
            <v>22648.016109563832</v>
          </cell>
          <cell r="M30">
            <v>23821.517992063826</v>
          </cell>
          <cell r="N30">
            <v>22521.186122063838</v>
          </cell>
          <cell r="O30">
            <v>347624.69493956387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_DATA_"/>
      <sheetName val="Selection"/>
      <sheetName val="Report Setup"/>
    </sheetNames>
    <sheetDataSet>
      <sheetData sheetId="0"/>
      <sheetData sheetId="1">
        <row r="91">
          <cell r="E91">
            <v>99999.99</v>
          </cell>
        </row>
      </sheetData>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rgyMkting&gt;&gt;"/>
      <sheetName val="Distribution Control"/>
      <sheetName val="SS Income Statement"/>
      <sheetName val="Income Statement"/>
      <sheetName val="SS -  Other Income"/>
      <sheetName val="Perf Summary"/>
      <sheetName val="Price|Volume"/>
      <sheetName val="Quant Input"/>
      <sheetName val="O&amp;M Variance"/>
      <sheetName val="Consol NI (For LOB only) "/>
      <sheetName val="IS Chart"/>
      <sheetName val="Tx Opt &amp; TCCs"/>
      <sheetName val="Operating Cost Input"/>
      <sheetName val="O&amp;M Chart"/>
      <sheetName val="Menihek Net Sales Var"/>
      <sheetName val="Highlights"/>
      <sheetName val="Gross Margin Var"/>
      <sheetName val="EM Revenue Var"/>
      <sheetName val="Capital Table"/>
      <sheetName val="Capital"/>
      <sheetName val="Capex Chart "/>
      <sheetName val="Metrics"/>
      <sheetName val="Metrics 2"/>
      <sheetName val="Other Income and Expense"/>
      <sheetName val="Tab A"/>
      <sheetName val="Tab B"/>
      <sheetName val="Tab C"/>
      <sheetName val="Sheet2"/>
      <sheetName val="Sheet1"/>
      <sheetName val="O&amp;M -Annual"/>
      <sheetName val="Sheet4"/>
      <sheetName val="Sheet5"/>
    </sheetNames>
    <sheetDataSet>
      <sheetData sheetId="0"/>
      <sheetData sheetId="1"/>
      <sheetData sheetId="2">
        <row r="45">
          <cell r="J45">
            <v>-1706528.14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0">
          <cell r="L20">
            <v>132102433</v>
          </cell>
        </row>
        <row r="27">
          <cell r="L27">
            <v>191766</v>
          </cell>
        </row>
      </sheetData>
      <sheetData sheetId="26"/>
      <sheetData sheetId="27"/>
      <sheetData sheetId="28"/>
      <sheetData sheetId="29"/>
      <sheetData sheetId="30"/>
      <sheetData sheetId="3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tandby Fuel"/>
      <sheetName val="(2) TY Data"/>
      <sheetName val="(3) $"/>
      <sheetName val="YTD Act to bud"/>
      <sheetName val="PP - QTD"/>
      <sheetName val="Lookups"/>
      <sheetName val="(4) SPGD"/>
      <sheetName val="Sheet1"/>
    </sheetNames>
    <sheetDataSet>
      <sheetData sheetId="0"/>
      <sheetData sheetId="1">
        <row r="25">
          <cell r="L25">
            <v>1.7999999999999998</v>
          </cell>
        </row>
      </sheetData>
      <sheetData sheetId="2">
        <row r="29">
          <cell r="I29">
            <v>367268.49</v>
          </cell>
        </row>
      </sheetData>
      <sheetData sheetId="3"/>
      <sheetData sheetId="4"/>
      <sheetData sheetId="5"/>
      <sheetData sheetId="6">
        <row r="17">
          <cell r="O17">
            <v>1441000</v>
          </cell>
        </row>
      </sheetData>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Sheet1"/>
      <sheetName val="Upload File"/>
      <sheetName val="Revenue $"/>
      <sheetName val="Energy Sales"/>
      <sheetName val="Rates"/>
      <sheetName val="Dec Firm Rate"/>
      <sheetName val="Adjustments"/>
      <sheetName val="InputCheck"/>
      <sheetName val="Load"/>
      <sheetName val="NPDemand"/>
      <sheetName val="Assumptions"/>
      <sheetName val="Nonfirm"/>
      <sheetName val="Lab IC Rates"/>
      <sheetName val="SecCal"/>
      <sheetName val="Finance Summary"/>
      <sheetName val="Variance Analysis"/>
      <sheetName val="Vol Rate Var"/>
      <sheetName val="ISLLDFORE"/>
      <sheetName val="IOC"/>
      <sheetName val="Sheet3"/>
      <sheetName val="LoadFor"/>
      <sheetName val="~08063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arketPrice1"/>
      <sheetName val="MarketPrice2"/>
      <sheetName val="MarketPrice3"/>
      <sheetName val="MarketPrice4"/>
      <sheetName val="MarketPrice5"/>
      <sheetName val="MarketPrice6"/>
      <sheetName val="MarketPrice7"/>
      <sheetName val="MarketPrice8"/>
      <sheetName val="MarketPrice9"/>
      <sheetName val="MarketPrice10"/>
      <sheetName val="MarketPrice11"/>
      <sheetName val="MarketPrice12"/>
      <sheetName val="MarketPrice13"/>
      <sheetName val="MarketPrice16"/>
      <sheetName val="MarketPrice25"/>
      <sheetName val="PriceSelection"/>
      <sheetName val="DiscountRate"/>
    </sheetNames>
    <sheetDataSet>
      <sheetData sheetId="0">
        <row r="7">
          <cell r="A7">
            <v>1</v>
          </cell>
          <cell r="B7" t="str">
            <v>MarketPriceNo1</v>
          </cell>
          <cell r="C7" t="str">
            <v>Hibernia Price (Historic to end of 2009) $65.48US in 2009 CBC CAD/US Exch.</v>
          </cell>
          <cell r="D7">
            <v>2007</v>
          </cell>
        </row>
        <row r="8">
          <cell r="A8">
            <v>2</v>
          </cell>
          <cell r="B8" t="str">
            <v>MarketPriceNo2</v>
          </cell>
          <cell r="C8" t="str">
            <v>PIRA WTI (Reference February 2010), $ US/bbl Nominal, CDN/USExch</v>
          </cell>
          <cell r="D8">
            <v>2007</v>
          </cell>
        </row>
        <row r="9">
          <cell r="A9">
            <v>3</v>
          </cell>
          <cell r="B9" t="str">
            <v>MarketPriceNo3</v>
          </cell>
          <cell r="C9" t="str">
            <v>PIRA / Hebron Price Sensitivity</v>
          </cell>
          <cell r="D9">
            <v>2007</v>
          </cell>
        </row>
        <row r="10">
          <cell r="A10">
            <v>4</v>
          </cell>
          <cell r="B10" t="str">
            <v>MarketPriceNo4</v>
          </cell>
          <cell r="C10" t="str">
            <v>Spare</v>
          </cell>
          <cell r="D10">
            <v>2007</v>
          </cell>
        </row>
        <row r="11">
          <cell r="A11">
            <v>5</v>
          </cell>
          <cell r="B11" t="str">
            <v>MarketPriceNo5</v>
          </cell>
          <cell r="C11" t="str">
            <v>Spare</v>
          </cell>
          <cell r="D11">
            <v>2007</v>
          </cell>
        </row>
        <row r="12">
          <cell r="A12">
            <v>6</v>
          </cell>
          <cell r="B12" t="str">
            <v>MarketPriceNo6</v>
          </cell>
          <cell r="C12" t="str">
            <v>Spare</v>
          </cell>
          <cell r="D12">
            <v>2007</v>
          </cell>
        </row>
        <row r="13">
          <cell r="A13">
            <v>7</v>
          </cell>
          <cell r="B13" t="str">
            <v>MarketPriceNo7</v>
          </cell>
          <cell r="C13" t="str">
            <v>MOU Hibernia Price (Historic to end of 2009) $65.48US 2008 CAD/US Exch.</v>
          </cell>
          <cell r="D13">
            <v>2007</v>
          </cell>
        </row>
        <row r="14">
          <cell r="A14">
            <v>8</v>
          </cell>
          <cell r="B14" t="str">
            <v>MarketPriceNo8</v>
          </cell>
          <cell r="C14" t="str">
            <v xml:space="preserve">PIRA Update November 7, 2008, $ US/bbl Nominal, CBC CDN/USExch. </v>
          </cell>
          <cell r="D14">
            <v>2007</v>
          </cell>
        </row>
        <row r="15">
          <cell r="A15">
            <v>9</v>
          </cell>
          <cell r="B15" t="str">
            <v>MarketPriceNo9</v>
          </cell>
          <cell r="C15" t="str">
            <v>Spare</v>
          </cell>
          <cell r="D15">
            <v>2007</v>
          </cell>
        </row>
        <row r="16">
          <cell r="A16">
            <v>10</v>
          </cell>
          <cell r="B16" t="str">
            <v>MarketPriceNo10</v>
          </cell>
          <cell r="C16" t="str">
            <v>Spare</v>
          </cell>
          <cell r="D16">
            <v>2007</v>
          </cell>
        </row>
        <row r="17">
          <cell r="A17">
            <v>11</v>
          </cell>
          <cell r="B17" t="str">
            <v>MarketPriceNo11</v>
          </cell>
          <cell r="C17" t="str">
            <v>Spare</v>
          </cell>
          <cell r="D17">
            <v>2007</v>
          </cell>
        </row>
        <row r="18">
          <cell r="A18">
            <v>12</v>
          </cell>
          <cell r="B18" t="str">
            <v>MarketPriceNo12</v>
          </cell>
          <cell r="C18" t="str">
            <v>Spare</v>
          </cell>
          <cell r="D18">
            <v>2007</v>
          </cell>
        </row>
        <row r="19">
          <cell r="A19">
            <v>13</v>
          </cell>
          <cell r="B19" t="str">
            <v>MarketPriceNo13</v>
          </cell>
          <cell r="C19" t="str">
            <v>Spare</v>
          </cell>
          <cell r="D19">
            <v>2007</v>
          </cell>
        </row>
        <row r="20">
          <cell r="A20">
            <v>14</v>
          </cell>
          <cell r="B20" t="str">
            <v>MarketPriceNo14</v>
          </cell>
          <cell r="C20" t="str">
            <v>Spare</v>
          </cell>
          <cell r="D20">
            <v>2007</v>
          </cell>
        </row>
        <row r="21">
          <cell r="A21">
            <v>15</v>
          </cell>
          <cell r="B21" t="str">
            <v>MarketPriceNo15</v>
          </cell>
          <cell r="C21" t="str">
            <v>Spare</v>
          </cell>
          <cell r="D21">
            <v>2007</v>
          </cell>
        </row>
        <row r="22">
          <cell r="A22">
            <v>16</v>
          </cell>
          <cell r="B22" t="str">
            <v>MarketPriceNo16</v>
          </cell>
          <cell r="C22" t="str">
            <v>Spare</v>
          </cell>
          <cell r="D22">
            <v>2007</v>
          </cell>
        </row>
        <row r="23">
          <cell r="A23">
            <v>17</v>
          </cell>
          <cell r="B23" t="str">
            <v>MarketPriceNo17</v>
          </cell>
          <cell r="C23" t="str">
            <v>Spare</v>
          </cell>
          <cell r="D23">
            <v>2007</v>
          </cell>
        </row>
        <row r="24">
          <cell r="A24">
            <v>18</v>
          </cell>
          <cell r="B24" t="str">
            <v>MarketPriceNo18</v>
          </cell>
          <cell r="C24" t="str">
            <v>Spare</v>
          </cell>
          <cell r="D24">
            <v>2007</v>
          </cell>
        </row>
        <row r="25">
          <cell r="A25">
            <v>19</v>
          </cell>
          <cell r="B25" t="str">
            <v>MarketPriceNo19</v>
          </cell>
          <cell r="C25" t="str">
            <v>Spare</v>
          </cell>
          <cell r="D25">
            <v>2007</v>
          </cell>
        </row>
        <row r="26">
          <cell r="A26">
            <v>20</v>
          </cell>
          <cell r="B26" t="str">
            <v>MarketPriceNo20</v>
          </cell>
          <cell r="C26" t="str">
            <v>Spare</v>
          </cell>
          <cell r="D26">
            <v>2007</v>
          </cell>
        </row>
        <row r="27">
          <cell r="A27">
            <v>21</v>
          </cell>
          <cell r="B27" t="str">
            <v>MarketPriceNo21</v>
          </cell>
          <cell r="C27" t="str">
            <v>Spare</v>
          </cell>
          <cell r="D27">
            <v>2007</v>
          </cell>
        </row>
        <row r="28">
          <cell r="A28">
            <v>22</v>
          </cell>
          <cell r="B28" t="str">
            <v>MarketPriceNo22</v>
          </cell>
          <cell r="C28" t="str">
            <v>Spare</v>
          </cell>
          <cell r="D28">
            <v>2007</v>
          </cell>
        </row>
        <row r="29">
          <cell r="A29">
            <v>23</v>
          </cell>
          <cell r="B29" t="str">
            <v>MarketPriceNo23</v>
          </cell>
          <cell r="C29" t="str">
            <v>Spare</v>
          </cell>
          <cell r="D29">
            <v>2007</v>
          </cell>
        </row>
        <row r="30">
          <cell r="A30">
            <v>24</v>
          </cell>
          <cell r="B30" t="str">
            <v>MarketPriceNo24</v>
          </cell>
          <cell r="C30" t="str">
            <v>Spare</v>
          </cell>
          <cell r="D30">
            <v>2007</v>
          </cell>
        </row>
        <row r="31">
          <cell r="A31">
            <v>25</v>
          </cell>
          <cell r="B31" t="str">
            <v>MarketPriceNo25</v>
          </cell>
          <cell r="C31" t="str">
            <v>Spare</v>
          </cell>
          <cell r="D31">
            <v>2007</v>
          </cell>
        </row>
      </sheetData>
      <sheetData sheetId="1">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36.200000000000003</v>
          </cell>
          <cell r="D8">
            <v>36.200000000000003</v>
          </cell>
          <cell r="E8">
            <v>36.200000000000003</v>
          </cell>
          <cell r="F8">
            <v>36.200000000000003</v>
          </cell>
          <cell r="G8">
            <v>36.200000000000003</v>
          </cell>
          <cell r="H8">
            <v>36.200000000000003</v>
          </cell>
          <cell r="I8">
            <v>36.200000000000003</v>
          </cell>
          <cell r="J8">
            <v>36.200000000000003</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0.97134519891171189</v>
          </cell>
          <cell r="D9">
            <v>0.96399999999999997</v>
          </cell>
          <cell r="E9">
            <v>0.96399999999999997</v>
          </cell>
          <cell r="F9">
            <v>0.96399999999999997</v>
          </cell>
          <cell r="G9">
            <v>0.96399999999999997</v>
          </cell>
          <cell r="H9">
            <v>0.96399999999999997</v>
          </cell>
          <cell r="I9">
            <v>0.96399999999999997</v>
          </cell>
          <cell r="J9">
            <v>0.96399999999999997</v>
          </cell>
          <cell r="K9">
            <v>0.96399999999999997</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37.267904387192338</v>
          </cell>
          <cell r="D10">
            <v>37.551867219917014</v>
          </cell>
          <cell r="E10">
            <v>37.551867219917014</v>
          </cell>
          <cell r="F10">
            <v>37.551867219917014</v>
          </cell>
          <cell r="G10">
            <v>37.551867219917014</v>
          </cell>
          <cell r="H10">
            <v>37.551867219917014</v>
          </cell>
          <cell r="I10">
            <v>37.551867219917014</v>
          </cell>
          <cell r="J10">
            <v>37.551867219917014</v>
          </cell>
          <cell r="K10">
            <v>37.551867219917014</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39.548998278923605</v>
          </cell>
          <cell r="D12">
            <v>40.647348746887971</v>
          </cell>
          <cell r="E12">
            <v>41.46029572182573</v>
          </cell>
          <cell r="F12">
            <v>42.289501636262244</v>
          </cell>
          <cell r="G12">
            <v>43.135291668987477</v>
          </cell>
          <cell r="H12">
            <v>43.997997502367234</v>
          </cell>
          <cell r="I12">
            <v>44.877957452414577</v>
          </cell>
          <cell r="J12">
            <v>45.775516601462876</v>
          </cell>
          <cell r="K12">
            <v>46.691026933492118</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39.548998278923605</v>
          </cell>
          <cell r="D14">
            <v>40.647348746887971</v>
          </cell>
          <cell r="E14">
            <v>41.46029572182573</v>
          </cell>
          <cell r="F14">
            <v>42.289501636262244</v>
          </cell>
          <cell r="G14">
            <v>43.135291668987477</v>
          </cell>
          <cell r="H14">
            <v>43.997997502367234</v>
          </cell>
          <cell r="I14">
            <v>44.877957452414577</v>
          </cell>
          <cell r="J14">
            <v>45.775516601462876</v>
          </cell>
          <cell r="K14">
            <v>46.691026933492118</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2">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83.55</v>
          </cell>
          <cell r="D8">
            <v>87</v>
          </cell>
          <cell r="E8">
            <v>95</v>
          </cell>
          <cell r="F8">
            <v>103</v>
          </cell>
          <cell r="G8">
            <v>107</v>
          </cell>
          <cell r="H8">
            <v>113</v>
          </cell>
          <cell r="I8">
            <v>118</v>
          </cell>
          <cell r="J8">
            <v>123</v>
          </cell>
          <cell r="K8">
            <v>128</v>
          </cell>
          <cell r="L8">
            <v>132</v>
          </cell>
          <cell r="M8">
            <v>136</v>
          </cell>
          <cell r="N8">
            <v>140</v>
          </cell>
          <cell r="O8">
            <v>144</v>
          </cell>
          <cell r="P8">
            <v>148</v>
          </cell>
          <cell r="Q8">
            <v>152</v>
          </cell>
          <cell r="R8">
            <v>156</v>
          </cell>
          <cell r="S8">
            <v>160.10526315789474</v>
          </cell>
          <cell r="T8">
            <v>164.31855955678671</v>
          </cell>
          <cell r="U8">
            <v>168.64273217670217</v>
          </cell>
          <cell r="V8">
            <v>173.08069881293119</v>
          </cell>
          <cell r="W8">
            <v>177.63545404485043</v>
          </cell>
          <cell r="X8">
            <v>182.31007125655705</v>
          </cell>
          <cell r="Y8">
            <v>187.10770471067698</v>
          </cell>
          <cell r="Z8">
            <v>192.03159167674744</v>
          </cell>
          <cell r="AA8">
            <v>197.08505461560924</v>
          </cell>
          <cell r="AB8">
            <v>202.27150342128317</v>
          </cell>
          <cell r="AC8">
            <v>207.59443772184326</v>
          </cell>
          <cell r="AD8">
            <v>213.05744924083916</v>
          </cell>
          <cell r="AE8">
            <v>218.66422422086126</v>
          </cell>
          <cell r="AF8">
            <v>224.41854591088395</v>
          </cell>
          <cell r="AG8">
            <v>230.32429711906514</v>
          </cell>
          <cell r="AH8">
            <v>236.38546283272476</v>
          </cell>
          <cell r="AI8">
            <v>242.60613290727017</v>
          </cell>
          <cell r="AJ8">
            <v>248.99050482588257</v>
          </cell>
          <cell r="AK8">
            <v>255.54288653182687</v>
          </cell>
          <cell r="AL8">
            <v>262.26769933529602</v>
          </cell>
          <cell r="AM8">
            <v>269.16948089675117</v>
          </cell>
          <cell r="AN8">
            <v>276.25288828877098</v>
          </cell>
          <cell r="AO8">
            <v>283.5227011384755</v>
          </cell>
          <cell r="AP8">
            <v>290.98382485264591</v>
          </cell>
          <cell r="AQ8">
            <v>298.64129392771554</v>
          </cell>
          <cell r="AR8">
            <v>306.50027534686598</v>
          </cell>
          <cell r="AS8">
            <v>314.56607206652035</v>
          </cell>
          <cell r="AT8">
            <v>322.84412659458673</v>
          </cell>
          <cell r="AU8">
            <v>331.34002466286535</v>
          </cell>
          <cell r="AV8">
            <v>340.05949899609868</v>
          </cell>
          <cell r="AW8">
            <v>349.00843318020657</v>
          </cell>
          <cell r="AX8">
            <v>358.19286563231731</v>
          </cell>
          <cell r="AY8">
            <v>367.61899367527303</v>
          </cell>
          <cell r="AZ8">
            <v>377.29317771935922</v>
          </cell>
        </row>
        <row r="9">
          <cell r="C9">
            <v>1</v>
          </cell>
          <cell r="D9">
            <v>1</v>
          </cell>
          <cell r="E9">
            <v>0.96399999999999997</v>
          </cell>
          <cell r="F9">
            <v>0.96399999999999997</v>
          </cell>
          <cell r="G9">
            <v>0.96399999999999997</v>
          </cell>
          <cell r="H9">
            <v>0.96399999999999997</v>
          </cell>
          <cell r="I9">
            <v>0.96399999999999997</v>
          </cell>
          <cell r="J9">
            <v>0.96399999999999997</v>
          </cell>
          <cell r="K9">
            <v>0.96399999999999997</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83.55</v>
          </cell>
          <cell r="D10">
            <v>87</v>
          </cell>
          <cell r="E10">
            <v>98.54771784232365</v>
          </cell>
          <cell r="F10">
            <v>106.84647302904564</v>
          </cell>
          <cell r="G10">
            <v>110.99585062240665</v>
          </cell>
          <cell r="H10">
            <v>117.21991701244814</v>
          </cell>
          <cell r="I10">
            <v>122.40663900414938</v>
          </cell>
          <cell r="J10">
            <v>127.59336099585063</v>
          </cell>
          <cell r="K10">
            <v>132.78008298755188</v>
          </cell>
          <cell r="L10">
            <v>136.92946058091286</v>
          </cell>
          <cell r="M10">
            <v>141.07883817427387</v>
          </cell>
          <cell r="N10">
            <v>145.22821576763485</v>
          </cell>
          <cell r="O10">
            <v>149.37759336099586</v>
          </cell>
          <cell r="P10">
            <v>153.52697095435684</v>
          </cell>
          <cell r="Q10">
            <v>157.67634854771785</v>
          </cell>
          <cell r="R10">
            <v>161.82572614107883</v>
          </cell>
          <cell r="S10">
            <v>166.08429788163355</v>
          </cell>
          <cell r="T10">
            <v>170.45493729957127</v>
          </cell>
          <cell r="U10">
            <v>174.94059354429686</v>
          </cell>
          <cell r="V10">
            <v>179.54429337440996</v>
          </cell>
          <cell r="W10">
            <v>184.26914320005233</v>
          </cell>
          <cell r="X10">
            <v>189.1183311790011</v>
          </cell>
          <cell r="Y10">
            <v>194.0951293679222</v>
          </cell>
          <cell r="Z10">
            <v>199.20289593023594</v>
          </cell>
          <cell r="AA10">
            <v>204.44507740208428</v>
          </cell>
          <cell r="AB10">
            <v>209.82521101792861</v>
          </cell>
          <cell r="AC10">
            <v>215.34692709734779</v>
          </cell>
          <cell r="AD10">
            <v>221.01395149464645</v>
          </cell>
          <cell r="AE10">
            <v>226.83010811292661</v>
          </cell>
          <cell r="AF10">
            <v>232.79932148431945</v>
          </cell>
          <cell r="AG10">
            <v>238.92561941811738</v>
          </cell>
          <cell r="AH10">
            <v>245.21313571859415</v>
          </cell>
          <cell r="AI10">
            <v>251.66611297434665</v>
          </cell>
          <cell r="AJ10">
            <v>258.28890542104</v>
          </cell>
          <cell r="AK10">
            <v>265.08598187948849</v>
          </cell>
          <cell r="AL10">
            <v>272.06192877105394</v>
          </cell>
          <cell r="AM10">
            <v>279.22145321239748</v>
          </cell>
          <cell r="AN10">
            <v>286.56938619167113</v>
          </cell>
          <cell r="AO10">
            <v>294.11068582829409</v>
          </cell>
          <cell r="AP10">
            <v>301.85044071851235</v>
          </cell>
          <cell r="AQ10">
            <v>309.79387336899953</v>
          </cell>
          <cell r="AR10">
            <v>317.94634372081532</v>
          </cell>
          <cell r="AS10">
            <v>326.31335276609997</v>
          </cell>
          <cell r="AT10">
            <v>334.90054625994475</v>
          </cell>
          <cell r="AU10">
            <v>343.71371852994332</v>
          </cell>
          <cell r="AV10">
            <v>352.75881638599452</v>
          </cell>
          <cell r="AW10">
            <v>362.04194313299439</v>
          </cell>
          <cell r="AX10">
            <v>371.56936268912585</v>
          </cell>
          <cell r="AY10">
            <v>381.34750381252388</v>
          </cell>
          <cell r="AZ10">
            <v>391.38296443916931</v>
          </cell>
        </row>
        <row r="11">
          <cell r="C11">
            <v>1</v>
          </cell>
          <cell r="D11">
            <v>1</v>
          </cell>
          <cell r="E11">
            <v>1</v>
          </cell>
          <cell r="F11">
            <v>1</v>
          </cell>
          <cell r="G11">
            <v>1</v>
          </cell>
          <cell r="H11">
            <v>1</v>
          </cell>
          <cell r="I11">
            <v>1</v>
          </cell>
          <cell r="J11">
            <v>1</v>
          </cell>
          <cell r="K11">
            <v>1</v>
          </cell>
          <cell r="L11">
            <v>1</v>
          </cell>
          <cell r="M11">
            <v>1</v>
          </cell>
          <cell r="N11">
            <v>1</v>
          </cell>
          <cell r="O11">
            <v>1</v>
          </cell>
          <cell r="P11">
            <v>1</v>
          </cell>
          <cell r="Q11">
            <v>1</v>
          </cell>
          <cell r="R11">
            <v>1</v>
          </cell>
          <cell r="S11">
            <v>1</v>
          </cell>
          <cell r="T11">
            <v>1</v>
          </cell>
          <cell r="U11">
            <v>1</v>
          </cell>
          <cell r="V11">
            <v>1</v>
          </cell>
          <cell r="W11">
            <v>1</v>
          </cell>
          <cell r="X11">
            <v>1</v>
          </cell>
          <cell r="Y11">
            <v>1</v>
          </cell>
          <cell r="Z11">
            <v>1</v>
          </cell>
          <cell r="AA11">
            <v>1</v>
          </cell>
          <cell r="AB11">
            <v>1</v>
          </cell>
          <cell r="AC11">
            <v>1</v>
          </cell>
          <cell r="AD11">
            <v>1</v>
          </cell>
          <cell r="AE11">
            <v>1</v>
          </cell>
          <cell r="AF11">
            <v>1</v>
          </cell>
          <cell r="AG11">
            <v>1</v>
          </cell>
          <cell r="AH11">
            <v>1</v>
          </cell>
          <cell r="AI11">
            <v>1</v>
          </cell>
          <cell r="AJ11">
            <v>1</v>
          </cell>
          <cell r="AK11">
            <v>1</v>
          </cell>
          <cell r="AL11">
            <v>1</v>
          </cell>
          <cell r="AM11">
            <v>1</v>
          </cell>
          <cell r="AN11">
            <v>1</v>
          </cell>
          <cell r="AO11">
            <v>1</v>
          </cell>
          <cell r="AP11">
            <v>1</v>
          </cell>
          <cell r="AQ11">
            <v>1</v>
          </cell>
          <cell r="AR11">
            <v>1</v>
          </cell>
          <cell r="AS11">
            <v>1</v>
          </cell>
          <cell r="AT11">
            <v>1</v>
          </cell>
          <cell r="AU11">
            <v>1</v>
          </cell>
          <cell r="AV11">
            <v>1</v>
          </cell>
          <cell r="AW11">
            <v>1</v>
          </cell>
          <cell r="AX11">
            <v>1</v>
          </cell>
          <cell r="AY11">
            <v>1</v>
          </cell>
          <cell r="AZ11">
            <v>1</v>
          </cell>
        </row>
        <row r="12">
          <cell r="C12">
            <v>83.55</v>
          </cell>
          <cell r="D12">
            <v>87</v>
          </cell>
          <cell r="E12">
            <v>98.54771784232365</v>
          </cell>
          <cell r="F12">
            <v>106.84647302904564</v>
          </cell>
          <cell r="G12">
            <v>110.99585062240665</v>
          </cell>
          <cell r="H12">
            <v>117.21991701244814</v>
          </cell>
          <cell r="I12">
            <v>122.40663900414938</v>
          </cell>
          <cell r="J12">
            <v>127.59336099585063</v>
          </cell>
          <cell r="K12">
            <v>132.78008298755188</v>
          </cell>
          <cell r="L12">
            <v>136.92946058091286</v>
          </cell>
          <cell r="M12">
            <v>141.07883817427387</v>
          </cell>
          <cell r="N12">
            <v>145.22821576763485</v>
          </cell>
          <cell r="O12">
            <v>149.37759336099586</v>
          </cell>
          <cell r="P12">
            <v>153.52697095435684</v>
          </cell>
          <cell r="Q12">
            <v>157.67634854771785</v>
          </cell>
          <cell r="R12">
            <v>161.82572614107883</v>
          </cell>
          <cell r="S12">
            <v>166.08429788163355</v>
          </cell>
          <cell r="T12">
            <v>170.45493729957127</v>
          </cell>
          <cell r="U12">
            <v>174.94059354429686</v>
          </cell>
          <cell r="V12">
            <v>179.54429337440996</v>
          </cell>
          <cell r="W12">
            <v>184.26914320005233</v>
          </cell>
          <cell r="X12">
            <v>189.1183311790011</v>
          </cell>
          <cell r="Y12">
            <v>194.0951293679222</v>
          </cell>
          <cell r="Z12">
            <v>199.20289593023594</v>
          </cell>
          <cell r="AA12">
            <v>204.44507740208428</v>
          </cell>
          <cell r="AB12">
            <v>209.82521101792861</v>
          </cell>
          <cell r="AC12">
            <v>215.34692709734779</v>
          </cell>
          <cell r="AD12">
            <v>221.01395149464645</v>
          </cell>
          <cell r="AE12">
            <v>226.83010811292661</v>
          </cell>
          <cell r="AF12">
            <v>232.79932148431945</v>
          </cell>
          <cell r="AG12">
            <v>238.92561941811738</v>
          </cell>
          <cell r="AH12">
            <v>245.21313571859415</v>
          </cell>
          <cell r="AI12">
            <v>251.66611297434665</v>
          </cell>
          <cell r="AJ12">
            <v>258.28890542104</v>
          </cell>
          <cell r="AK12">
            <v>265.08598187948849</v>
          </cell>
          <cell r="AL12">
            <v>272.06192877105394</v>
          </cell>
          <cell r="AM12">
            <v>279.22145321239748</v>
          </cell>
          <cell r="AN12">
            <v>286.56938619167113</v>
          </cell>
          <cell r="AO12">
            <v>294.11068582829409</v>
          </cell>
          <cell r="AP12">
            <v>301.85044071851235</v>
          </cell>
          <cell r="AQ12">
            <v>309.79387336899953</v>
          </cell>
          <cell r="AR12">
            <v>317.94634372081532</v>
          </cell>
          <cell r="AS12">
            <v>326.31335276609997</v>
          </cell>
          <cell r="AT12">
            <v>334.90054625994475</v>
          </cell>
          <cell r="AU12">
            <v>343.71371852994332</v>
          </cell>
          <cell r="AV12">
            <v>352.75881638599452</v>
          </cell>
          <cell r="AW12">
            <v>362.04194313299439</v>
          </cell>
          <cell r="AX12">
            <v>371.56936268912585</v>
          </cell>
          <cell r="AY12">
            <v>381.34750381252388</v>
          </cell>
          <cell r="AZ12">
            <v>391.38296443916931</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83.55</v>
          </cell>
          <cell r="D14">
            <v>87</v>
          </cell>
          <cell r="E14">
            <v>98.54771784232365</v>
          </cell>
          <cell r="F14">
            <v>106.84647302904564</v>
          </cell>
          <cell r="G14">
            <v>110.99585062240665</v>
          </cell>
          <cell r="H14">
            <v>117.21991701244814</v>
          </cell>
          <cell r="I14">
            <v>122.40663900414938</v>
          </cell>
          <cell r="J14">
            <v>127.59336099585063</v>
          </cell>
          <cell r="K14">
            <v>132.78008298755188</v>
          </cell>
          <cell r="L14">
            <v>136.92946058091286</v>
          </cell>
          <cell r="M14">
            <v>141.07883817427387</v>
          </cell>
          <cell r="N14">
            <v>145.22821576763485</v>
          </cell>
          <cell r="O14">
            <v>149.37759336099586</v>
          </cell>
          <cell r="P14">
            <v>153.52697095435684</v>
          </cell>
          <cell r="Q14">
            <v>157.67634854771785</v>
          </cell>
          <cell r="R14">
            <v>161.82572614107883</v>
          </cell>
          <cell r="S14">
            <v>166.08429788163355</v>
          </cell>
          <cell r="T14">
            <v>170.45493729957127</v>
          </cell>
          <cell r="U14">
            <v>174.94059354429686</v>
          </cell>
          <cell r="V14">
            <v>179.54429337440996</v>
          </cell>
          <cell r="W14">
            <v>184.26914320005233</v>
          </cell>
          <cell r="X14">
            <v>189.1183311790011</v>
          </cell>
          <cell r="Y14">
            <v>194.0951293679222</v>
          </cell>
          <cell r="Z14">
            <v>199.20289593023594</v>
          </cell>
          <cell r="AA14">
            <v>204.44507740208428</v>
          </cell>
          <cell r="AB14">
            <v>209.82521101792861</v>
          </cell>
          <cell r="AC14">
            <v>215.34692709734779</v>
          </cell>
          <cell r="AD14">
            <v>221.01395149464645</v>
          </cell>
          <cell r="AE14">
            <v>226.83010811292661</v>
          </cell>
          <cell r="AF14">
            <v>232.79932148431945</v>
          </cell>
          <cell r="AG14">
            <v>238.92561941811738</v>
          </cell>
          <cell r="AH14">
            <v>245.21313571859415</v>
          </cell>
          <cell r="AI14">
            <v>251.66611297434665</v>
          </cell>
          <cell r="AJ14">
            <v>258.28890542104</v>
          </cell>
          <cell r="AK14">
            <v>265.08598187948849</v>
          </cell>
          <cell r="AL14">
            <v>272.06192877105394</v>
          </cell>
          <cell r="AM14">
            <v>279.22145321239748</v>
          </cell>
          <cell r="AN14">
            <v>286.56938619167113</v>
          </cell>
          <cell r="AO14">
            <v>294.11068582829409</v>
          </cell>
          <cell r="AP14">
            <v>301.85044071851235</v>
          </cell>
          <cell r="AQ14">
            <v>309.79387336899953</v>
          </cell>
          <cell r="AR14">
            <v>317.94634372081532</v>
          </cell>
          <cell r="AS14">
            <v>326.31335276609997</v>
          </cell>
          <cell r="AT14">
            <v>334.90054625994475</v>
          </cell>
          <cell r="AU14">
            <v>343.71371852994332</v>
          </cell>
          <cell r="AV14">
            <v>352.75881638599452</v>
          </cell>
          <cell r="AW14">
            <v>362.04194313299439</v>
          </cell>
          <cell r="AX14">
            <v>371.56936268912585</v>
          </cell>
          <cell r="AY14">
            <v>381.34750381252388</v>
          </cell>
          <cell r="AZ14">
            <v>391.38296443916931</v>
          </cell>
        </row>
      </sheetData>
      <sheetData sheetId="3">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83.55</v>
          </cell>
          <cell r="D8">
            <v>87</v>
          </cell>
          <cell r="E8">
            <v>95</v>
          </cell>
          <cell r="F8">
            <v>103</v>
          </cell>
          <cell r="G8">
            <v>42.78</v>
          </cell>
          <cell r="H8">
            <v>42.78</v>
          </cell>
          <cell r="I8">
            <v>42.78</v>
          </cell>
          <cell r="J8">
            <v>42.78</v>
          </cell>
          <cell r="K8">
            <v>42.78</v>
          </cell>
          <cell r="L8">
            <v>42.78</v>
          </cell>
          <cell r="M8">
            <v>42.78</v>
          </cell>
          <cell r="N8">
            <v>42.78</v>
          </cell>
          <cell r="O8">
            <v>42.78</v>
          </cell>
          <cell r="P8">
            <v>42.78</v>
          </cell>
          <cell r="Q8">
            <v>42.78</v>
          </cell>
          <cell r="R8">
            <v>42.78</v>
          </cell>
          <cell r="S8">
            <v>42.78</v>
          </cell>
          <cell r="T8">
            <v>42.78</v>
          </cell>
          <cell r="U8">
            <v>42.78</v>
          </cell>
          <cell r="V8">
            <v>42.78</v>
          </cell>
          <cell r="W8">
            <v>42.78</v>
          </cell>
          <cell r="X8">
            <v>42.78</v>
          </cell>
          <cell r="Y8">
            <v>42.78</v>
          </cell>
          <cell r="Z8">
            <v>42.78</v>
          </cell>
          <cell r="AA8">
            <v>42.78</v>
          </cell>
          <cell r="AB8">
            <v>42.78</v>
          </cell>
          <cell r="AC8">
            <v>42.78</v>
          </cell>
          <cell r="AD8">
            <v>42.78</v>
          </cell>
          <cell r="AE8">
            <v>42.78</v>
          </cell>
          <cell r="AF8">
            <v>42.78</v>
          </cell>
          <cell r="AG8">
            <v>42.78</v>
          </cell>
          <cell r="AH8">
            <v>42.78</v>
          </cell>
          <cell r="AI8">
            <v>42.78</v>
          </cell>
          <cell r="AJ8">
            <v>42.78</v>
          </cell>
          <cell r="AK8">
            <v>42.78</v>
          </cell>
          <cell r="AL8">
            <v>42.78</v>
          </cell>
          <cell r="AM8">
            <v>42.78</v>
          </cell>
          <cell r="AN8">
            <v>42.78</v>
          </cell>
          <cell r="AO8">
            <v>42.78</v>
          </cell>
          <cell r="AP8">
            <v>42.78</v>
          </cell>
          <cell r="AQ8">
            <v>42.78</v>
          </cell>
          <cell r="AR8">
            <v>42.78</v>
          </cell>
          <cell r="AS8">
            <v>42.78</v>
          </cell>
          <cell r="AT8">
            <v>42.78</v>
          </cell>
          <cell r="AU8">
            <v>42.78</v>
          </cell>
          <cell r="AV8">
            <v>42.78</v>
          </cell>
          <cell r="AW8">
            <v>42.78</v>
          </cell>
          <cell r="AX8">
            <v>42.78</v>
          </cell>
          <cell r="AY8">
            <v>42.78</v>
          </cell>
          <cell r="AZ8">
            <v>42.78</v>
          </cell>
        </row>
        <row r="9">
          <cell r="C9">
            <v>0.97134519891171189</v>
          </cell>
          <cell r="D9">
            <v>0.96399999999999997</v>
          </cell>
          <cell r="E9">
            <v>0.96399999999999997</v>
          </cell>
          <cell r="F9">
            <v>0.96399999999999997</v>
          </cell>
          <cell r="G9">
            <v>0.96399999999999997</v>
          </cell>
          <cell r="H9">
            <v>0.96399999999999997</v>
          </cell>
          <cell r="I9">
            <v>0.96399999999999997</v>
          </cell>
          <cell r="J9">
            <v>0.96399999999999997</v>
          </cell>
          <cell r="K9">
            <v>0.96399999999999997</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86.014735125688389</v>
          </cell>
          <cell r="D10">
            <v>90.248962655601659</v>
          </cell>
          <cell r="E10">
            <v>98.54771784232365</v>
          </cell>
          <cell r="F10">
            <v>106.84647302904564</v>
          </cell>
          <cell r="G10">
            <v>44.377593360995853</v>
          </cell>
          <cell r="H10">
            <v>44.377593360995853</v>
          </cell>
          <cell r="I10">
            <v>44.377593360995853</v>
          </cell>
          <cell r="J10">
            <v>44.377593360995853</v>
          </cell>
          <cell r="K10">
            <v>44.377593360995853</v>
          </cell>
          <cell r="L10">
            <v>44.377593360995853</v>
          </cell>
          <cell r="M10">
            <v>44.377593360995853</v>
          </cell>
          <cell r="N10">
            <v>44.377593360995853</v>
          </cell>
          <cell r="O10">
            <v>44.377593360995853</v>
          </cell>
          <cell r="P10">
            <v>44.377593360995853</v>
          </cell>
          <cell r="Q10">
            <v>44.377593360995853</v>
          </cell>
          <cell r="R10">
            <v>44.377593360995853</v>
          </cell>
          <cell r="S10">
            <v>44.377593360995853</v>
          </cell>
          <cell r="T10">
            <v>44.377593360995853</v>
          </cell>
          <cell r="U10">
            <v>44.377593360995853</v>
          </cell>
          <cell r="V10">
            <v>44.377593360995853</v>
          </cell>
          <cell r="W10">
            <v>44.377593360995853</v>
          </cell>
          <cell r="X10">
            <v>44.377593360995853</v>
          </cell>
          <cell r="Y10">
            <v>44.377593360995853</v>
          </cell>
          <cell r="Z10">
            <v>44.377593360995853</v>
          </cell>
          <cell r="AA10">
            <v>44.377593360995853</v>
          </cell>
          <cell r="AB10">
            <v>44.377593360995853</v>
          </cell>
          <cell r="AC10">
            <v>44.377593360995853</v>
          </cell>
          <cell r="AD10">
            <v>44.377593360995853</v>
          </cell>
          <cell r="AE10">
            <v>44.377593360995853</v>
          </cell>
          <cell r="AF10">
            <v>44.377593360995853</v>
          </cell>
          <cell r="AG10">
            <v>44.377593360995853</v>
          </cell>
          <cell r="AH10">
            <v>44.377593360995853</v>
          </cell>
          <cell r="AI10">
            <v>44.377593360995853</v>
          </cell>
          <cell r="AJ10">
            <v>44.377593360995853</v>
          </cell>
          <cell r="AK10">
            <v>44.377593360995853</v>
          </cell>
          <cell r="AL10">
            <v>44.377593360995853</v>
          </cell>
          <cell r="AM10">
            <v>44.377593360995853</v>
          </cell>
          <cell r="AN10">
            <v>44.377593360995853</v>
          </cell>
          <cell r="AO10">
            <v>44.377593360995853</v>
          </cell>
          <cell r="AP10">
            <v>44.377593360995853</v>
          </cell>
          <cell r="AQ10">
            <v>44.377593360995853</v>
          </cell>
          <cell r="AR10">
            <v>44.377593360995853</v>
          </cell>
          <cell r="AS10">
            <v>44.377593360995853</v>
          </cell>
          <cell r="AT10">
            <v>44.377593360995853</v>
          </cell>
          <cell r="AU10">
            <v>44.377593360995853</v>
          </cell>
          <cell r="AV10">
            <v>44.377593360995853</v>
          </cell>
          <cell r="AW10">
            <v>44.377593360995853</v>
          </cell>
          <cell r="AX10">
            <v>44.377593360995853</v>
          </cell>
          <cell r="AY10">
            <v>44.377593360995853</v>
          </cell>
          <cell r="AZ10">
            <v>44.377593360995853</v>
          </cell>
        </row>
        <row r="11">
          <cell r="C11">
            <v>1</v>
          </cell>
          <cell r="D11">
            <v>1</v>
          </cell>
          <cell r="E11">
            <v>1</v>
          </cell>
          <cell r="F11">
            <v>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86.014735125688389</v>
          </cell>
          <cell r="D12">
            <v>90.248962655601659</v>
          </cell>
          <cell r="E12">
            <v>98.54771784232365</v>
          </cell>
          <cell r="F12">
            <v>106.84647302904564</v>
          </cell>
          <cell r="G12">
            <v>50.975905458543771</v>
          </cell>
          <cell r="H12">
            <v>51.995423567714646</v>
          </cell>
          <cell r="I12">
            <v>53.03533203906894</v>
          </cell>
          <cell r="J12">
            <v>54.096038679850324</v>
          </cell>
          <cell r="K12">
            <v>55.177959453447322</v>
          </cell>
          <cell r="L12">
            <v>56.281518642516275</v>
          </cell>
          <cell r="M12">
            <v>57.407149015366599</v>
          </cell>
          <cell r="N12">
            <v>58.555291995673933</v>
          </cell>
          <cell r="O12">
            <v>59.726397835587399</v>
          </cell>
          <cell r="P12">
            <v>60.920925792299158</v>
          </cell>
          <cell r="Q12">
            <v>62.139344308145141</v>
          </cell>
          <cell r="R12">
            <v>63.382131194308037</v>
          </cell>
          <cell r="S12">
            <v>64.649773818194191</v>
          </cell>
          <cell r="T12">
            <v>65.94276929455809</v>
          </cell>
          <cell r="U12">
            <v>67.261624680449245</v>
          </cell>
          <cell r="V12">
            <v>68.606857174058234</v>
          </cell>
          <cell r="W12">
            <v>69.978994317539389</v>
          </cell>
          <cell r="X12">
            <v>71.378574203890182</v>
          </cell>
          <cell r="Y12">
            <v>72.806145687967984</v>
          </cell>
          <cell r="Z12">
            <v>74.262268601727342</v>
          </cell>
          <cell r="AA12">
            <v>75.747513973761883</v>
          </cell>
          <cell r="AB12">
            <v>77.262464253237141</v>
          </cell>
          <cell r="AC12">
            <v>78.807713538301869</v>
          </cell>
          <cell r="AD12">
            <v>80.383867809067908</v>
          </cell>
          <cell r="AE12">
            <v>81.991545165249249</v>
          </cell>
          <cell r="AF12">
            <v>83.631376068554246</v>
          </cell>
          <cell r="AG12">
            <v>85.304003589925344</v>
          </cell>
          <cell r="AH12">
            <v>87.01008366172384</v>
          </cell>
          <cell r="AI12">
            <v>88.750285334958321</v>
          </cell>
          <cell r="AJ12">
            <v>90.525291041657482</v>
          </cell>
          <cell r="AK12">
            <v>92.335796862490639</v>
          </cell>
          <cell r="AL12">
            <v>94.182512799740465</v>
          </cell>
          <cell r="AM12">
            <v>96.066163055735231</v>
          </cell>
          <cell r="AN12">
            <v>97.987486316849967</v>
          </cell>
          <cell r="AO12">
            <v>99.947236043186962</v>
          </cell>
          <cell r="AP12">
            <v>101.94618076405069</v>
          </cell>
          <cell r="AQ12">
            <v>103.9851043793317</v>
          </cell>
          <cell r="AR12">
            <v>106.06480646691836</v>
          </cell>
          <cell r="AS12">
            <v>108.18610259625672</v>
          </cell>
          <cell r="AT12">
            <v>110.34982464818187</v>
          </cell>
          <cell r="AU12">
            <v>112.55682114114546</v>
          </cell>
          <cell r="AV12">
            <v>114.80795756396839</v>
          </cell>
          <cell r="AW12">
            <v>117.10411671524776</v>
          </cell>
          <cell r="AX12">
            <v>119.44619904955272</v>
          </cell>
          <cell r="AY12">
            <v>121.83512303054376</v>
          </cell>
          <cell r="AZ12">
            <v>124.27182549115464</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86.014735125688389</v>
          </cell>
          <cell r="D14">
            <v>90.248962655601659</v>
          </cell>
          <cell r="E14">
            <v>98.54771784232365</v>
          </cell>
          <cell r="F14">
            <v>106.84647302904564</v>
          </cell>
          <cell r="G14">
            <v>50.975905458543771</v>
          </cell>
          <cell r="H14">
            <v>51.995423567714646</v>
          </cell>
          <cell r="I14">
            <v>53.03533203906894</v>
          </cell>
          <cell r="J14">
            <v>54.096038679850324</v>
          </cell>
          <cell r="K14">
            <v>55.177959453447322</v>
          </cell>
          <cell r="L14">
            <v>56.281518642516275</v>
          </cell>
          <cell r="M14">
            <v>57.407149015366599</v>
          </cell>
          <cell r="N14">
            <v>58.555291995673933</v>
          </cell>
          <cell r="O14">
            <v>59.726397835587399</v>
          </cell>
          <cell r="P14">
            <v>60.920925792299158</v>
          </cell>
          <cell r="Q14">
            <v>62.139344308145141</v>
          </cell>
          <cell r="R14">
            <v>63.382131194308037</v>
          </cell>
          <cell r="S14">
            <v>64.649773818194191</v>
          </cell>
          <cell r="T14">
            <v>65.94276929455809</v>
          </cell>
          <cell r="U14">
            <v>67.261624680449245</v>
          </cell>
          <cell r="V14">
            <v>68.606857174058234</v>
          </cell>
          <cell r="W14">
            <v>69.978994317539389</v>
          </cell>
          <cell r="X14">
            <v>71.378574203890182</v>
          </cell>
          <cell r="Y14">
            <v>72.806145687967984</v>
          </cell>
          <cell r="Z14">
            <v>74.262268601727342</v>
          </cell>
          <cell r="AA14">
            <v>75.747513973761883</v>
          </cell>
          <cell r="AB14">
            <v>77.262464253237141</v>
          </cell>
          <cell r="AC14">
            <v>78.807713538301869</v>
          </cell>
          <cell r="AD14">
            <v>80.383867809067908</v>
          </cell>
          <cell r="AE14">
            <v>81.991545165249249</v>
          </cell>
          <cell r="AF14">
            <v>83.631376068554246</v>
          </cell>
          <cell r="AG14">
            <v>85.304003589925344</v>
          </cell>
          <cell r="AH14">
            <v>87.01008366172384</v>
          </cell>
          <cell r="AI14">
            <v>88.750285334958321</v>
          </cell>
          <cell r="AJ14">
            <v>90.525291041657482</v>
          </cell>
          <cell r="AK14">
            <v>92.335796862490639</v>
          </cell>
          <cell r="AL14">
            <v>94.182512799740465</v>
          </cell>
          <cell r="AM14">
            <v>96.066163055735231</v>
          </cell>
          <cell r="AN14">
            <v>97.987486316849967</v>
          </cell>
          <cell r="AO14">
            <v>99.947236043186962</v>
          </cell>
          <cell r="AP14">
            <v>101.94618076405069</v>
          </cell>
          <cell r="AQ14">
            <v>103.9851043793317</v>
          </cell>
          <cell r="AR14">
            <v>106.06480646691836</v>
          </cell>
          <cell r="AS14">
            <v>108.18610259625672</v>
          </cell>
          <cell r="AT14">
            <v>110.34982464818187</v>
          </cell>
          <cell r="AU14">
            <v>112.55682114114546</v>
          </cell>
          <cell r="AV14">
            <v>114.80795756396839</v>
          </cell>
          <cell r="AW14">
            <v>117.10411671524776</v>
          </cell>
          <cell r="AX14">
            <v>119.44619904955272</v>
          </cell>
          <cell r="AY14">
            <v>121.83512303054376</v>
          </cell>
          <cell r="AZ14">
            <v>124.27182549115464</v>
          </cell>
        </row>
      </sheetData>
      <sheetData sheetId="4">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93.967616357499537</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0.97134519891171189</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39.848149999999997</v>
          </cell>
          <cell r="D10">
            <v>41.14443</v>
          </cell>
          <cell r="E10">
            <v>49.867440000000002</v>
          </cell>
          <cell r="F10">
            <v>64.822839999999999</v>
          </cell>
          <cell r="G10">
            <v>73.321799999999996</v>
          </cell>
          <cell r="H10">
            <v>74.278549999999996</v>
          </cell>
          <cell r="I10">
            <v>94.359207066826869</v>
          </cell>
          <cell r="J10">
            <v>73.165735567970202</v>
          </cell>
          <cell r="K10">
            <v>37.267904387192338</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42.287175565199995</v>
          </cell>
          <cell r="D12">
            <v>44.5360542368688</v>
          </cell>
          <cell r="E12">
            <v>55.057683208727809</v>
          </cell>
          <cell r="F12">
            <v>73.001046317963187</v>
          </cell>
          <cell r="G12">
            <v>84.223700786246965</v>
          </cell>
          <cell r="H12">
            <v>87.029159914745819</v>
          </cell>
          <cell r="I12">
            <v>112.76798714665863</v>
          </cell>
          <cell r="J12">
            <v>89.188623392167614</v>
          </cell>
          <cell r="K12">
            <v>46.337954842743294</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42.287175565199995</v>
          </cell>
          <cell r="D14">
            <v>44.5360542368688</v>
          </cell>
          <cell r="E14">
            <v>55.057683208727809</v>
          </cell>
          <cell r="F14">
            <v>73.001046317963187</v>
          </cell>
          <cell r="G14">
            <v>84.223700786246965</v>
          </cell>
          <cell r="H14">
            <v>87.029159914745819</v>
          </cell>
          <cell r="I14">
            <v>112.76798714665863</v>
          </cell>
          <cell r="J14">
            <v>89.188623392167614</v>
          </cell>
          <cell r="K14">
            <v>46.337954842743294</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5">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93.967616357499537</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0.97134519891171189</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39.848149999999997</v>
          </cell>
          <cell r="D10">
            <v>41.14443</v>
          </cell>
          <cell r="E10">
            <v>49.867440000000002</v>
          </cell>
          <cell r="F10">
            <v>64.822839999999999</v>
          </cell>
          <cell r="G10">
            <v>73.321799999999996</v>
          </cell>
          <cell r="H10">
            <v>74.278549999999996</v>
          </cell>
          <cell r="I10">
            <v>94.359207066826869</v>
          </cell>
          <cell r="J10">
            <v>73.165735567970202</v>
          </cell>
          <cell r="K10">
            <v>37.267904387192338</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42.287175565199995</v>
          </cell>
          <cell r="D12">
            <v>44.5360542368688</v>
          </cell>
          <cell r="E12">
            <v>55.057683208727809</v>
          </cell>
          <cell r="F12">
            <v>73.001046317963187</v>
          </cell>
          <cell r="G12">
            <v>84.223700786246965</v>
          </cell>
          <cell r="H12">
            <v>87.029159914745819</v>
          </cell>
          <cell r="I12">
            <v>112.76798714665863</v>
          </cell>
          <cell r="J12">
            <v>89.188623392167614</v>
          </cell>
          <cell r="K12">
            <v>46.337954842743294</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42.287175565199995</v>
          </cell>
          <cell r="D14">
            <v>44.5360542368688</v>
          </cell>
          <cell r="E14">
            <v>55.057683208727809</v>
          </cell>
          <cell r="F14">
            <v>73.001046317963187</v>
          </cell>
          <cell r="G14">
            <v>84.223700786246965</v>
          </cell>
          <cell r="H14">
            <v>87.029159914745819</v>
          </cell>
          <cell r="I14">
            <v>112.76798714665863</v>
          </cell>
          <cell r="J14">
            <v>89.188623392167614</v>
          </cell>
          <cell r="K14">
            <v>46.337954842743294</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6">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93.967616357499537</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0.97134519891171189</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39.848149999999997</v>
          </cell>
          <cell r="D10">
            <v>41.14443</v>
          </cell>
          <cell r="E10">
            <v>49.867440000000002</v>
          </cell>
          <cell r="F10">
            <v>64.822839999999999</v>
          </cell>
          <cell r="G10">
            <v>73.321799999999996</v>
          </cell>
          <cell r="H10">
            <v>74.278549999999996</v>
          </cell>
          <cell r="I10">
            <v>94.359207066826869</v>
          </cell>
          <cell r="J10">
            <v>73.165735567970202</v>
          </cell>
          <cell r="K10">
            <v>37.267904387192338</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42.287175565199995</v>
          </cell>
          <cell r="D12">
            <v>44.5360542368688</v>
          </cell>
          <cell r="E12">
            <v>55.057683208727809</v>
          </cell>
          <cell r="F12">
            <v>73.001046317963187</v>
          </cell>
          <cell r="G12">
            <v>84.223700786246965</v>
          </cell>
          <cell r="H12">
            <v>87.029159914745819</v>
          </cell>
          <cell r="I12">
            <v>112.76798714665863</v>
          </cell>
          <cell r="J12">
            <v>89.188623392167614</v>
          </cell>
          <cell r="K12">
            <v>46.337954842743294</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42.287175565199995</v>
          </cell>
          <cell r="D14">
            <v>44.5360542368688</v>
          </cell>
          <cell r="E14">
            <v>55.057683208727809</v>
          </cell>
          <cell r="F14">
            <v>73.001046317963187</v>
          </cell>
          <cell r="G14">
            <v>84.223700786246965</v>
          </cell>
          <cell r="H14">
            <v>87.029159914745819</v>
          </cell>
          <cell r="I14">
            <v>112.76798714665863</v>
          </cell>
          <cell r="J14">
            <v>89.188623392167614</v>
          </cell>
          <cell r="K14">
            <v>46.337954842743294</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7">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112.3</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0.93583687500000001</v>
          </cell>
          <cell r="L9">
            <v>0.92696527499999992</v>
          </cell>
          <cell r="M9">
            <v>0.91987275000000002</v>
          </cell>
          <cell r="N9">
            <v>0.91453047499999995</v>
          </cell>
          <cell r="O9">
            <v>0.91234805000000008</v>
          </cell>
          <cell r="P9">
            <v>0.90967992500000006</v>
          </cell>
          <cell r="Q9">
            <v>0.906520875</v>
          </cell>
          <cell r="R9">
            <v>0.90316342500000002</v>
          </cell>
          <cell r="S9">
            <v>0.90002012499999995</v>
          </cell>
          <cell r="T9">
            <v>0.89732087499999991</v>
          </cell>
          <cell r="U9">
            <v>0.89510929999999989</v>
          </cell>
          <cell r="V9">
            <v>0.89349904999999996</v>
          </cell>
          <cell r="W9">
            <v>0.89251185</v>
          </cell>
          <cell r="X9">
            <v>0.89215752500000001</v>
          </cell>
          <cell r="Y9">
            <v>0.89246055000000002</v>
          </cell>
          <cell r="Z9">
            <v>0.89340654999999991</v>
          </cell>
          <cell r="AA9">
            <v>0.89493239999999996</v>
          </cell>
          <cell r="AB9">
            <v>0.89699854999999995</v>
          </cell>
          <cell r="AC9">
            <v>0.89699854999999995</v>
          </cell>
          <cell r="AD9">
            <v>0.89699854999999995</v>
          </cell>
          <cell r="AE9">
            <v>0.89699854999999995</v>
          </cell>
          <cell r="AF9">
            <v>0.89699854999999995</v>
          </cell>
          <cell r="AG9">
            <v>0.89699854999999995</v>
          </cell>
          <cell r="AH9">
            <v>0.89699854999999995</v>
          </cell>
          <cell r="AI9">
            <v>0.89699854999999995</v>
          </cell>
          <cell r="AJ9">
            <v>0.89699854999999995</v>
          </cell>
          <cell r="AK9">
            <v>0.89699854999999995</v>
          </cell>
          <cell r="AL9">
            <v>0.89699854999999995</v>
          </cell>
          <cell r="AM9">
            <v>0.89699854999999995</v>
          </cell>
          <cell r="AN9">
            <v>0.89699854999999995</v>
          </cell>
          <cell r="AO9">
            <v>0.89699854999999995</v>
          </cell>
          <cell r="AP9">
            <v>0.89699854999999995</v>
          </cell>
          <cell r="AQ9">
            <v>0.89699854999999995</v>
          </cell>
          <cell r="AR9">
            <v>0.89699854999999995</v>
          </cell>
          <cell r="AS9">
            <v>0.89699854999999995</v>
          </cell>
          <cell r="AT9">
            <v>0.89699854999999995</v>
          </cell>
          <cell r="AU9">
            <v>0.89699854999999995</v>
          </cell>
          <cell r="AV9">
            <v>0.89699854999999995</v>
          </cell>
          <cell r="AW9">
            <v>0.89699854999999995</v>
          </cell>
          <cell r="AX9">
            <v>0.89699854999999995</v>
          </cell>
          <cell r="AY9">
            <v>0.89699854999999995</v>
          </cell>
          <cell r="AZ9">
            <v>0.89699854999999995</v>
          </cell>
        </row>
        <row r="10">
          <cell r="C10">
            <v>39.848149999999997</v>
          </cell>
          <cell r="D10">
            <v>41.14443</v>
          </cell>
          <cell r="E10">
            <v>49.867440000000002</v>
          </cell>
          <cell r="F10">
            <v>64.822839999999999</v>
          </cell>
          <cell r="G10">
            <v>73.321799999999996</v>
          </cell>
          <cell r="H10">
            <v>74.278549999999996</v>
          </cell>
          <cell r="I10">
            <v>112.76798714665863</v>
          </cell>
          <cell r="J10">
            <v>73.165735567970202</v>
          </cell>
          <cell r="K10">
            <v>38.681955121719263</v>
          </cell>
          <cell r="L10">
            <v>39.052164062995786</v>
          </cell>
          <cell r="M10">
            <v>39.353269242946922</v>
          </cell>
          <cell r="N10">
            <v>39.583153311539462</v>
          </cell>
          <cell r="O10">
            <v>39.677840052379132</v>
          </cell>
          <cell r="P10">
            <v>39.794216630646211</v>
          </cell>
          <cell r="Q10">
            <v>39.932891782552723</v>
          </cell>
          <cell r="R10">
            <v>40.081339653451977</v>
          </cell>
          <cell r="S10">
            <v>40.221322828753415</v>
          </cell>
          <cell r="T10">
            <v>40.342313445009296</v>
          </cell>
          <cell r="U10">
            <v>40.441988481183259</v>
          </cell>
          <cell r="V10">
            <v>40.514872399696458</v>
          </cell>
          <cell r="W10">
            <v>40.559685566079601</v>
          </cell>
          <cell r="X10">
            <v>40.575794056100129</v>
          </cell>
          <cell r="Y10">
            <v>40.562016998958669</v>
          </cell>
          <cell r="Z10">
            <v>40.519067159290479</v>
          </cell>
          <cell r="AA10">
            <v>40.449982590863854</v>
          </cell>
          <cell r="AB10">
            <v>40.356809941331569</v>
          </cell>
          <cell r="AC10">
            <v>40.356809941331569</v>
          </cell>
          <cell r="AD10">
            <v>40.356809941331569</v>
          </cell>
          <cell r="AE10">
            <v>40.356809941331569</v>
          </cell>
          <cell r="AF10">
            <v>40.356809941331569</v>
          </cell>
          <cell r="AG10">
            <v>40.356809941331569</v>
          </cell>
          <cell r="AH10">
            <v>40.356809941331569</v>
          </cell>
          <cell r="AI10">
            <v>40.356809941331569</v>
          </cell>
          <cell r="AJ10">
            <v>40.356809941331569</v>
          </cell>
          <cell r="AK10">
            <v>40.356809941331569</v>
          </cell>
          <cell r="AL10">
            <v>40.356809941331569</v>
          </cell>
          <cell r="AM10">
            <v>40.356809941331569</v>
          </cell>
          <cell r="AN10">
            <v>40.356809941331569</v>
          </cell>
          <cell r="AO10">
            <v>40.356809941331569</v>
          </cell>
          <cell r="AP10">
            <v>40.356809941331569</v>
          </cell>
          <cell r="AQ10">
            <v>40.356809941331569</v>
          </cell>
          <cell r="AR10">
            <v>40.356809941331569</v>
          </cell>
          <cell r="AS10">
            <v>40.356809941331569</v>
          </cell>
          <cell r="AT10">
            <v>40.356809941331569</v>
          </cell>
          <cell r="AU10">
            <v>40.356809941331569</v>
          </cell>
          <cell r="AV10">
            <v>40.356809941331569</v>
          </cell>
          <cell r="AW10">
            <v>40.356809941331569</v>
          </cell>
          <cell r="AX10">
            <v>40.356809941331569</v>
          </cell>
          <cell r="AY10">
            <v>40.356809941331569</v>
          </cell>
          <cell r="AZ10">
            <v>40.356809941331569</v>
          </cell>
        </row>
        <row r="11">
          <cell r="C11">
            <v>1</v>
          </cell>
          <cell r="D11">
            <v>1</v>
          </cell>
          <cell r="E11">
            <v>1</v>
          </cell>
          <cell r="F11">
            <v>1</v>
          </cell>
          <cell r="G11">
            <v>1</v>
          </cell>
          <cell r="H11">
            <v>1</v>
          </cell>
          <cell r="I11">
            <v>1</v>
          </cell>
          <cell r="J11">
            <v>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39.848149999999997</v>
          </cell>
          <cell r="D12">
            <v>41.14443</v>
          </cell>
          <cell r="E12">
            <v>49.867440000000002</v>
          </cell>
          <cell r="F12">
            <v>64.822839999999999</v>
          </cell>
          <cell r="G12">
            <v>73.321799999999996</v>
          </cell>
          <cell r="H12">
            <v>74.278549999999996</v>
          </cell>
          <cell r="I12">
            <v>112.76798714665863</v>
          </cell>
          <cell r="J12">
            <v>73.165735567970202</v>
          </cell>
          <cell r="K12">
            <v>48.096149196820654</v>
          </cell>
          <cell r="L12">
            <v>49.527586632804713</v>
          </cell>
          <cell r="M12">
            <v>50.907650022709582</v>
          </cell>
          <cell r="N12">
            <v>52.229130169638118</v>
          </cell>
          <cell r="O12">
            <v>53.401148659586084</v>
          </cell>
          <cell r="P12">
            <v>54.628931735830221</v>
          </cell>
          <cell r="Q12">
            <v>55.91568906205913</v>
          </cell>
          <cell r="R12">
            <v>57.246022957872846</v>
          </cell>
          <cell r="S12">
            <v>58.594872470775357</v>
          </cell>
          <cell r="T12">
            <v>59.946555611354114</v>
          </cell>
          <cell r="U12">
            <v>61.296560821236874</v>
          </cell>
          <cell r="V12">
            <v>62.635169094009505</v>
          </cell>
          <cell r="W12">
            <v>63.958538324985348</v>
          </cell>
          <cell r="X12">
            <v>65.263618586866883</v>
          </cell>
          <cell r="Y12">
            <v>66.546288236071845</v>
          </cell>
          <cell r="Z12">
            <v>67.805340961083942</v>
          </cell>
          <cell r="AA12">
            <v>69.043528264713615</v>
          </cell>
          <cell r="AB12">
            <v>70.262182991818833</v>
          </cell>
          <cell r="AC12">
            <v>71.667426651655205</v>
          </cell>
          <cell r="AD12">
            <v>73.100775184688317</v>
          </cell>
          <cell r="AE12">
            <v>74.562790688382066</v>
          </cell>
          <cell r="AF12">
            <v>76.054046502149717</v>
          </cell>
          <cell r="AG12">
            <v>77.575127432192716</v>
          </cell>
          <cell r="AH12">
            <v>79.126629980836569</v>
          </cell>
          <cell r="AI12">
            <v>80.709162580453295</v>
          </cell>
          <cell r="AJ12">
            <v>82.323345832062358</v>
          </cell>
          <cell r="AK12">
            <v>83.969812748703617</v>
          </cell>
          <cell r="AL12">
            <v>85.649209003677697</v>
          </cell>
          <cell r="AM12">
            <v>87.362193183751216</v>
          </cell>
          <cell r="AN12">
            <v>89.109437047426269</v>
          </cell>
          <cell r="AO12">
            <v>90.891625788374782</v>
          </cell>
          <cell r="AP12">
            <v>92.709458304142274</v>
          </cell>
          <cell r="AQ12">
            <v>94.563647470225121</v>
          </cell>
          <cell r="AR12">
            <v>96.45492041962963</v>
          </cell>
          <cell r="AS12">
            <v>98.384018828022221</v>
          </cell>
          <cell r="AT12">
            <v>100.35169920458267</v>
          </cell>
          <cell r="AU12">
            <v>102.35873318867429</v>
          </cell>
          <cell r="AV12">
            <v>104.4059078524478</v>
          </cell>
          <cell r="AW12">
            <v>106.49402600949676</v>
          </cell>
          <cell r="AX12">
            <v>108.62390652968669</v>
          </cell>
          <cell r="AY12">
            <v>110.79638466028042</v>
          </cell>
          <cell r="AZ12">
            <v>113.01231235348604</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39.848149999999997</v>
          </cell>
          <cell r="D14">
            <v>41.14443</v>
          </cell>
          <cell r="E14">
            <v>49.867440000000002</v>
          </cell>
          <cell r="F14">
            <v>64.822839999999999</v>
          </cell>
          <cell r="G14">
            <v>73.321799999999996</v>
          </cell>
          <cell r="H14">
            <v>74.278549999999996</v>
          </cell>
          <cell r="I14">
            <v>112.76798714665863</v>
          </cell>
          <cell r="J14">
            <v>73.165735567970202</v>
          </cell>
          <cell r="K14">
            <v>48.096149196820654</v>
          </cell>
          <cell r="L14">
            <v>49.527586632804713</v>
          </cell>
          <cell r="M14">
            <v>50.907650022709582</v>
          </cell>
          <cell r="N14">
            <v>52.229130169638118</v>
          </cell>
          <cell r="O14">
            <v>53.401148659586084</v>
          </cell>
          <cell r="P14">
            <v>54.628931735830221</v>
          </cell>
          <cell r="Q14">
            <v>55.91568906205913</v>
          </cell>
          <cell r="R14">
            <v>57.246022957872846</v>
          </cell>
          <cell r="S14">
            <v>58.594872470775357</v>
          </cell>
          <cell r="T14">
            <v>59.946555611354114</v>
          </cell>
          <cell r="U14">
            <v>61.296560821236874</v>
          </cell>
          <cell r="V14">
            <v>62.635169094009505</v>
          </cell>
          <cell r="W14">
            <v>63.958538324985348</v>
          </cell>
          <cell r="X14">
            <v>65.263618586866883</v>
          </cell>
          <cell r="Y14">
            <v>66.546288236071845</v>
          </cell>
          <cell r="Z14">
            <v>67.805340961083942</v>
          </cell>
          <cell r="AA14">
            <v>69.043528264713615</v>
          </cell>
          <cell r="AB14">
            <v>70.262182991818833</v>
          </cell>
          <cell r="AC14">
            <v>71.667426651655205</v>
          </cell>
          <cell r="AD14">
            <v>73.100775184688317</v>
          </cell>
          <cell r="AE14">
            <v>74.562790688382066</v>
          </cell>
          <cell r="AF14">
            <v>76.054046502149717</v>
          </cell>
          <cell r="AG14">
            <v>77.575127432192716</v>
          </cell>
          <cell r="AH14">
            <v>79.126629980836569</v>
          </cell>
          <cell r="AI14">
            <v>80.709162580453295</v>
          </cell>
          <cell r="AJ14">
            <v>82.323345832062358</v>
          </cell>
          <cell r="AK14">
            <v>83.969812748703617</v>
          </cell>
          <cell r="AL14">
            <v>85.649209003677697</v>
          </cell>
          <cell r="AM14">
            <v>87.362193183751216</v>
          </cell>
          <cell r="AN14">
            <v>89.109437047426269</v>
          </cell>
          <cell r="AO14">
            <v>90.891625788374782</v>
          </cell>
          <cell r="AP14">
            <v>92.709458304142274</v>
          </cell>
          <cell r="AQ14">
            <v>94.563647470225121</v>
          </cell>
          <cell r="AR14">
            <v>96.45492041962963</v>
          </cell>
          <cell r="AS14">
            <v>98.384018828022221</v>
          </cell>
          <cell r="AT14">
            <v>100.35169920458267</v>
          </cell>
          <cell r="AU14">
            <v>102.35873318867429</v>
          </cell>
          <cell r="AV14">
            <v>104.4059078524478</v>
          </cell>
          <cell r="AW14">
            <v>106.49402600949676</v>
          </cell>
          <cell r="AX14">
            <v>108.62390652968669</v>
          </cell>
          <cell r="AY14">
            <v>110.79638466028042</v>
          </cell>
          <cell r="AZ14">
            <v>113.01231235348604</v>
          </cell>
        </row>
      </sheetData>
      <sheetData sheetId="8">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112.3</v>
          </cell>
          <cell r="J8">
            <v>65.483333333333334</v>
          </cell>
          <cell r="K8">
            <v>85</v>
          </cell>
          <cell r="L8">
            <v>90</v>
          </cell>
          <cell r="M8">
            <v>90</v>
          </cell>
          <cell r="N8">
            <v>93</v>
          </cell>
          <cell r="O8">
            <v>95</v>
          </cell>
          <cell r="P8">
            <v>97</v>
          </cell>
          <cell r="Q8">
            <v>99</v>
          </cell>
          <cell r="R8">
            <v>101</v>
          </cell>
          <cell r="S8">
            <v>103</v>
          </cell>
          <cell r="T8">
            <v>105</v>
          </cell>
          <cell r="U8">
            <v>107</v>
          </cell>
          <cell r="V8">
            <v>109</v>
          </cell>
          <cell r="W8">
            <v>111.5</v>
          </cell>
          <cell r="X8">
            <v>114</v>
          </cell>
          <cell r="Y8">
            <v>116</v>
          </cell>
          <cell r="Z8">
            <v>118.5</v>
          </cell>
          <cell r="AA8">
            <v>121</v>
          </cell>
          <cell r="AB8">
            <v>123.5</v>
          </cell>
          <cell r="AC8">
            <v>126</v>
          </cell>
          <cell r="AD8">
            <v>129</v>
          </cell>
          <cell r="AE8">
            <v>131.5</v>
          </cell>
          <cell r="AF8">
            <v>134</v>
          </cell>
          <cell r="AG8">
            <v>137</v>
          </cell>
          <cell r="AH8">
            <v>140</v>
          </cell>
          <cell r="AI8">
            <v>143</v>
          </cell>
          <cell r="AJ8">
            <v>146</v>
          </cell>
          <cell r="AK8">
            <v>149</v>
          </cell>
          <cell r="AL8">
            <v>152</v>
          </cell>
          <cell r="AM8">
            <v>155</v>
          </cell>
          <cell r="AN8">
            <v>158.25</v>
          </cell>
          <cell r="AO8">
            <v>161.55000000000001</v>
          </cell>
          <cell r="AP8">
            <v>164.95</v>
          </cell>
          <cell r="AQ8">
            <v>168.4</v>
          </cell>
          <cell r="AR8">
            <v>171.95</v>
          </cell>
          <cell r="AS8">
            <v>175.55</v>
          </cell>
          <cell r="AT8">
            <v>179.25</v>
          </cell>
          <cell r="AU8">
            <v>183</v>
          </cell>
          <cell r="AV8">
            <v>186.85</v>
          </cell>
          <cell r="AW8">
            <v>190.75</v>
          </cell>
          <cell r="AX8">
            <v>194.75</v>
          </cell>
          <cell r="AY8">
            <v>198.85</v>
          </cell>
          <cell r="AZ8">
            <v>203.05</v>
          </cell>
        </row>
        <row r="9">
          <cell r="C9">
            <v>1</v>
          </cell>
          <cell r="D9">
            <v>1</v>
          </cell>
          <cell r="E9">
            <v>1</v>
          </cell>
          <cell r="F9">
            <v>1</v>
          </cell>
          <cell r="G9">
            <v>0.88</v>
          </cell>
          <cell r="H9">
            <v>1</v>
          </cell>
          <cell r="I9">
            <v>0.99585000000000001</v>
          </cell>
          <cell r="J9">
            <v>0.89500000000000002</v>
          </cell>
          <cell r="K9">
            <v>0.93583687500000001</v>
          </cell>
          <cell r="L9">
            <v>0.92696527499999992</v>
          </cell>
          <cell r="M9">
            <v>0.91987275000000002</v>
          </cell>
          <cell r="N9">
            <v>0.91453047499999995</v>
          </cell>
          <cell r="O9">
            <v>0.91234805000000008</v>
          </cell>
          <cell r="P9">
            <v>0.90967992500000006</v>
          </cell>
          <cell r="Q9">
            <v>0.906520875</v>
          </cell>
          <cell r="R9">
            <v>0.90316342500000002</v>
          </cell>
          <cell r="S9">
            <v>0.90002012499999995</v>
          </cell>
          <cell r="T9">
            <v>0.89732087499999991</v>
          </cell>
          <cell r="U9">
            <v>0.89510929999999989</v>
          </cell>
          <cell r="V9">
            <v>0.89349904999999996</v>
          </cell>
          <cell r="W9">
            <v>0.89251185</v>
          </cell>
          <cell r="X9">
            <v>0.89215752500000001</v>
          </cell>
          <cell r="Y9">
            <v>0.89246055000000002</v>
          </cell>
          <cell r="Z9">
            <v>0.89340654999999991</v>
          </cell>
          <cell r="AA9">
            <v>0.89493239999999996</v>
          </cell>
          <cell r="AB9">
            <v>0.89699854999999995</v>
          </cell>
          <cell r="AC9">
            <v>0.89699854999999995</v>
          </cell>
          <cell r="AD9">
            <v>0.89699854999999995</v>
          </cell>
          <cell r="AE9">
            <v>0.89699854999999995</v>
          </cell>
          <cell r="AF9">
            <v>0.89699854999999995</v>
          </cell>
          <cell r="AG9">
            <v>0.89699854999999995</v>
          </cell>
          <cell r="AH9">
            <v>0.89699854999999995</v>
          </cell>
          <cell r="AI9">
            <v>0.89699854999999995</v>
          </cell>
          <cell r="AJ9">
            <v>0.89699854999999995</v>
          </cell>
          <cell r="AK9">
            <v>0.89699854999999995</v>
          </cell>
          <cell r="AL9">
            <v>0.89699854999999995</v>
          </cell>
          <cell r="AM9">
            <v>0.89699854999999995</v>
          </cell>
          <cell r="AN9">
            <v>0.89699854999999995</v>
          </cell>
          <cell r="AO9">
            <v>0.89699854999999995</v>
          </cell>
          <cell r="AP9">
            <v>0.89699854999999995</v>
          </cell>
          <cell r="AQ9">
            <v>0.89699854999999995</v>
          </cell>
          <cell r="AR9">
            <v>0.89699854999999995</v>
          </cell>
          <cell r="AS9">
            <v>0.89699854999999995</v>
          </cell>
          <cell r="AT9">
            <v>0.89699854999999995</v>
          </cell>
          <cell r="AU9">
            <v>0.89699854999999995</v>
          </cell>
          <cell r="AV9">
            <v>0.89699854999999995</v>
          </cell>
          <cell r="AW9">
            <v>0.89699854999999995</v>
          </cell>
          <cell r="AX9">
            <v>0.89699854999999995</v>
          </cell>
          <cell r="AY9">
            <v>0.89699854999999995</v>
          </cell>
          <cell r="AZ9">
            <v>0.89699854999999995</v>
          </cell>
        </row>
        <row r="10">
          <cell r="C10">
            <v>39.848149999999997</v>
          </cell>
          <cell r="D10">
            <v>41.14443</v>
          </cell>
          <cell r="E10">
            <v>49.867440000000002</v>
          </cell>
          <cell r="F10">
            <v>64.822839999999999</v>
          </cell>
          <cell r="G10">
            <v>73.321799999999996</v>
          </cell>
          <cell r="H10">
            <v>74.278549999999996</v>
          </cell>
          <cell r="I10">
            <v>112.76798714665863</v>
          </cell>
          <cell r="J10">
            <v>73.165735567970202</v>
          </cell>
          <cell r="K10">
            <v>90.827795175307656</v>
          </cell>
          <cell r="L10">
            <v>97.091015626232604</v>
          </cell>
          <cell r="M10">
            <v>97.839619664785161</v>
          </cell>
          <cell r="N10">
            <v>101.69152646334722</v>
          </cell>
          <cell r="O10">
            <v>104.12692831425463</v>
          </cell>
          <cell r="P10">
            <v>106.63091196609621</v>
          </cell>
          <cell r="Q10">
            <v>109.20873719537899</v>
          </cell>
          <cell r="R10">
            <v>111.8291520717859</v>
          </cell>
          <cell r="S10">
            <v>114.44188539672933</v>
          </cell>
          <cell r="T10">
            <v>117.01499756149104</v>
          </cell>
          <cell r="U10">
            <v>119.53847423996154</v>
          </cell>
          <cell r="V10">
            <v>121.99229534715231</v>
          </cell>
          <cell r="W10">
            <v>124.92831327673689</v>
          </cell>
          <cell r="X10">
            <v>127.78012492805013</v>
          </cell>
          <cell r="Y10">
            <v>129.9777340298123</v>
          </cell>
          <cell r="Z10">
            <v>132.63838282806412</v>
          </cell>
          <cell r="AA10">
            <v>135.2057429142134</v>
          </cell>
          <cell r="AB10">
            <v>137.6813819821671</v>
          </cell>
          <cell r="AC10">
            <v>140.46845449192756</v>
          </cell>
          <cell r="AD10">
            <v>143.81294150364013</v>
          </cell>
          <cell r="AE10">
            <v>146.6000140134006</v>
          </cell>
          <cell r="AF10">
            <v>149.38708652316106</v>
          </cell>
          <cell r="AG10">
            <v>152.7315735348736</v>
          </cell>
          <cell r="AH10">
            <v>156.07606054658618</v>
          </cell>
          <cell r="AI10">
            <v>159.42054755829875</v>
          </cell>
          <cell r="AJ10">
            <v>162.7650345700113</v>
          </cell>
          <cell r="AK10">
            <v>166.10952158172387</v>
          </cell>
          <cell r="AL10">
            <v>169.45400859343641</v>
          </cell>
          <cell r="AM10">
            <v>172.79849560514899</v>
          </cell>
          <cell r="AN10">
            <v>176.42168986783759</v>
          </cell>
          <cell r="AO10">
            <v>180.10062558072141</v>
          </cell>
          <cell r="AP10">
            <v>183.89104419399564</v>
          </cell>
          <cell r="AQ10">
            <v>187.73720425746509</v>
          </cell>
          <cell r="AR10">
            <v>191.69484722132495</v>
          </cell>
          <cell r="AS10">
            <v>195.70823163538003</v>
          </cell>
          <cell r="AT10">
            <v>199.83309894982551</v>
          </cell>
          <cell r="AU10">
            <v>204.01370771446622</v>
          </cell>
          <cell r="AV10">
            <v>208.30579937949733</v>
          </cell>
          <cell r="AW10">
            <v>212.65363249472367</v>
          </cell>
          <cell r="AX10">
            <v>217.1129485103404</v>
          </cell>
          <cell r="AY10">
            <v>221.68374742634757</v>
          </cell>
          <cell r="AZ10">
            <v>226.36602924274519</v>
          </cell>
        </row>
        <row r="11">
          <cell r="C11">
            <v>1</v>
          </cell>
          <cell r="D11">
            <v>1</v>
          </cell>
          <cell r="E11">
            <v>1</v>
          </cell>
          <cell r="F11">
            <v>1</v>
          </cell>
          <cell r="G11">
            <v>1</v>
          </cell>
          <cell r="H11">
            <v>1</v>
          </cell>
          <cell r="I11">
            <v>1</v>
          </cell>
          <cell r="J11">
            <v>1</v>
          </cell>
          <cell r="K11">
            <v>1</v>
          </cell>
          <cell r="L11">
            <v>1</v>
          </cell>
          <cell r="M11">
            <v>1</v>
          </cell>
          <cell r="N11">
            <v>1</v>
          </cell>
          <cell r="O11">
            <v>1</v>
          </cell>
          <cell r="P11">
            <v>1</v>
          </cell>
          <cell r="Q11">
            <v>1</v>
          </cell>
          <cell r="R11">
            <v>1</v>
          </cell>
          <cell r="S11">
            <v>1</v>
          </cell>
          <cell r="T11">
            <v>1</v>
          </cell>
          <cell r="U11">
            <v>1</v>
          </cell>
          <cell r="V11">
            <v>1</v>
          </cell>
          <cell r="W11">
            <v>1</v>
          </cell>
          <cell r="X11">
            <v>1</v>
          </cell>
          <cell r="Y11">
            <v>1</v>
          </cell>
          <cell r="Z11">
            <v>1</v>
          </cell>
          <cell r="AA11">
            <v>1</v>
          </cell>
          <cell r="AB11">
            <v>1</v>
          </cell>
          <cell r="AC11">
            <v>1</v>
          </cell>
          <cell r="AD11">
            <v>1</v>
          </cell>
          <cell r="AE11">
            <v>1</v>
          </cell>
          <cell r="AF11">
            <v>1</v>
          </cell>
          <cell r="AG11">
            <v>1</v>
          </cell>
          <cell r="AH11">
            <v>1</v>
          </cell>
          <cell r="AI11">
            <v>1</v>
          </cell>
          <cell r="AJ11">
            <v>1</v>
          </cell>
          <cell r="AK11">
            <v>1</v>
          </cell>
          <cell r="AL11">
            <v>1</v>
          </cell>
          <cell r="AM11">
            <v>1</v>
          </cell>
          <cell r="AN11">
            <v>1</v>
          </cell>
          <cell r="AO11">
            <v>1</v>
          </cell>
          <cell r="AP11">
            <v>1</v>
          </cell>
          <cell r="AQ11">
            <v>1</v>
          </cell>
          <cell r="AR11">
            <v>1</v>
          </cell>
          <cell r="AS11">
            <v>1</v>
          </cell>
          <cell r="AT11">
            <v>1</v>
          </cell>
          <cell r="AU11">
            <v>1</v>
          </cell>
          <cell r="AV11">
            <v>1</v>
          </cell>
          <cell r="AW11">
            <v>1</v>
          </cell>
          <cell r="AX11">
            <v>1</v>
          </cell>
          <cell r="AY11">
            <v>1</v>
          </cell>
          <cell r="AZ11">
            <v>1</v>
          </cell>
        </row>
        <row r="12">
          <cell r="C12">
            <v>39.848149999999997</v>
          </cell>
          <cell r="D12">
            <v>41.14443</v>
          </cell>
          <cell r="E12">
            <v>49.867440000000002</v>
          </cell>
          <cell r="F12">
            <v>64.822839999999999</v>
          </cell>
          <cell r="G12">
            <v>73.321799999999996</v>
          </cell>
          <cell r="H12">
            <v>74.278549999999996</v>
          </cell>
          <cell r="I12">
            <v>112.76798714665863</v>
          </cell>
          <cell r="J12">
            <v>73.165735567970202</v>
          </cell>
          <cell r="K12">
            <v>90.827795175307656</v>
          </cell>
          <cell r="L12">
            <v>97.091015626232604</v>
          </cell>
          <cell r="M12">
            <v>97.839619664785161</v>
          </cell>
          <cell r="N12">
            <v>101.69152646334722</v>
          </cell>
          <cell r="O12">
            <v>104.12692831425463</v>
          </cell>
          <cell r="P12">
            <v>106.63091196609621</v>
          </cell>
          <cell r="Q12">
            <v>109.20873719537899</v>
          </cell>
          <cell r="R12">
            <v>111.8291520717859</v>
          </cell>
          <cell r="S12">
            <v>114.44188539672933</v>
          </cell>
          <cell r="T12">
            <v>117.01499756149104</v>
          </cell>
          <cell r="U12">
            <v>119.53847423996154</v>
          </cell>
          <cell r="V12">
            <v>121.99229534715231</v>
          </cell>
          <cell r="W12">
            <v>124.92831327673689</v>
          </cell>
          <cell r="X12">
            <v>127.78012492805013</v>
          </cell>
          <cell r="Y12">
            <v>129.9777340298123</v>
          </cell>
          <cell r="Z12">
            <v>132.63838282806412</v>
          </cell>
          <cell r="AA12">
            <v>135.2057429142134</v>
          </cell>
          <cell r="AB12">
            <v>137.6813819821671</v>
          </cell>
          <cell r="AC12">
            <v>140.46845449192756</v>
          </cell>
          <cell r="AD12">
            <v>143.81294150364013</v>
          </cell>
          <cell r="AE12">
            <v>146.6000140134006</v>
          </cell>
          <cell r="AF12">
            <v>149.38708652316106</v>
          </cell>
          <cell r="AG12">
            <v>152.7315735348736</v>
          </cell>
          <cell r="AH12">
            <v>156.07606054658618</v>
          </cell>
          <cell r="AI12">
            <v>159.42054755829875</v>
          </cell>
          <cell r="AJ12">
            <v>162.7650345700113</v>
          </cell>
          <cell r="AK12">
            <v>166.10952158172387</v>
          </cell>
          <cell r="AL12">
            <v>169.45400859343641</v>
          </cell>
          <cell r="AM12">
            <v>172.79849560514899</v>
          </cell>
          <cell r="AN12">
            <v>176.42168986783759</v>
          </cell>
          <cell r="AO12">
            <v>180.10062558072141</v>
          </cell>
          <cell r="AP12">
            <v>183.89104419399564</v>
          </cell>
          <cell r="AQ12">
            <v>187.73720425746509</v>
          </cell>
          <cell r="AR12">
            <v>191.69484722132495</v>
          </cell>
          <cell r="AS12">
            <v>195.70823163538003</v>
          </cell>
          <cell r="AT12">
            <v>199.83309894982551</v>
          </cell>
          <cell r="AU12">
            <v>204.01370771446622</v>
          </cell>
          <cell r="AV12">
            <v>208.30579937949733</v>
          </cell>
          <cell r="AW12">
            <v>212.65363249472367</v>
          </cell>
          <cell r="AX12">
            <v>217.1129485103404</v>
          </cell>
          <cell r="AY12">
            <v>221.68374742634757</v>
          </cell>
          <cell r="AZ12">
            <v>226.36602924274519</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39.848149999999997</v>
          </cell>
          <cell r="D14">
            <v>41.14443</v>
          </cell>
          <cell r="E14">
            <v>49.867440000000002</v>
          </cell>
          <cell r="F14">
            <v>64.822839999999999</v>
          </cell>
          <cell r="G14">
            <v>73.321799999999996</v>
          </cell>
          <cell r="H14">
            <v>74.278549999999996</v>
          </cell>
          <cell r="I14">
            <v>112.76798714665863</v>
          </cell>
          <cell r="J14">
            <v>73.165735567970202</v>
          </cell>
          <cell r="K14">
            <v>90.827795175307656</v>
          </cell>
          <cell r="L14">
            <v>97.091015626232604</v>
          </cell>
          <cell r="M14">
            <v>97.839619664785161</v>
          </cell>
          <cell r="N14">
            <v>101.69152646334722</v>
          </cell>
          <cell r="O14">
            <v>104.12692831425463</v>
          </cell>
          <cell r="P14">
            <v>106.63091196609621</v>
          </cell>
          <cell r="Q14">
            <v>109.20873719537899</v>
          </cell>
          <cell r="R14">
            <v>111.8291520717859</v>
          </cell>
          <cell r="S14">
            <v>114.44188539672933</v>
          </cell>
          <cell r="T14">
            <v>117.01499756149104</v>
          </cell>
          <cell r="U14">
            <v>119.53847423996154</v>
          </cell>
          <cell r="V14">
            <v>121.99229534715231</v>
          </cell>
          <cell r="W14">
            <v>124.92831327673689</v>
          </cell>
          <cell r="X14">
            <v>127.78012492805013</v>
          </cell>
          <cell r="Y14">
            <v>129.9777340298123</v>
          </cell>
          <cell r="Z14">
            <v>132.63838282806412</v>
          </cell>
          <cell r="AA14">
            <v>135.2057429142134</v>
          </cell>
          <cell r="AB14">
            <v>137.6813819821671</v>
          </cell>
          <cell r="AC14">
            <v>140.46845449192756</v>
          </cell>
          <cell r="AD14">
            <v>143.81294150364013</v>
          </cell>
          <cell r="AE14">
            <v>146.6000140134006</v>
          </cell>
          <cell r="AF14">
            <v>149.38708652316106</v>
          </cell>
          <cell r="AG14">
            <v>152.7315735348736</v>
          </cell>
          <cell r="AH14">
            <v>156.07606054658618</v>
          </cell>
          <cell r="AI14">
            <v>159.42054755829875</v>
          </cell>
          <cell r="AJ14">
            <v>162.7650345700113</v>
          </cell>
          <cell r="AK14">
            <v>166.10952158172387</v>
          </cell>
          <cell r="AL14">
            <v>169.45400859343641</v>
          </cell>
          <cell r="AM14">
            <v>172.79849560514899</v>
          </cell>
          <cell r="AN14">
            <v>176.42168986783759</v>
          </cell>
          <cell r="AO14">
            <v>180.10062558072141</v>
          </cell>
          <cell r="AP14">
            <v>183.89104419399564</v>
          </cell>
          <cell r="AQ14">
            <v>187.73720425746509</v>
          </cell>
          <cell r="AR14">
            <v>191.69484722132495</v>
          </cell>
          <cell r="AS14">
            <v>195.70823163538003</v>
          </cell>
          <cell r="AT14">
            <v>199.83309894982551</v>
          </cell>
          <cell r="AU14">
            <v>204.01370771446622</v>
          </cell>
          <cell r="AV14">
            <v>208.30579937949733</v>
          </cell>
          <cell r="AW14">
            <v>212.65363249472367</v>
          </cell>
          <cell r="AX14">
            <v>217.1129485103404</v>
          </cell>
          <cell r="AY14">
            <v>221.68374742634757</v>
          </cell>
          <cell r="AZ14">
            <v>226.36602924274519</v>
          </cell>
        </row>
      </sheetData>
      <sheetData sheetId="9">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93.967616357499537</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0.97134519891171189</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39.848149999999997</v>
          </cell>
          <cell r="D10">
            <v>41.14443</v>
          </cell>
          <cell r="E10">
            <v>49.867440000000002</v>
          </cell>
          <cell r="F10">
            <v>64.822839999999999</v>
          </cell>
          <cell r="G10">
            <v>73.321799999999996</v>
          </cell>
          <cell r="H10">
            <v>74.278549999999996</v>
          </cell>
          <cell r="I10">
            <v>94.359207066826869</v>
          </cell>
          <cell r="J10">
            <v>73.165735567970202</v>
          </cell>
          <cell r="K10">
            <v>37.267904387192338</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42.287175565199995</v>
          </cell>
          <cell r="D12">
            <v>44.5360542368688</v>
          </cell>
          <cell r="E12">
            <v>55.057683208727809</v>
          </cell>
          <cell r="F12">
            <v>73.001046317963187</v>
          </cell>
          <cell r="G12">
            <v>84.223700786246965</v>
          </cell>
          <cell r="H12">
            <v>87.029159914745819</v>
          </cell>
          <cell r="I12">
            <v>112.76798714665863</v>
          </cell>
          <cell r="J12">
            <v>89.188623392167614</v>
          </cell>
          <cell r="K12">
            <v>46.337954842743294</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42.287175565199995</v>
          </cell>
          <cell r="D14">
            <v>44.5360542368688</v>
          </cell>
          <cell r="E14">
            <v>55.057683208727809</v>
          </cell>
          <cell r="F14">
            <v>73.001046317963187</v>
          </cell>
          <cell r="G14">
            <v>84.223700786246965</v>
          </cell>
          <cell r="H14">
            <v>87.029159914745819</v>
          </cell>
          <cell r="I14">
            <v>112.76798714665863</v>
          </cell>
          <cell r="J14">
            <v>89.188623392167614</v>
          </cell>
          <cell r="K14">
            <v>46.337954842743294</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10">
        <row r="7">
          <cell r="C7">
            <v>2010</v>
          </cell>
          <cell r="D7">
            <v>2011</v>
          </cell>
          <cell r="E7">
            <v>2012</v>
          </cell>
          <cell r="F7">
            <v>2013</v>
          </cell>
          <cell r="G7">
            <v>2014</v>
          </cell>
          <cell r="H7">
            <v>2015</v>
          </cell>
          <cell r="I7">
            <v>2016</v>
          </cell>
          <cell r="J7">
            <v>2017</v>
          </cell>
          <cell r="K7">
            <v>2018</v>
          </cell>
          <cell r="L7">
            <v>2019</v>
          </cell>
          <cell r="M7">
            <v>2020</v>
          </cell>
          <cell r="N7">
            <v>2021</v>
          </cell>
          <cell r="O7">
            <v>2022</v>
          </cell>
          <cell r="P7">
            <v>2023</v>
          </cell>
          <cell r="Q7">
            <v>2024</v>
          </cell>
          <cell r="R7">
            <v>2025</v>
          </cell>
          <cell r="S7">
            <v>2026</v>
          </cell>
          <cell r="T7">
            <v>2027</v>
          </cell>
          <cell r="U7">
            <v>2028</v>
          </cell>
          <cell r="V7">
            <v>2029</v>
          </cell>
          <cell r="W7">
            <v>2030</v>
          </cell>
          <cell r="X7">
            <v>2031</v>
          </cell>
          <cell r="Y7">
            <v>2032</v>
          </cell>
          <cell r="Z7">
            <v>2033</v>
          </cell>
          <cell r="AA7">
            <v>2034</v>
          </cell>
          <cell r="AB7">
            <v>2035</v>
          </cell>
          <cell r="AC7">
            <v>2036</v>
          </cell>
          <cell r="AD7">
            <v>2037</v>
          </cell>
          <cell r="AE7">
            <v>2038</v>
          </cell>
          <cell r="AF7">
            <v>2039</v>
          </cell>
          <cell r="AG7">
            <v>2040</v>
          </cell>
          <cell r="AH7">
            <v>2041</v>
          </cell>
          <cell r="AI7">
            <v>2042</v>
          </cell>
          <cell r="AJ7">
            <v>2043</v>
          </cell>
          <cell r="AK7">
            <v>2044</v>
          </cell>
          <cell r="AL7">
            <v>2045</v>
          </cell>
          <cell r="AM7">
            <v>2046</v>
          </cell>
          <cell r="AN7">
            <v>2047</v>
          </cell>
          <cell r="AO7">
            <v>2048</v>
          </cell>
          <cell r="AP7">
            <v>2049</v>
          </cell>
          <cell r="AQ7">
            <v>2050</v>
          </cell>
          <cell r="AR7">
            <v>2051</v>
          </cell>
          <cell r="AS7">
            <v>2052</v>
          </cell>
          <cell r="AT7">
            <v>2053</v>
          </cell>
          <cell r="AU7">
            <v>2054</v>
          </cell>
          <cell r="AV7">
            <v>2055</v>
          </cell>
          <cell r="AW7">
            <v>2056</v>
          </cell>
          <cell r="AX7">
            <v>2057</v>
          </cell>
          <cell r="AY7">
            <v>2058</v>
          </cell>
          <cell r="AZ7">
            <v>2059</v>
          </cell>
        </row>
        <row r="8">
          <cell r="C8">
            <v>39.848149999999997</v>
          </cell>
          <cell r="D8">
            <v>41.14443</v>
          </cell>
          <cell r="E8">
            <v>49.867440000000002</v>
          </cell>
          <cell r="F8">
            <v>64.822839999999999</v>
          </cell>
          <cell r="G8">
            <v>64.523184000000001</v>
          </cell>
          <cell r="H8">
            <v>74.278549999999996</v>
          </cell>
          <cell r="I8">
            <v>93.967616357499537</v>
          </cell>
          <cell r="J8">
            <v>65.483333333333334</v>
          </cell>
          <cell r="K8">
            <v>36.200000000000003</v>
          </cell>
          <cell r="L8">
            <v>36.200000000000003</v>
          </cell>
          <cell r="M8">
            <v>36.200000000000003</v>
          </cell>
          <cell r="N8">
            <v>36.200000000000003</v>
          </cell>
          <cell r="O8">
            <v>36.200000000000003</v>
          </cell>
          <cell r="P8">
            <v>36.200000000000003</v>
          </cell>
          <cell r="Q8">
            <v>36.200000000000003</v>
          </cell>
          <cell r="R8">
            <v>36.200000000000003</v>
          </cell>
          <cell r="S8">
            <v>36.200000000000003</v>
          </cell>
          <cell r="T8">
            <v>36.200000000000003</v>
          </cell>
          <cell r="U8">
            <v>36.200000000000003</v>
          </cell>
          <cell r="V8">
            <v>36.200000000000003</v>
          </cell>
          <cell r="W8">
            <v>36.200000000000003</v>
          </cell>
          <cell r="X8">
            <v>36.200000000000003</v>
          </cell>
          <cell r="Y8">
            <v>36.200000000000003</v>
          </cell>
          <cell r="Z8">
            <v>36.200000000000003</v>
          </cell>
          <cell r="AA8">
            <v>36.200000000000003</v>
          </cell>
          <cell r="AB8">
            <v>36.200000000000003</v>
          </cell>
          <cell r="AC8">
            <v>36.200000000000003</v>
          </cell>
          <cell r="AD8">
            <v>36.200000000000003</v>
          </cell>
          <cell r="AE8">
            <v>36.200000000000003</v>
          </cell>
          <cell r="AF8">
            <v>36.200000000000003</v>
          </cell>
          <cell r="AG8">
            <v>36.200000000000003</v>
          </cell>
          <cell r="AH8">
            <v>36.200000000000003</v>
          </cell>
          <cell r="AI8">
            <v>36.200000000000003</v>
          </cell>
          <cell r="AJ8">
            <v>36.200000000000003</v>
          </cell>
          <cell r="AK8">
            <v>36.200000000000003</v>
          </cell>
          <cell r="AL8">
            <v>36.200000000000003</v>
          </cell>
          <cell r="AM8">
            <v>36.200000000000003</v>
          </cell>
          <cell r="AN8">
            <v>36.200000000000003</v>
          </cell>
          <cell r="AO8">
            <v>36.200000000000003</v>
          </cell>
          <cell r="AP8">
            <v>36.200000000000003</v>
          </cell>
          <cell r="AQ8">
            <v>36.200000000000003</v>
          </cell>
          <cell r="AR8">
            <v>36.200000000000003</v>
          </cell>
          <cell r="AS8">
            <v>36.200000000000003</v>
          </cell>
          <cell r="AT8">
            <v>36.200000000000003</v>
          </cell>
          <cell r="AU8">
            <v>36.200000000000003</v>
          </cell>
          <cell r="AV8">
            <v>36.200000000000003</v>
          </cell>
          <cell r="AW8">
            <v>36.200000000000003</v>
          </cell>
          <cell r="AX8">
            <v>36.200000000000003</v>
          </cell>
          <cell r="AY8">
            <v>36.200000000000003</v>
          </cell>
          <cell r="AZ8">
            <v>36.200000000000003</v>
          </cell>
        </row>
        <row r="9">
          <cell r="C9">
            <v>1</v>
          </cell>
          <cell r="D9">
            <v>1</v>
          </cell>
          <cell r="E9">
            <v>1</v>
          </cell>
          <cell r="F9">
            <v>1</v>
          </cell>
          <cell r="G9">
            <v>0.88</v>
          </cell>
          <cell r="H9">
            <v>1</v>
          </cell>
          <cell r="I9">
            <v>0.99585000000000001</v>
          </cell>
          <cell r="J9">
            <v>0.89500000000000002</v>
          </cell>
          <cell r="K9">
            <v>0.97134519891171189</v>
          </cell>
          <cell r="L9">
            <v>0.96399999999999997</v>
          </cell>
          <cell r="M9">
            <v>0.96399999999999997</v>
          </cell>
          <cell r="N9">
            <v>0.96399999999999997</v>
          </cell>
          <cell r="O9">
            <v>0.96399999999999997</v>
          </cell>
          <cell r="P9">
            <v>0.96399999999999997</v>
          </cell>
          <cell r="Q9">
            <v>0.96399999999999997</v>
          </cell>
          <cell r="R9">
            <v>0.96399999999999997</v>
          </cell>
          <cell r="S9">
            <v>0.96399999999999997</v>
          </cell>
          <cell r="T9">
            <v>0.96399999999999997</v>
          </cell>
          <cell r="U9">
            <v>0.96399999999999997</v>
          </cell>
          <cell r="V9">
            <v>0.96399999999999997</v>
          </cell>
          <cell r="W9">
            <v>0.96399999999999997</v>
          </cell>
          <cell r="X9">
            <v>0.96399999999999997</v>
          </cell>
          <cell r="Y9">
            <v>0.96399999999999997</v>
          </cell>
          <cell r="Z9">
            <v>0.96399999999999997</v>
          </cell>
          <cell r="AA9">
            <v>0.96399999999999997</v>
          </cell>
          <cell r="AB9">
            <v>0.96399999999999997</v>
          </cell>
          <cell r="AC9">
            <v>0.96399999999999997</v>
          </cell>
          <cell r="AD9">
            <v>0.96399999999999997</v>
          </cell>
          <cell r="AE9">
            <v>0.96399999999999997</v>
          </cell>
          <cell r="AF9">
            <v>0.96399999999999997</v>
          </cell>
          <cell r="AG9">
            <v>0.96399999999999997</v>
          </cell>
          <cell r="AH9">
            <v>0.96399999999999997</v>
          </cell>
          <cell r="AI9">
            <v>0.96399999999999997</v>
          </cell>
          <cell r="AJ9">
            <v>0.96399999999999997</v>
          </cell>
          <cell r="AK9">
            <v>0.96399999999999997</v>
          </cell>
          <cell r="AL9">
            <v>0.96399999999999997</v>
          </cell>
          <cell r="AM9">
            <v>0.96399999999999997</v>
          </cell>
          <cell r="AN9">
            <v>0.96399999999999997</v>
          </cell>
          <cell r="AO9">
            <v>0.96399999999999997</v>
          </cell>
          <cell r="AP9">
            <v>0.96399999999999997</v>
          </cell>
          <cell r="AQ9">
            <v>0.96399999999999997</v>
          </cell>
          <cell r="AR9">
            <v>0.96399999999999997</v>
          </cell>
          <cell r="AS9">
            <v>0.96399999999999997</v>
          </cell>
          <cell r="AT9">
            <v>0.96399999999999997</v>
          </cell>
          <cell r="AU9">
            <v>0.96399999999999997</v>
          </cell>
          <cell r="AV9">
            <v>0.96399999999999997</v>
          </cell>
          <cell r="AW9">
            <v>0.96399999999999997</v>
          </cell>
          <cell r="AX9">
            <v>0.96399999999999997</v>
          </cell>
          <cell r="AY9">
            <v>0.96399999999999997</v>
          </cell>
          <cell r="AZ9">
            <v>0.96399999999999997</v>
          </cell>
        </row>
        <row r="10">
          <cell r="C10">
            <v>39.848149999999997</v>
          </cell>
          <cell r="D10">
            <v>41.14443</v>
          </cell>
          <cell r="E10">
            <v>49.867440000000002</v>
          </cell>
          <cell r="F10">
            <v>64.822839999999999</v>
          </cell>
          <cell r="G10">
            <v>73.321799999999996</v>
          </cell>
          <cell r="H10">
            <v>74.278549999999996</v>
          </cell>
          <cell r="I10">
            <v>94.359207066826869</v>
          </cell>
          <cell r="J10">
            <v>73.165735567970202</v>
          </cell>
          <cell r="K10">
            <v>37.267904387192338</v>
          </cell>
          <cell r="L10">
            <v>37.551867219917014</v>
          </cell>
          <cell r="M10">
            <v>37.551867219917014</v>
          </cell>
          <cell r="N10">
            <v>37.551867219917014</v>
          </cell>
          <cell r="O10">
            <v>37.551867219917014</v>
          </cell>
          <cell r="P10">
            <v>37.551867219917014</v>
          </cell>
          <cell r="Q10">
            <v>37.551867219917014</v>
          </cell>
          <cell r="R10">
            <v>37.551867219917014</v>
          </cell>
          <cell r="S10">
            <v>37.551867219917014</v>
          </cell>
          <cell r="T10">
            <v>37.551867219917014</v>
          </cell>
          <cell r="U10">
            <v>37.551867219917014</v>
          </cell>
          <cell r="V10">
            <v>37.551867219917014</v>
          </cell>
          <cell r="W10">
            <v>37.551867219917014</v>
          </cell>
          <cell r="X10">
            <v>37.551867219917014</v>
          </cell>
          <cell r="Y10">
            <v>37.551867219917014</v>
          </cell>
          <cell r="Z10">
            <v>37.551867219917014</v>
          </cell>
          <cell r="AA10">
            <v>37.551867219917014</v>
          </cell>
          <cell r="AB10">
            <v>37.551867219917014</v>
          </cell>
          <cell r="AC10">
            <v>37.551867219917014</v>
          </cell>
          <cell r="AD10">
            <v>37.551867219917014</v>
          </cell>
          <cell r="AE10">
            <v>37.551867219917014</v>
          </cell>
          <cell r="AF10">
            <v>37.551867219917014</v>
          </cell>
          <cell r="AG10">
            <v>37.551867219917014</v>
          </cell>
          <cell r="AH10">
            <v>37.551867219917014</v>
          </cell>
          <cell r="AI10">
            <v>37.551867219917014</v>
          </cell>
          <cell r="AJ10">
            <v>37.551867219917014</v>
          </cell>
          <cell r="AK10">
            <v>37.551867219917014</v>
          </cell>
          <cell r="AL10">
            <v>37.551867219917014</v>
          </cell>
          <cell r="AM10">
            <v>37.551867219917014</v>
          </cell>
          <cell r="AN10">
            <v>37.551867219917014</v>
          </cell>
          <cell r="AO10">
            <v>37.551867219917014</v>
          </cell>
          <cell r="AP10">
            <v>37.551867219917014</v>
          </cell>
          <cell r="AQ10">
            <v>37.551867219917014</v>
          </cell>
          <cell r="AR10">
            <v>37.551867219917014</v>
          </cell>
          <cell r="AS10">
            <v>37.551867219917014</v>
          </cell>
          <cell r="AT10">
            <v>37.551867219917014</v>
          </cell>
          <cell r="AU10">
            <v>37.551867219917014</v>
          </cell>
          <cell r="AV10">
            <v>37.551867219917014</v>
          </cell>
          <cell r="AW10">
            <v>37.551867219917014</v>
          </cell>
          <cell r="AX10">
            <v>37.551867219917014</v>
          </cell>
          <cell r="AY10">
            <v>37.551867219917014</v>
          </cell>
          <cell r="AZ10">
            <v>37.551867219917014</v>
          </cell>
        </row>
        <row r="11">
          <cell r="C11">
            <v>1.0612079999999999</v>
          </cell>
          <cell r="D11">
            <v>1.08243216</v>
          </cell>
          <cell r="E11">
            <v>1.1040808032</v>
          </cell>
          <cell r="F11">
            <v>1.1261624192640001</v>
          </cell>
          <cell r="G11">
            <v>1.1486856676492798</v>
          </cell>
          <cell r="H11">
            <v>1.1716593810022655</v>
          </cell>
          <cell r="I11">
            <v>1.1950925686223108</v>
          </cell>
          <cell r="J11">
            <v>1.2189944199947571</v>
          </cell>
          <cell r="K11">
            <v>1.243374308394652</v>
          </cell>
          <cell r="L11">
            <v>1.2682417945625453</v>
          </cell>
          <cell r="M11">
            <v>1.2936066304537961</v>
          </cell>
          <cell r="N11">
            <v>1.3194787630628722</v>
          </cell>
          <cell r="O11">
            <v>1.3458683383241292</v>
          </cell>
          <cell r="P11">
            <v>1.372785705090612</v>
          </cell>
          <cell r="Q11">
            <v>1.4002414191924244</v>
          </cell>
          <cell r="R11">
            <v>1.4282462475762727</v>
          </cell>
          <cell r="S11">
            <v>1.4568111725277981</v>
          </cell>
          <cell r="T11">
            <v>1.4859473959783542</v>
          </cell>
          <cell r="U11">
            <v>1.5156663438979212</v>
          </cell>
          <cell r="V11">
            <v>1.5459796707758797</v>
          </cell>
          <cell r="W11">
            <v>1.576899264191397</v>
          </cell>
          <cell r="X11">
            <v>1.608437249475225</v>
          </cell>
          <cell r="Y11">
            <v>1.6406059944647295</v>
          </cell>
          <cell r="Z11">
            <v>1.6734181143540243</v>
          </cell>
          <cell r="AA11">
            <v>1.7068864766411045</v>
          </cell>
          <cell r="AB11">
            <v>1.7410242061739269</v>
          </cell>
          <cell r="AC11">
            <v>1.7758446902974052</v>
          </cell>
          <cell r="AD11">
            <v>1.8113615841033535</v>
          </cell>
          <cell r="AE11">
            <v>1.8475888157854201</v>
          </cell>
          <cell r="AF11">
            <v>1.8845405921011289</v>
          </cell>
          <cell r="AG11">
            <v>1.9222314039431516</v>
          </cell>
          <cell r="AH11">
            <v>1.9606760320220145</v>
          </cell>
          <cell r="AI11">
            <v>1.9998895526624547</v>
          </cell>
          <cell r="AJ11">
            <v>2.0398873437157037</v>
          </cell>
          <cell r="AK11">
            <v>2.080685090590018</v>
          </cell>
          <cell r="AL11">
            <v>2.1222987924018186</v>
          </cell>
          <cell r="AM11">
            <v>2.1647447682498542</v>
          </cell>
          <cell r="AN11">
            <v>2.2080396636148518</v>
          </cell>
          <cell r="AO11">
            <v>2.2522004568871488</v>
          </cell>
          <cell r="AP11">
            <v>2.2972444660248916</v>
          </cell>
          <cell r="AQ11">
            <v>2.3431893553453893</v>
          </cell>
          <cell r="AR11">
            <v>2.3900531424522975</v>
          </cell>
          <cell r="AS11">
            <v>2.4378542053013432</v>
          </cell>
          <cell r="AT11">
            <v>2.4866112894073704</v>
          </cell>
          <cell r="AU11">
            <v>2.5363435151955169</v>
          </cell>
          <cell r="AV11">
            <v>2.5870703854994277</v>
          </cell>
          <cell r="AW11">
            <v>2.6388117932094164</v>
          </cell>
          <cell r="AX11">
            <v>2.6915880290736047</v>
          </cell>
          <cell r="AY11">
            <v>2.7454197896550765</v>
          </cell>
          <cell r="AZ11">
            <v>2.8003281854481785</v>
          </cell>
        </row>
        <row r="12">
          <cell r="C12">
            <v>42.287175565199995</v>
          </cell>
          <cell r="D12">
            <v>44.5360542368688</v>
          </cell>
          <cell r="E12">
            <v>55.057683208727809</v>
          </cell>
          <cell r="F12">
            <v>73.001046317963187</v>
          </cell>
          <cell r="G12">
            <v>84.223700786246965</v>
          </cell>
          <cell r="H12">
            <v>87.029159914745819</v>
          </cell>
          <cell r="I12">
            <v>112.76798714665863</v>
          </cell>
          <cell r="J12">
            <v>89.188623392167614</v>
          </cell>
          <cell r="K12">
            <v>46.337954842743294</v>
          </cell>
          <cell r="L12">
            <v>47.624847472161974</v>
          </cell>
          <cell r="M12">
            <v>48.577344421605211</v>
          </cell>
          <cell r="N12">
            <v>49.54889131003732</v>
          </cell>
          <cell r="O12">
            <v>50.539869136238046</v>
          </cell>
          <cell r="P12">
            <v>51.550666518962821</v>
          </cell>
          <cell r="Q12">
            <v>52.581679849342081</v>
          </cell>
          <cell r="R12">
            <v>53.633313446328913</v>
          </cell>
          <cell r="S12">
            <v>54.705979715255495</v>
          </cell>
          <cell r="T12">
            <v>55.800099309560608</v>
          </cell>
          <cell r="U12">
            <v>56.916101295751815</v>
          </cell>
          <cell r="V12">
            <v>58.054423321666853</v>
          </cell>
          <cell r="W12">
            <v>59.21551178810018</v>
          </cell>
          <cell r="X12">
            <v>60.399822023862185</v>
          </cell>
          <cell r="Y12">
            <v>61.607818464339431</v>
          </cell>
          <cell r="Z12">
            <v>62.839974833626229</v>
          </cell>
          <cell r="AA12">
            <v>64.096774330298743</v>
          </cell>
          <cell r="AB12">
            <v>65.378709816904731</v>
          </cell>
          <cell r="AC12">
            <v>66.686284013242812</v>
          </cell>
          <cell r="AD12">
            <v>68.020009693507674</v>
          </cell>
          <cell r="AE12">
            <v>69.380409887377809</v>
          </cell>
          <cell r="AF12">
            <v>70.768018085125377</v>
          </cell>
          <cell r="AG12">
            <v>72.183378446827902</v>
          </cell>
          <cell r="AH12">
            <v>73.627046015764449</v>
          </cell>
          <cell r="AI12">
            <v>75.099586936079731</v>
          </cell>
          <cell r="AJ12">
            <v>76.601578674801331</v>
          </cell>
          <cell r="AK12">
            <v>78.133610248297359</v>
          </cell>
          <cell r="AL12">
            <v>79.696282453263322</v>
          </cell>
          <cell r="AM12">
            <v>81.290208102328549</v>
          </cell>
          <cell r="AN12">
            <v>82.916012264375141</v>
          </cell>
          <cell r="AO12">
            <v>84.574332509662639</v>
          </cell>
          <cell r="AP12">
            <v>86.265819159855894</v>
          </cell>
          <cell r="AQ12">
            <v>87.991135543053005</v>
          </cell>
          <cell r="AR12">
            <v>89.750958253914078</v>
          </cell>
          <cell r="AS12">
            <v>91.545977418992351</v>
          </cell>
          <cell r="AT12">
            <v>93.376896967372218</v>
          </cell>
          <cell r="AU12">
            <v>95.244434906719619</v>
          </cell>
          <cell r="AV12">
            <v>97.149323604854033</v>
          </cell>
          <cell r="AW12">
            <v>99.092310076951122</v>
          </cell>
          <cell r="AX12">
            <v>101.07415627849014</v>
          </cell>
          <cell r="AY12">
            <v>103.09563940405994</v>
          </cell>
          <cell r="AZ12">
            <v>105.15755219214115</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row>
        <row r="14">
          <cell r="C14">
            <v>42.287175565199995</v>
          </cell>
          <cell r="D14">
            <v>44.5360542368688</v>
          </cell>
          <cell r="E14">
            <v>55.057683208727809</v>
          </cell>
          <cell r="F14">
            <v>73.001046317963187</v>
          </cell>
          <cell r="G14">
            <v>84.223700786246965</v>
          </cell>
          <cell r="H14">
            <v>87.029159914745819</v>
          </cell>
          <cell r="I14">
            <v>112.76798714665863</v>
          </cell>
          <cell r="J14">
            <v>89.188623392167614</v>
          </cell>
          <cell r="K14">
            <v>46.337954842743294</v>
          </cell>
          <cell r="L14">
            <v>47.624847472161974</v>
          </cell>
          <cell r="M14">
            <v>48.577344421605211</v>
          </cell>
          <cell r="N14">
            <v>49.54889131003732</v>
          </cell>
          <cell r="O14">
            <v>50.539869136238046</v>
          </cell>
          <cell r="P14">
            <v>51.550666518962821</v>
          </cell>
          <cell r="Q14">
            <v>52.581679849342081</v>
          </cell>
          <cell r="R14">
            <v>53.633313446328913</v>
          </cell>
          <cell r="S14">
            <v>54.705979715255495</v>
          </cell>
          <cell r="T14">
            <v>55.800099309560608</v>
          </cell>
          <cell r="U14">
            <v>56.916101295751815</v>
          </cell>
          <cell r="V14">
            <v>58.054423321666853</v>
          </cell>
          <cell r="W14">
            <v>59.21551178810018</v>
          </cell>
          <cell r="X14">
            <v>60.399822023862185</v>
          </cell>
          <cell r="Y14">
            <v>61.607818464339431</v>
          </cell>
          <cell r="Z14">
            <v>62.839974833626229</v>
          </cell>
          <cell r="AA14">
            <v>64.096774330298743</v>
          </cell>
          <cell r="AB14">
            <v>65.378709816904731</v>
          </cell>
          <cell r="AC14">
            <v>66.686284013242812</v>
          </cell>
          <cell r="AD14">
            <v>68.020009693507674</v>
          </cell>
          <cell r="AE14">
            <v>69.380409887377809</v>
          </cell>
          <cell r="AF14">
            <v>70.768018085125377</v>
          </cell>
          <cell r="AG14">
            <v>72.183378446827902</v>
          </cell>
          <cell r="AH14">
            <v>73.627046015764449</v>
          </cell>
          <cell r="AI14">
            <v>75.099586936079731</v>
          </cell>
          <cell r="AJ14">
            <v>76.601578674801331</v>
          </cell>
          <cell r="AK14">
            <v>78.133610248297359</v>
          </cell>
          <cell r="AL14">
            <v>79.696282453263322</v>
          </cell>
          <cell r="AM14">
            <v>81.290208102328549</v>
          </cell>
          <cell r="AN14">
            <v>82.916012264375141</v>
          </cell>
          <cell r="AO14">
            <v>84.574332509662639</v>
          </cell>
          <cell r="AP14">
            <v>86.265819159855894</v>
          </cell>
          <cell r="AQ14">
            <v>87.991135543053005</v>
          </cell>
          <cell r="AR14">
            <v>89.750958253914078</v>
          </cell>
          <cell r="AS14">
            <v>91.545977418992351</v>
          </cell>
          <cell r="AT14">
            <v>93.376896967372218</v>
          </cell>
          <cell r="AU14">
            <v>95.244434906719619</v>
          </cell>
          <cell r="AV14">
            <v>97.149323604854033</v>
          </cell>
          <cell r="AW14">
            <v>99.092310076951122</v>
          </cell>
          <cell r="AX14">
            <v>101.07415627849014</v>
          </cell>
          <cell r="AY14">
            <v>103.09563940405994</v>
          </cell>
          <cell r="AZ14">
            <v>105.15755219214115</v>
          </cell>
        </row>
      </sheetData>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Outputs"/>
      <sheetName val="Budget-Forecast Summary "/>
      <sheetName val="Price|Vol Variance"/>
      <sheetName val="Volume Data"/>
      <sheetName val="Hedge Inputs"/>
      <sheetName val="O&amp;M"/>
      <sheetName val="CIS"/>
      <sheetName val=" IS"/>
      <sheetName val="Margin"/>
      <sheetName val="Metrics"/>
      <sheetName val="Budget Project Summary"/>
      <sheetName val="Sheet1"/>
    </sheetNames>
    <sheetDataSet>
      <sheetData sheetId="0"/>
      <sheetData sheetId="1"/>
      <sheetData sheetId="2">
        <row r="3">
          <cell r="C3">
            <v>12</v>
          </cell>
        </row>
      </sheetData>
      <sheetData sheetId="3"/>
      <sheetData sheetId="4">
        <row r="23">
          <cell r="M23">
            <v>0</v>
          </cell>
        </row>
      </sheetData>
      <sheetData sheetId="5">
        <row r="34">
          <cell r="Q34">
            <v>-799210.72850799991</v>
          </cell>
        </row>
      </sheetData>
      <sheetData sheetId="6">
        <row r="43">
          <cell r="Q43">
            <v>-799210.72850799968</v>
          </cell>
        </row>
      </sheetData>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riables &amp; Procedures"/>
      <sheetName val="Distribution Control"/>
      <sheetName val="CDM - BS"/>
      <sheetName val="CDM - IS"/>
      <sheetName val="CDM - IS Q2Q3"/>
      <sheetName val="Financial Statements"/>
      <sheetName val="Prior Period Comparatives"/>
      <sheetName val="Consolidation"/>
      <sheetName val="Hyd Adj"/>
      <sheetName val="Holdco Adj"/>
      <sheetName val="Nal Adjs"/>
      <sheetName val="A1 - Investment in CF"/>
      <sheetName val="A1 - FV Bump Amort"/>
      <sheetName val="A2 - Ltd A and B"/>
      <sheetName val="A3 - Prepaid Rent"/>
      <sheetName val="A4 - PPA Required Monthly JEs"/>
      <sheetName val="A5 - Interco Elim check"/>
      <sheetName val="A6 - Hydro CIACs"/>
      <sheetName val="Financial Statements PY"/>
      <sheetName val="Consolidation PY"/>
      <sheetName val="CF Adj PY"/>
      <sheetName val="Hyd Adj PY"/>
      <sheetName val="Holdco Adj PY"/>
      <sheetName val="Nal Adjs PY"/>
      <sheetName val="Interco Elim check PY"/>
      <sheetName val="Ltd A &amp; B PY"/>
      <sheetName val="PPA Monthly GL Entries PY"/>
      <sheetName val="CF Adj"/>
      <sheetName val="Financial Statements (PY)"/>
      <sheetName val="Consolidation (PY)"/>
      <sheetName val="CF Adj (PY)"/>
      <sheetName val="Hyd Adj (PY)"/>
      <sheetName val="Holdco Adj (PY)"/>
      <sheetName val="Nal Adjs (PY)"/>
      <sheetName val="A1 - Investment in CF (PY)"/>
      <sheetName val="A1 - FV Bump Amort (PY)"/>
      <sheetName val="A2 - Ltd A and B (PY)"/>
      <sheetName val="A3 - Prepaid Rent (PY)"/>
      <sheetName val="A4 - PPA Required Monthly J (PY"/>
      <sheetName val="A5 - Interco Elim check (PY)"/>
    </sheetNames>
    <sheetDataSet>
      <sheetData sheetId="0">
        <row r="4">
          <cell r="Q4">
            <v>2010</v>
          </cell>
          <cell r="S4" t="str">
            <v>Three Months Ended</v>
          </cell>
        </row>
        <row r="5">
          <cell r="S5" t="str">
            <v>Six Months Ended</v>
          </cell>
        </row>
        <row r="6">
          <cell r="S6" t="str">
            <v>Nine Months Ended</v>
          </cell>
        </row>
        <row r="7">
          <cell r="S7" t="str">
            <v>Twelve Months Ended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yaltyOptions"/>
      <sheetName val="RoyaltyOutputs"/>
      <sheetName val="RoyaltyInputs"/>
    </sheetNames>
    <sheetDataSet>
      <sheetData sheetId="0">
        <row r="8">
          <cell r="A8">
            <v>1</v>
          </cell>
          <cell r="B8" t="str">
            <v>RoyaltySelectionNo1</v>
          </cell>
          <cell r="C8" t="str">
            <v>Annual Oil Royalty Regime</v>
          </cell>
        </row>
        <row r="9">
          <cell r="A9">
            <v>2</v>
          </cell>
          <cell r="B9" t="str">
            <v>RoyaltySelectionNo2</v>
          </cell>
          <cell r="C9" t="str">
            <v>Oil Royalty Regime</v>
          </cell>
        </row>
        <row r="10">
          <cell r="A10">
            <v>3</v>
          </cell>
          <cell r="B10" t="str">
            <v>RoyaltySelectionNo3</v>
          </cell>
          <cell r="C10" t="str">
            <v>Natural Gas Royalty Regime</v>
          </cell>
        </row>
        <row r="11">
          <cell r="A11">
            <v>4</v>
          </cell>
          <cell r="B11" t="str">
            <v>RoyaltySelectionNo4</v>
          </cell>
          <cell r="C11" t="str">
            <v>No Royalty</v>
          </cell>
        </row>
        <row r="12">
          <cell r="A12">
            <v>5</v>
          </cell>
          <cell r="B12" t="str">
            <v>RoyaltySelectionNo5</v>
          </cell>
          <cell r="C12" t="str">
            <v>No Royalty</v>
          </cell>
        </row>
        <row r="13">
          <cell r="A13">
            <v>6</v>
          </cell>
          <cell r="B13" t="str">
            <v>RoyaltySelectionNo6</v>
          </cell>
          <cell r="C13" t="str">
            <v>No Royalty</v>
          </cell>
        </row>
        <row r="14">
          <cell r="A14">
            <v>7</v>
          </cell>
          <cell r="B14" t="str">
            <v>RoyaltySelectionNo7</v>
          </cell>
          <cell r="C14" t="str">
            <v>No Royalty</v>
          </cell>
        </row>
        <row r="15">
          <cell r="A15">
            <v>8</v>
          </cell>
          <cell r="B15" t="str">
            <v>RoyaltySelectionNo8</v>
          </cell>
          <cell r="C15" t="str">
            <v>No Royalty</v>
          </cell>
        </row>
      </sheetData>
      <sheetData sheetId="1"/>
      <sheetData sheetId="2">
        <row r="7">
          <cell r="E7">
            <v>2010</v>
          </cell>
          <cell r="F7">
            <v>2011</v>
          </cell>
          <cell r="G7">
            <v>2012</v>
          </cell>
          <cell r="H7">
            <v>2013</v>
          </cell>
          <cell r="I7">
            <v>2014</v>
          </cell>
          <cell r="J7">
            <v>2015</v>
          </cell>
          <cell r="K7">
            <v>2016</v>
          </cell>
          <cell r="L7">
            <v>2017</v>
          </cell>
          <cell r="M7">
            <v>2018</v>
          </cell>
          <cell r="N7">
            <v>2019</v>
          </cell>
          <cell r="O7">
            <v>2020</v>
          </cell>
          <cell r="P7">
            <v>2021</v>
          </cell>
          <cell r="Q7">
            <v>2022</v>
          </cell>
          <cell r="R7">
            <v>2023</v>
          </cell>
          <cell r="S7">
            <v>2024</v>
          </cell>
          <cell r="T7">
            <v>2025</v>
          </cell>
          <cell r="U7">
            <v>2026</v>
          </cell>
          <cell r="V7">
            <v>2027</v>
          </cell>
          <cell r="W7">
            <v>2028</v>
          </cell>
          <cell r="X7">
            <v>2029</v>
          </cell>
          <cell r="Y7">
            <v>2030</v>
          </cell>
          <cell r="Z7">
            <v>2031</v>
          </cell>
          <cell r="AA7">
            <v>2032</v>
          </cell>
          <cell r="AB7">
            <v>2033</v>
          </cell>
          <cell r="AC7">
            <v>2034</v>
          </cell>
          <cell r="AD7">
            <v>2035</v>
          </cell>
          <cell r="AE7">
            <v>2036</v>
          </cell>
          <cell r="AF7">
            <v>2037</v>
          </cell>
          <cell r="AG7">
            <v>2038</v>
          </cell>
          <cell r="AH7">
            <v>2039</v>
          </cell>
          <cell r="AI7">
            <v>2040</v>
          </cell>
          <cell r="AJ7">
            <v>2041</v>
          </cell>
          <cell r="AK7">
            <v>2042</v>
          </cell>
          <cell r="AL7">
            <v>2043</v>
          </cell>
          <cell r="AM7">
            <v>2044</v>
          </cell>
          <cell r="AN7">
            <v>2045</v>
          </cell>
          <cell r="AO7">
            <v>2046</v>
          </cell>
          <cell r="AP7">
            <v>2047</v>
          </cell>
          <cell r="AQ7">
            <v>2048</v>
          </cell>
          <cell r="AR7">
            <v>2049</v>
          </cell>
          <cell r="AS7">
            <v>2050</v>
          </cell>
          <cell r="AT7">
            <v>2051</v>
          </cell>
          <cell r="AU7">
            <v>2052</v>
          </cell>
          <cell r="AV7">
            <v>2053</v>
          </cell>
          <cell r="AW7">
            <v>2054</v>
          </cell>
          <cell r="AX7">
            <v>2055</v>
          </cell>
          <cell r="AY7">
            <v>2056</v>
          </cell>
          <cell r="AZ7">
            <v>2057</v>
          </cell>
          <cell r="BA7">
            <v>2058</v>
          </cell>
          <cell r="BB7">
            <v>2059</v>
          </cell>
        </row>
        <row r="8">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row>
        <row r="9">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row>
        <row r="10">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row>
        <row r="11">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row>
        <row r="12">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s and Activity Variance "/>
      <sheetName val="ClarityCopy"/>
      <sheetName val="ClarityCut"/>
      <sheetName val="ClarityPaste"/>
      <sheetName val="HeldCells"/>
      <sheetName val="TracedCells"/>
      <sheetName val="Constraints"/>
      <sheetName val="TimeStampLog"/>
      <sheetName val="Project Mg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
          <cell r="A2" t="str">
            <v>Project #</v>
          </cell>
          <cell r="B2" t="str">
            <v>Project Desc</v>
          </cell>
          <cell r="C2" t="str">
            <v>CFLCo Project Mgr</v>
          </cell>
          <cell r="D2" t="str">
            <v>Program Mgr</v>
          </cell>
          <cell r="E2" t="str">
            <v>Project Mgr</v>
          </cell>
        </row>
        <row r="3">
          <cell r="A3" t="str">
            <v>149401.400009</v>
          </cell>
          <cell r="B3" t="str">
            <v>Paint Airport lines -&gt; 149401.400009</v>
          </cell>
          <cell r="C3" t="str">
            <v>M. Blake</v>
          </cell>
        </row>
        <row r="4">
          <cell r="A4" t="str">
            <v>149401.400034</v>
          </cell>
          <cell r="B4" t="str">
            <v>Aviation Safety Program -&gt; 149401.400034</v>
          </cell>
          <cell r="C4" t="str">
            <v>N. Pilgrim</v>
          </cell>
        </row>
        <row r="5">
          <cell r="A5" t="str">
            <v>149401.400036</v>
          </cell>
          <cell r="B5" t="str">
            <v>206 MHN Schedule Maintence -&gt; 149401.400036</v>
          </cell>
        </row>
        <row r="6">
          <cell r="A6" t="str">
            <v>149401.400038</v>
          </cell>
          <cell r="B6" t="str">
            <v>King Air Schedule Maintence -&gt; 149401.400038</v>
          </cell>
        </row>
        <row r="7">
          <cell r="A7" t="str">
            <v>149401.400039</v>
          </cell>
          <cell r="B7" t="str">
            <v>Runway Deteriation Repair -&gt; 149401.400039</v>
          </cell>
          <cell r="C7" t="str">
            <v>C. Jacobs</v>
          </cell>
        </row>
        <row r="8">
          <cell r="A8" t="str">
            <v>149401.400043</v>
          </cell>
          <cell r="B8" t="str">
            <v>Vegetation Control Airport -&gt; 149401.400043</v>
          </cell>
          <cell r="C8" t="str">
            <v>K. Rowe</v>
          </cell>
        </row>
        <row r="9">
          <cell r="A9" t="str">
            <v>149401.400044</v>
          </cell>
          <cell r="B9" t="str">
            <v>Runway Limestone -&gt; 149401.400044</v>
          </cell>
          <cell r="C9" t="str">
            <v>N. Pilgrim</v>
          </cell>
        </row>
        <row r="10">
          <cell r="A10" t="str">
            <v>149401.400045</v>
          </cell>
          <cell r="B10" t="str">
            <v>Aviation Safety program -&gt; 149401.400045</v>
          </cell>
        </row>
        <row r="11">
          <cell r="A11" t="str">
            <v>149401.400050</v>
          </cell>
          <cell r="B11" t="str">
            <v>Update Airport Oper Manual -&gt; 149401.400050</v>
          </cell>
          <cell r="C11" t="str">
            <v>N. Pilgrim</v>
          </cell>
        </row>
        <row r="12">
          <cell r="A12" t="str">
            <v>149401.400053</v>
          </cell>
          <cell r="B12" t="str">
            <v>Jet A1 Fuel Service Contract -&gt; 149401.400053</v>
          </cell>
          <cell r="C12" t="str">
            <v>N. Pilgrim</v>
          </cell>
        </row>
        <row r="13">
          <cell r="A13" t="str">
            <v>149701.400007</v>
          </cell>
          <cell r="B13" t="str">
            <v>Dam Safety Reviews -&gt; 149701.400007</v>
          </cell>
          <cell r="C13" t="str">
            <v>Gord Hynes</v>
          </cell>
          <cell r="E13" t="str">
            <v>Garry Poole</v>
          </cell>
        </row>
        <row r="14">
          <cell r="A14" t="str">
            <v>150101.400006</v>
          </cell>
          <cell r="B14" t="str">
            <v>CF Compressor Replacement -&gt; 150101.400006</v>
          </cell>
        </row>
        <row r="15">
          <cell r="A15" t="str">
            <v>150101.400022</v>
          </cell>
          <cell r="B15" t="str">
            <v>Veg Control CF switchyard -&gt; 150101.400022</v>
          </cell>
          <cell r="C15" t="str">
            <v>K. Rowe</v>
          </cell>
        </row>
        <row r="16">
          <cell r="A16" t="str">
            <v>150101.400023</v>
          </cell>
          <cell r="B16" t="str">
            <v>Oilleaks on SWyard Xfrms -&gt; 150101.400023</v>
          </cell>
          <cell r="C16" t="str">
            <v>C. Warren</v>
          </cell>
          <cell r="D16" t="str">
            <v>Paul Hancock</v>
          </cell>
          <cell r="E16" t="str">
            <v>Evan Oliver</v>
          </cell>
        </row>
        <row r="17">
          <cell r="A17" t="str">
            <v>150101.400035</v>
          </cell>
          <cell r="B17" t="str">
            <v>Eng Study Step Potential -&gt; 150101.400035</v>
          </cell>
          <cell r="C17" t="str">
            <v>C. Warren</v>
          </cell>
          <cell r="D17" t="str">
            <v>Derek Rendell</v>
          </cell>
          <cell r="E17" t="str">
            <v>Bill O'Keefe</v>
          </cell>
        </row>
        <row r="18">
          <cell r="A18" t="str">
            <v>150201.400001</v>
          </cell>
          <cell r="B18" t="str">
            <v>Inspections SC 1 -&gt; 150201.400001</v>
          </cell>
          <cell r="C18" t="str">
            <v>A. Haye</v>
          </cell>
        </row>
        <row r="19">
          <cell r="A19" t="str">
            <v>150201.400002</v>
          </cell>
          <cell r="B19" t="str">
            <v>Inspections SC 2 -&gt; 150201.400002</v>
          </cell>
          <cell r="C19" t="str">
            <v>A. Haye</v>
          </cell>
        </row>
        <row r="20">
          <cell r="A20" t="str">
            <v>150201.400018</v>
          </cell>
          <cell r="B20" t="str">
            <v>Vegetation Control Wabush Sub -&gt; 150201.400018</v>
          </cell>
          <cell r="C20" t="str">
            <v>K. Rowe</v>
          </cell>
        </row>
        <row r="21">
          <cell r="A21" t="str">
            <v>150201.400030</v>
          </cell>
          <cell r="B21" t="str">
            <v>XFMR Oil Leak Repair -&gt; 150201.400030</v>
          </cell>
        </row>
        <row r="22">
          <cell r="A22" t="str">
            <v>150201.400039</v>
          </cell>
          <cell r="B22" t="str">
            <v>Line 7 Tie IN -&gt; 150201.400039</v>
          </cell>
          <cell r="C22" t="str">
            <v>A. Frost</v>
          </cell>
        </row>
        <row r="23">
          <cell r="A23" t="str">
            <v>150201.400040</v>
          </cell>
          <cell r="B23" t="str">
            <v>PCB Accessment -&gt; 150201.400040</v>
          </cell>
          <cell r="C23" t="str">
            <v>C. Wiseman</v>
          </cell>
        </row>
        <row r="24">
          <cell r="A24" t="str">
            <v>150201.400041</v>
          </cell>
          <cell r="B24" t="str">
            <v>SC3 Tie-In -&gt; 150201.400041</v>
          </cell>
          <cell r="C24" t="str">
            <v>A. Frost</v>
          </cell>
        </row>
        <row r="25">
          <cell r="A25" t="str">
            <v>150201.400050</v>
          </cell>
          <cell r="B25" t="str">
            <v>Trenching T5 to T12 -&gt; 150201.400050</v>
          </cell>
        </row>
        <row r="26">
          <cell r="A26" t="str">
            <v>150201.400057</v>
          </cell>
          <cell r="B26" t="str">
            <v>Fish &amp; Sediment Testing -&gt; 150201.400057</v>
          </cell>
          <cell r="C26" t="str">
            <v>C. Michelin</v>
          </cell>
        </row>
        <row r="27">
          <cell r="A27" t="str">
            <v>150201.400072</v>
          </cell>
          <cell r="B27" t="str">
            <v>Eng Study Step Potentials -&gt; 150201.400072</v>
          </cell>
          <cell r="C27" t="str">
            <v>C. Warren</v>
          </cell>
          <cell r="D27" t="str">
            <v>Derek Rendell</v>
          </cell>
          <cell r="E27" t="str">
            <v>Bill O'Keefe</v>
          </cell>
        </row>
        <row r="28">
          <cell r="A28" t="str">
            <v>150201.400073</v>
          </cell>
          <cell r="B28" t="str">
            <v>Twin Falls Cleanup -&gt; 150201.400073</v>
          </cell>
        </row>
        <row r="29">
          <cell r="A29" t="str">
            <v>150301.400001</v>
          </cell>
          <cell r="B29" t="str">
            <v>Veg Cntrl Remot Comm. Sites -&gt; 150301.400001</v>
          </cell>
          <cell r="C29" t="str">
            <v>K. Rowe</v>
          </cell>
        </row>
        <row r="30">
          <cell r="A30" t="str">
            <v>150601.400010</v>
          </cell>
          <cell r="B30" t="str">
            <v>Cond Assess 735KV Insulators -&gt; 150601.400010</v>
          </cell>
          <cell r="C30" t="str">
            <v>C. Wiseman</v>
          </cell>
        </row>
        <row r="31">
          <cell r="A31" t="str">
            <v>151001.400002</v>
          </cell>
          <cell r="B31" t="str">
            <v>Install PLC for Intake Gate -&gt; 151001.400002</v>
          </cell>
        </row>
        <row r="32">
          <cell r="A32" t="str">
            <v>151001.400054</v>
          </cell>
          <cell r="B32" t="str">
            <v>Test 254 kv Oil filled cable -&gt; 151001.400054</v>
          </cell>
          <cell r="C32" t="str">
            <v>C. Warren</v>
          </cell>
          <cell r="D32" t="str">
            <v>Paul Hancock</v>
          </cell>
          <cell r="E32" t="str">
            <v>Andrew Hatt</v>
          </cell>
        </row>
        <row r="33">
          <cell r="A33" t="str">
            <v>151001.400074</v>
          </cell>
          <cell r="B33" t="str">
            <v>Const Safe Work Platform -&gt; 151001.400074</v>
          </cell>
          <cell r="C33" t="str">
            <v>R. Keats</v>
          </cell>
          <cell r="D33" t="str">
            <v>Paul Hancock</v>
          </cell>
          <cell r="E33" t="str">
            <v>Andrew Hatt</v>
          </cell>
        </row>
        <row r="34">
          <cell r="A34" t="str">
            <v>151001.400075</v>
          </cell>
          <cell r="B34" t="str">
            <v>Replace Cable Couplers -&gt; 151001.400075</v>
          </cell>
          <cell r="C34" t="str">
            <v>A. Haye</v>
          </cell>
          <cell r="D34" t="str">
            <v>Paul Hancock</v>
          </cell>
          <cell r="E34" t="str">
            <v>Craig Power</v>
          </cell>
        </row>
        <row r="35">
          <cell r="A35" t="str">
            <v>151001.400076</v>
          </cell>
          <cell r="B35" t="str">
            <v>Unit &amp; Trans Capacity Study -&gt; 151001.400076</v>
          </cell>
          <cell r="C35" t="str">
            <v>C. Wiseman</v>
          </cell>
        </row>
        <row r="36">
          <cell r="A36" t="str">
            <v>151001.400077</v>
          </cell>
          <cell r="B36" t="str">
            <v>Repl O ring on A4 Turbine -&gt; 151001.400077</v>
          </cell>
          <cell r="C36" t="str">
            <v>R. Noel</v>
          </cell>
          <cell r="D36" t="str">
            <v>Paul Hancock</v>
          </cell>
          <cell r="E36" t="str">
            <v>Andrew Hatt</v>
          </cell>
        </row>
        <row r="37">
          <cell r="A37" t="str">
            <v>151001.400079</v>
          </cell>
          <cell r="B37" t="str">
            <v>Repl Elevator Control Cable -&gt; 151001.400079</v>
          </cell>
          <cell r="C37" t="str">
            <v>C. Warren</v>
          </cell>
        </row>
        <row r="38">
          <cell r="A38" t="str">
            <v>151001.400080</v>
          </cell>
          <cell r="B38" t="str">
            <v>Review Arc Flash Study -&gt; 151001.400080</v>
          </cell>
          <cell r="C38" t="str">
            <v>A. Haye</v>
          </cell>
          <cell r="D38" t="str">
            <v>Paul Hancock</v>
          </cell>
          <cell r="E38" t="str">
            <v>Craig Power</v>
          </cell>
        </row>
        <row r="39">
          <cell r="A39" t="str">
            <v>151001.400081</v>
          </cell>
          <cell r="B39" t="str">
            <v>Flush 245kV Oil Filled Cable -&gt; 151001.400081</v>
          </cell>
          <cell r="C39" t="str">
            <v>C. Warren</v>
          </cell>
          <cell r="D39" t="str">
            <v>Paul Hancock</v>
          </cell>
          <cell r="E39" t="str">
            <v>Andrew Hatt</v>
          </cell>
        </row>
        <row r="40">
          <cell r="A40" t="str">
            <v>151001.400082</v>
          </cell>
          <cell r="B40" t="str">
            <v>Inspect Cable shaft -&gt; 151001.400082</v>
          </cell>
          <cell r="C40" t="str">
            <v>R. Keats</v>
          </cell>
        </row>
        <row r="41">
          <cell r="A41" t="str">
            <v>151501.400003</v>
          </cell>
          <cell r="B41" t="str">
            <v>vegetation Control 230kv -&gt; 151501.400003</v>
          </cell>
          <cell r="C41" t="str">
            <v>K. Rowe</v>
          </cell>
        </row>
        <row r="42">
          <cell r="A42" t="str">
            <v>151501.400005</v>
          </cell>
          <cell r="B42" t="str">
            <v>Stream Remediation 230kv -&gt; 151501.400005</v>
          </cell>
          <cell r="C42" t="str">
            <v>K. Rowe</v>
          </cell>
        </row>
        <row r="43">
          <cell r="A43" t="str">
            <v>151601.400005</v>
          </cell>
          <cell r="B43" t="str">
            <v>vegetation Control 66kv -&gt; 151601.400005</v>
          </cell>
          <cell r="C43" t="str">
            <v>K. Rowe</v>
          </cell>
        </row>
        <row r="44">
          <cell r="A44" t="str">
            <v>152501.400033</v>
          </cell>
          <cell r="B44" t="str">
            <v>Rpl B'ment Windows  Housing -&gt; 152501.400033</v>
          </cell>
          <cell r="C44" t="str">
            <v>S. Blake</v>
          </cell>
        </row>
        <row r="45">
          <cell r="A45" t="str">
            <v>152501.400035</v>
          </cell>
          <cell r="B45" t="str">
            <v>Kitchen Cabinets - Housing -&gt; 152501.400035</v>
          </cell>
          <cell r="C45" t="str">
            <v>S. Blake</v>
          </cell>
        </row>
        <row r="46">
          <cell r="A46" t="str">
            <v>152501.400036</v>
          </cell>
          <cell r="B46" t="str">
            <v>Bathtubs &amp; Vanities - Housing -&gt; 152501.400036</v>
          </cell>
          <cell r="C46" t="str">
            <v>S. Blake</v>
          </cell>
        </row>
        <row r="47">
          <cell r="A47" t="str">
            <v>152501.400064</v>
          </cell>
          <cell r="B47" t="str">
            <v>Biting Fly Program -&gt; 152501.400064</v>
          </cell>
          <cell r="C47" t="str">
            <v>M. Blake</v>
          </cell>
        </row>
        <row r="48">
          <cell r="A48" t="str">
            <v>152501.400065</v>
          </cell>
          <cell r="B48" t="str">
            <v>Waste Oil Disposal -&gt; 152501.400065</v>
          </cell>
          <cell r="C48" t="str">
            <v>R. Keats</v>
          </cell>
        </row>
        <row r="49">
          <cell r="A49" t="str">
            <v>152501.400086</v>
          </cell>
          <cell r="B49" t="str">
            <v>Town Flooring -&gt; 152501.400086</v>
          </cell>
          <cell r="C49" t="str">
            <v>M. Blake</v>
          </cell>
        </row>
        <row r="50">
          <cell r="A50" t="str">
            <v>152501.400089</v>
          </cell>
          <cell r="B50" t="str">
            <v>Town Painting -&gt; 152501.400089</v>
          </cell>
          <cell r="C50" t="str">
            <v>C. Jacobs</v>
          </cell>
        </row>
        <row r="51">
          <cell r="A51" t="str">
            <v>250401.400003</v>
          </cell>
          <cell r="B51" t="str">
            <v>Environmental Site Assessment -&gt; 250401.400003</v>
          </cell>
          <cell r="C51" t="str">
            <v>C. Michelin</v>
          </cell>
        </row>
        <row r="52">
          <cell r="A52" t="str">
            <v>251001.400001</v>
          </cell>
          <cell r="B52" t="str">
            <v>Rep Extinguisher CO2 &amp; Dry Ch -&gt; 251001.400001</v>
          </cell>
          <cell r="C52" t="str">
            <v>L. Edwards</v>
          </cell>
        </row>
        <row r="53">
          <cell r="A53" t="str">
            <v>251401.400003</v>
          </cell>
          <cell r="B53" t="str">
            <v>Cf Operations Planning -&gt; 251401.400003</v>
          </cell>
        </row>
        <row r="54">
          <cell r="A54" t="str">
            <v>251401.400004</v>
          </cell>
          <cell r="B54" t="str">
            <v>Update Operations Handbook -&gt; 251401.400004</v>
          </cell>
          <cell r="C54" t="str">
            <v>C. Wiseman</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Report"/>
      <sheetName val="Project Mgr"/>
      <sheetName val="Accruals"/>
      <sheetName val="Removal, Disposal"/>
      <sheetName val="Data"/>
    </sheetNames>
    <sheetDataSet>
      <sheetData sheetId="0" refreshError="1"/>
      <sheetData sheetId="1"/>
      <sheetData sheetId="2">
        <row r="3">
          <cell r="A3" t="str">
            <v>Project #</v>
          </cell>
          <cell r="B3" t="str">
            <v>Project Desc</v>
          </cell>
          <cell r="C3" t="str">
            <v>CFLCo Project Mgr</v>
          </cell>
          <cell r="D3" t="str">
            <v>Category</v>
          </cell>
        </row>
        <row r="4">
          <cell r="A4" t="str">
            <v xml:space="preserve">    14871301</v>
          </cell>
          <cell r="B4" t="str">
            <v>Inventory Cntol MgmtSyst-Wrhse</v>
          </cell>
          <cell r="C4" t="str">
            <v>J. Rose</v>
          </cell>
          <cell r="D4" t="str">
            <v>2013 Budgeted Project</v>
          </cell>
        </row>
        <row r="5">
          <cell r="A5" t="str">
            <v xml:space="preserve">    14871302</v>
          </cell>
          <cell r="B5" t="str">
            <v>Install Pole Rack-Wrhse Yard#2</v>
          </cell>
          <cell r="D5" t="str">
            <v>2013 Budgeted Project</v>
          </cell>
        </row>
        <row r="6">
          <cell r="A6" t="str">
            <v xml:space="preserve">    14871303</v>
          </cell>
          <cell r="B6" t="str">
            <v>Tools &amp; Equipment - Warehouse</v>
          </cell>
          <cell r="C6" t="str">
            <v>J. Rose</v>
          </cell>
          <cell r="D6" t="str">
            <v>2013 Budgeted Project</v>
          </cell>
        </row>
        <row r="7">
          <cell r="A7" t="str">
            <v xml:space="preserve">    14911208</v>
          </cell>
          <cell r="B7" t="str">
            <v>Rplc EngV0588-95Volvo WheelLod</v>
          </cell>
          <cell r="C7" t="str">
            <v>T. Parsons</v>
          </cell>
          <cell r="D7" t="str">
            <v>Carry Over</v>
          </cell>
        </row>
        <row r="8">
          <cell r="A8" t="str">
            <v xml:space="preserve">    14911301</v>
          </cell>
          <cell r="B8" t="str">
            <v>Light Vehicle Replacement</v>
          </cell>
          <cell r="C8" t="str">
            <v>T. Parsons</v>
          </cell>
          <cell r="D8" t="str">
            <v>2013 Budgeted Project</v>
          </cell>
        </row>
        <row r="9">
          <cell r="A9" t="str">
            <v xml:space="preserve">    14911302</v>
          </cell>
          <cell r="B9" t="str">
            <v>Purchase Capital Tools-Garage</v>
          </cell>
          <cell r="C9" t="str">
            <v>T. Parsons</v>
          </cell>
          <cell r="D9" t="str">
            <v>2013 Budgeted Project</v>
          </cell>
        </row>
        <row r="10">
          <cell r="A10" t="str">
            <v xml:space="preserve">    14911303</v>
          </cell>
          <cell r="B10" t="str">
            <v>Replace Snowmobiles</v>
          </cell>
          <cell r="C10" t="str">
            <v>T. Parsons</v>
          </cell>
          <cell r="D10" t="str">
            <v>2013 Budgeted Project</v>
          </cell>
        </row>
        <row r="11">
          <cell r="A11" t="str">
            <v xml:space="preserve">    14911304</v>
          </cell>
          <cell r="B11" t="str">
            <v>Purchase ATV</v>
          </cell>
          <cell r="C11" t="str">
            <v>T. Parsons</v>
          </cell>
          <cell r="D11" t="str">
            <v>2013 Budgeted Project</v>
          </cell>
        </row>
        <row r="12">
          <cell r="A12" t="str">
            <v xml:space="preserve">    14911305</v>
          </cell>
          <cell r="B12" t="str">
            <v>Pur 16'Aluminum Boat/Trailer</v>
          </cell>
          <cell r="C12" t="str">
            <v>T. Parsons</v>
          </cell>
          <cell r="D12" t="str">
            <v>2013 Budgeted Project</v>
          </cell>
        </row>
        <row r="13">
          <cell r="A13" t="str">
            <v xml:space="preserve">    14911306</v>
          </cell>
          <cell r="B13" t="str">
            <v>Rplc V#0180 Passenger Tour Van</v>
          </cell>
          <cell r="C13" t="str">
            <v>T. Parsons</v>
          </cell>
          <cell r="D13" t="str">
            <v>2013 Budgeted Project</v>
          </cell>
        </row>
        <row r="14">
          <cell r="A14" t="str">
            <v xml:space="preserve">    14911307</v>
          </cell>
          <cell r="B14" t="str">
            <v>Replace Aircraft Tug</v>
          </cell>
          <cell r="C14" t="str">
            <v>T. Parsons</v>
          </cell>
          <cell r="D14" t="str">
            <v>2013 Budgeted Project</v>
          </cell>
        </row>
        <row r="15">
          <cell r="A15" t="str">
            <v xml:space="preserve">    14911308</v>
          </cell>
          <cell r="B15" t="str">
            <v>Rplc 2Ton Electric Forklift-WH</v>
          </cell>
          <cell r="C15" t="str">
            <v>T. Parsons</v>
          </cell>
          <cell r="D15" t="str">
            <v>2013 Budgeted Project</v>
          </cell>
        </row>
        <row r="16">
          <cell r="A16" t="str">
            <v xml:space="preserve">    14911309</v>
          </cell>
          <cell r="B16" t="str">
            <v>Replace V#0594 Road Grader</v>
          </cell>
          <cell r="C16" t="str">
            <v>T. Parsons</v>
          </cell>
          <cell r="D16" t="str">
            <v>2013 Budgeted Project</v>
          </cell>
        </row>
        <row r="17">
          <cell r="A17" t="str">
            <v xml:space="preserve">    14911310</v>
          </cell>
          <cell r="B17" t="str">
            <v>Purch Spill Response Trailer</v>
          </cell>
          <cell r="C17" t="str">
            <v>T. Parsons</v>
          </cell>
          <cell r="D17" t="str">
            <v>2013 Budgeted Project</v>
          </cell>
        </row>
        <row r="18">
          <cell r="A18" t="str">
            <v xml:space="preserve">    14911311</v>
          </cell>
          <cell r="B18" t="str">
            <v>Purchase Loader Snow Bucket</v>
          </cell>
          <cell r="C18" t="str">
            <v>T. Parsons</v>
          </cell>
          <cell r="D18" t="str">
            <v>2013 Budgeted Project</v>
          </cell>
        </row>
        <row r="19">
          <cell r="A19" t="str">
            <v xml:space="preserve">    14941201</v>
          </cell>
          <cell r="B19" t="str">
            <v>Runway Rehabilitation</v>
          </cell>
          <cell r="D19" t="str">
            <v>Carry Over</v>
          </cell>
        </row>
        <row r="20">
          <cell r="A20" t="str">
            <v xml:space="preserve">    14941301</v>
          </cell>
          <cell r="B20" t="str">
            <v>Tools &amp; Equipment-Air Services</v>
          </cell>
          <cell r="C20" t="str">
            <v>N. Pilgrim</v>
          </cell>
          <cell r="D20" t="str">
            <v>2013 Budgeted Project</v>
          </cell>
        </row>
        <row r="21">
          <cell r="A21" t="str">
            <v xml:space="preserve">    14941302</v>
          </cell>
          <cell r="B21" t="str">
            <v>Purch Hydraulic Cart-TRON AIR</v>
          </cell>
          <cell r="C21" t="str">
            <v>N. Pilgrim</v>
          </cell>
          <cell r="D21" t="str">
            <v>2013 Budgeted Project</v>
          </cell>
        </row>
        <row r="22">
          <cell r="A22" t="str">
            <v xml:space="preserve">    14971301</v>
          </cell>
          <cell r="B22" t="str">
            <v>Dyke Slope Flattening</v>
          </cell>
          <cell r="C22" t="str">
            <v>G. Hynes</v>
          </cell>
          <cell r="D22" t="str">
            <v>2013 Budgeted Project</v>
          </cell>
        </row>
        <row r="23">
          <cell r="A23" t="str">
            <v xml:space="preserve">    15011003</v>
          </cell>
          <cell r="B23" t="str">
            <v>735kV Insulator Rplcmt-Swtchyd</v>
          </cell>
          <cell r="D23" t="str">
            <v>Closed in WIP 2011 - Pre Eng</v>
          </cell>
        </row>
        <row r="24">
          <cell r="A24" t="str">
            <v xml:space="preserve">    15011201</v>
          </cell>
          <cell r="B24" t="str">
            <v>Replace 230kV Disconnects</v>
          </cell>
          <cell r="C24" t="str">
            <v>A. Haye</v>
          </cell>
          <cell r="D24" t="str">
            <v>Carry Over</v>
          </cell>
        </row>
        <row r="25">
          <cell r="A25" t="str">
            <v xml:space="preserve">    15011202</v>
          </cell>
          <cell r="B25" t="str">
            <v>Replace 735kV Disconnects</v>
          </cell>
          <cell r="C25" t="str">
            <v>A. Haye</v>
          </cell>
          <cell r="D25" t="str">
            <v>Carry Over</v>
          </cell>
        </row>
        <row r="26">
          <cell r="A26" t="str">
            <v xml:space="preserve">    15011203</v>
          </cell>
          <cell r="B26" t="str">
            <v>Replace 735kV Breakers</v>
          </cell>
          <cell r="C26" t="str">
            <v>C. Warren</v>
          </cell>
          <cell r="D26" t="str">
            <v>2013 Budgeted Project</v>
          </cell>
        </row>
        <row r="27">
          <cell r="A27" t="str">
            <v xml:space="preserve">    15011204</v>
          </cell>
          <cell r="B27" t="str">
            <v>Replace 735kV Insulators-SwthY</v>
          </cell>
          <cell r="D27" t="str">
            <v>Carry Over</v>
          </cell>
        </row>
        <row r="28">
          <cell r="A28" t="str">
            <v xml:space="preserve">    15011205</v>
          </cell>
          <cell r="B28" t="str">
            <v>Replace 230kV Breakers</v>
          </cell>
          <cell r="C28" t="str">
            <v>C. Warren</v>
          </cell>
          <cell r="D28" t="str">
            <v>Closed in WIP 2012 - Multi Yr</v>
          </cell>
        </row>
        <row r="29">
          <cell r="A29" t="str">
            <v xml:space="preserve">    15011206</v>
          </cell>
          <cell r="B29" t="str">
            <v>Switchyard Equipment</v>
          </cell>
          <cell r="D29" t="str">
            <v>2013 Budgeted Project</v>
          </cell>
        </row>
        <row r="30">
          <cell r="A30" t="str">
            <v xml:space="preserve">    15011301</v>
          </cell>
          <cell r="B30" t="str">
            <v>Replace 230kV CVT's-2013</v>
          </cell>
          <cell r="C30" t="str">
            <v>A. Haye</v>
          </cell>
          <cell r="D30" t="str">
            <v>2013 Budgeted Project</v>
          </cell>
        </row>
        <row r="31">
          <cell r="A31" t="str">
            <v xml:space="preserve">    15011302</v>
          </cell>
          <cell r="B31" t="str">
            <v>Replace 230kV CT's-2013</v>
          </cell>
          <cell r="C31" t="str">
            <v>A. Haye</v>
          </cell>
          <cell r="D31" t="str">
            <v>2013 Budgeted Project</v>
          </cell>
        </row>
        <row r="32">
          <cell r="A32" t="str">
            <v xml:space="preserve">    15011305</v>
          </cell>
          <cell r="B32" t="str">
            <v>Rpl Discon,BRKR,Arrester-13/14</v>
          </cell>
          <cell r="C32" t="str">
            <v>A. Haye</v>
          </cell>
          <cell r="D32" t="str">
            <v>2013 Budgeted Project</v>
          </cell>
        </row>
        <row r="33">
          <cell r="A33" t="str">
            <v xml:space="preserve">    15011306</v>
          </cell>
          <cell r="B33" t="str">
            <v>Instl Online Gas Monitor-SwthY</v>
          </cell>
          <cell r="D33" t="str">
            <v>2013 Budgeted Project</v>
          </cell>
        </row>
        <row r="34">
          <cell r="A34" t="str">
            <v xml:space="preserve">    15011307</v>
          </cell>
          <cell r="B34" t="str">
            <v>Rplc 735kV Space Dampers-River</v>
          </cell>
          <cell r="C34" t="str">
            <v>R. Perry</v>
          </cell>
          <cell r="D34" t="str">
            <v>2013 Budgeted Project</v>
          </cell>
        </row>
        <row r="35">
          <cell r="A35" t="str">
            <v xml:space="preserve">    15011308</v>
          </cell>
          <cell r="B35" t="str">
            <v>333MVA Transformer Design</v>
          </cell>
          <cell r="D35" t="str">
            <v>Unbudgeted</v>
          </cell>
        </row>
        <row r="36">
          <cell r="A36" t="str">
            <v xml:space="preserve">    15021102</v>
          </cell>
          <cell r="B36" t="str">
            <v>Pchs 230kV Breaker Spare - WAB</v>
          </cell>
          <cell r="D36" t="str">
            <v>Fully contributed - Not CF Assets</v>
          </cell>
        </row>
        <row r="37">
          <cell r="A37" t="str">
            <v xml:space="preserve">    15021201</v>
          </cell>
          <cell r="B37" t="str">
            <v>Upgrd WAB Mines Feeder Protect</v>
          </cell>
          <cell r="C37" t="str">
            <v>C. Warren</v>
          </cell>
          <cell r="D37" t="str">
            <v>Fully contributed - Not CF Assets</v>
          </cell>
        </row>
        <row r="38">
          <cell r="A38" t="str">
            <v xml:space="preserve">    15021202</v>
          </cell>
          <cell r="B38" t="str">
            <v>Tools And Equipment - Wabush</v>
          </cell>
          <cell r="C38" t="str">
            <v>R. Card</v>
          </cell>
          <cell r="D38" t="str">
            <v>Fully contributed - Not CF Assets</v>
          </cell>
        </row>
        <row r="39">
          <cell r="A39" t="str">
            <v xml:space="preserve">    15021301</v>
          </cell>
          <cell r="B39" t="str">
            <v>Dry Room,Hot Line Tools-Wabush</v>
          </cell>
          <cell r="D39" t="str">
            <v>Fully contributed - Not CF Assets</v>
          </cell>
        </row>
        <row r="40">
          <cell r="A40" t="str">
            <v xml:space="preserve">    15021303</v>
          </cell>
          <cell r="B40" t="str">
            <v>Tools and Equipment - Wabush</v>
          </cell>
          <cell r="D40" t="str">
            <v>Fully contributed - Not CF Assets</v>
          </cell>
        </row>
        <row r="41">
          <cell r="A41" t="str">
            <v xml:space="preserve">    15101001</v>
          </cell>
          <cell r="B41" t="str">
            <v>Governor Controls Upgrd-PreEng</v>
          </cell>
          <cell r="C41" t="str">
            <v>C. Warren</v>
          </cell>
          <cell r="D41" t="str">
            <v>Closed in WIP 2011 - Pre Eng</v>
          </cell>
        </row>
        <row r="42">
          <cell r="A42" t="str">
            <v xml:space="preserve">    15101002</v>
          </cell>
          <cell r="B42" t="str">
            <v>Unit Controls Upgrade-PreEng</v>
          </cell>
          <cell r="D42" t="str">
            <v>Closed in WIP 2011 - Pre Eng</v>
          </cell>
        </row>
        <row r="43">
          <cell r="A43" t="str">
            <v xml:space="preserve">    15101003</v>
          </cell>
          <cell r="B43" t="str">
            <v>Unit Protection Upgrade-PreEng</v>
          </cell>
          <cell r="C43" t="str">
            <v>R. Noel</v>
          </cell>
          <cell r="D43" t="str">
            <v>Closed in WIP 2011 - Pre Eng</v>
          </cell>
        </row>
        <row r="44">
          <cell r="A44" t="str">
            <v xml:space="preserve">    15101101</v>
          </cell>
          <cell r="B44" t="str">
            <v>Rplc Unit Exciters PreEng</v>
          </cell>
          <cell r="C44" t="str">
            <v>C. Warren</v>
          </cell>
          <cell r="D44" t="str">
            <v>Closed in WIP 2012 - Pre Eng</v>
          </cell>
        </row>
        <row r="45">
          <cell r="A45" t="str">
            <v xml:space="preserve">    15101106</v>
          </cell>
          <cell r="B45" t="str">
            <v>Refurbish Intake Gate 4</v>
          </cell>
          <cell r="D45" t="str">
            <v>Closed in WIP 2012 - Pre Eng</v>
          </cell>
        </row>
        <row r="46">
          <cell r="A46" t="str">
            <v xml:space="preserve">    15101201</v>
          </cell>
          <cell r="B46" t="str">
            <v>PE-Unit Governor Control Syst</v>
          </cell>
          <cell r="D46" t="str">
            <v>Closed in WIP 2012 - Pre Eng</v>
          </cell>
        </row>
        <row r="47">
          <cell r="A47" t="str">
            <v xml:space="preserve">    15101204</v>
          </cell>
          <cell r="B47" t="str">
            <v>PE-Purch Unit Protection Systm</v>
          </cell>
          <cell r="D47" t="str">
            <v>Closed in WIP 2012 - Pre Eng</v>
          </cell>
        </row>
        <row r="48">
          <cell r="A48" t="str">
            <v xml:space="preserve">    15101205</v>
          </cell>
          <cell r="B48" t="str">
            <v>PE-Purch Exciter Control Sys</v>
          </cell>
          <cell r="D48" t="str">
            <v>Closed in WIP 2012 - Pre Eng</v>
          </cell>
        </row>
        <row r="49">
          <cell r="A49" t="str">
            <v xml:space="preserve">    15101206</v>
          </cell>
          <cell r="B49" t="str">
            <v>PE-Upgrd Unit Control/MeterSys</v>
          </cell>
          <cell r="D49" t="str">
            <v>Closed in WIP 2012 - Pre Eng</v>
          </cell>
        </row>
        <row r="50">
          <cell r="A50" t="str">
            <v xml:space="preserve">    15101209</v>
          </cell>
          <cell r="B50" t="str">
            <v>Replace 500MVA XFMR-T1 Yr1</v>
          </cell>
          <cell r="D50" t="str">
            <v>2013 Budgeted Project</v>
          </cell>
        </row>
        <row r="51">
          <cell r="A51" t="str">
            <v xml:space="preserve">    15101215</v>
          </cell>
          <cell r="B51" t="str">
            <v>PE-Repl Unit A3 Runner PreEng</v>
          </cell>
          <cell r="D51" t="str">
            <v>Closed in WIP 2012 - Pre Eng</v>
          </cell>
        </row>
        <row r="52">
          <cell r="A52" t="str">
            <v xml:space="preserve">    15101218</v>
          </cell>
          <cell r="B52" t="str">
            <v>Replace 500MVA XFMR-T10</v>
          </cell>
          <cell r="D52" t="str">
            <v>2013 Budgeted Project</v>
          </cell>
        </row>
        <row r="53">
          <cell r="A53" t="str">
            <v xml:space="preserve">    15101219</v>
          </cell>
          <cell r="B53" t="str">
            <v>Whitefish Gate Refurbishment</v>
          </cell>
          <cell r="D53" t="str">
            <v>Carry Over</v>
          </cell>
        </row>
        <row r="54">
          <cell r="A54" t="str">
            <v xml:space="preserve">    15101220</v>
          </cell>
          <cell r="B54" t="str">
            <v>C &amp; A Bldg. Genset Replacement</v>
          </cell>
          <cell r="D54" t="str">
            <v>Carry Over</v>
          </cell>
        </row>
        <row r="55">
          <cell r="A55" t="str">
            <v xml:space="preserve">    15101301</v>
          </cell>
          <cell r="B55" t="str">
            <v>CntrlSyst.Upgrade/UnitMetering</v>
          </cell>
          <cell r="D55" t="str">
            <v>2013 Budgeted Project</v>
          </cell>
        </row>
        <row r="56">
          <cell r="A56" t="str">
            <v xml:space="preserve">    15101302</v>
          </cell>
          <cell r="B56" t="str">
            <v>Rplc PLC Cntrl/MonitoringEqmt</v>
          </cell>
          <cell r="D56" t="str">
            <v>2013 Budgeted Project</v>
          </cell>
        </row>
        <row r="57">
          <cell r="A57" t="str">
            <v xml:space="preserve">    15101303</v>
          </cell>
          <cell r="B57" t="str">
            <v>Rpl Unit CoolingWaterFlowMeter</v>
          </cell>
          <cell r="D57" t="str">
            <v>2013 Budgeted Project</v>
          </cell>
        </row>
        <row r="58">
          <cell r="A58" t="str">
            <v xml:space="preserve">    15101304</v>
          </cell>
          <cell r="B58" t="str">
            <v>Rehabilitate Intake Gate # 5</v>
          </cell>
          <cell r="D58" t="str">
            <v>2013 Budgeted Project</v>
          </cell>
        </row>
        <row r="59">
          <cell r="A59" t="str">
            <v xml:space="preserve">    15101305</v>
          </cell>
          <cell r="B59" t="str">
            <v>Purch Bulkhead Gate for Intake</v>
          </cell>
          <cell r="D59" t="str">
            <v>2013 Budgeted Project</v>
          </cell>
        </row>
        <row r="60">
          <cell r="A60" t="str">
            <v xml:space="preserve">    15101306</v>
          </cell>
          <cell r="B60" t="str">
            <v>230kV Cable Replacement</v>
          </cell>
          <cell r="D60" t="str">
            <v>2013 Budgeted Project</v>
          </cell>
        </row>
        <row r="61">
          <cell r="A61" t="str">
            <v xml:space="preserve">    15101307</v>
          </cell>
          <cell r="B61" t="str">
            <v>A5 Servomotors Refurbishment</v>
          </cell>
          <cell r="D61" t="str">
            <v>2013 Budgeted Project</v>
          </cell>
        </row>
        <row r="62">
          <cell r="A62" t="str">
            <v xml:space="preserve">    15101308</v>
          </cell>
          <cell r="B62" t="str">
            <v>Draft Tube Access Platform</v>
          </cell>
          <cell r="D62" t="str">
            <v>2013 Budgeted Project</v>
          </cell>
        </row>
        <row r="63">
          <cell r="A63" t="str">
            <v xml:space="preserve">    15101309</v>
          </cell>
          <cell r="B63" t="str">
            <v>Tools and Equipment-Electrical</v>
          </cell>
          <cell r="C63" t="str">
            <v>R. Perry</v>
          </cell>
          <cell r="D63" t="str">
            <v>2013 Budgeted Project</v>
          </cell>
        </row>
        <row r="64">
          <cell r="A64" t="str">
            <v xml:space="preserve">    15101310</v>
          </cell>
          <cell r="B64" t="str">
            <v>Tools and Equipment-Mechanical</v>
          </cell>
          <cell r="C64" t="str">
            <v>R. Perry</v>
          </cell>
          <cell r="D64" t="str">
            <v>2013 Budgeted Project</v>
          </cell>
        </row>
        <row r="65">
          <cell r="A65" t="str">
            <v xml:space="preserve">    15101311</v>
          </cell>
          <cell r="B65" t="str">
            <v>Tools and Equipment-Prot/Cntrl</v>
          </cell>
          <cell r="C65" t="str">
            <v>R. Perry</v>
          </cell>
          <cell r="D65" t="str">
            <v>2013 Budgeted Project</v>
          </cell>
        </row>
        <row r="66">
          <cell r="A66" t="str">
            <v xml:space="preserve">    15101312</v>
          </cell>
          <cell r="B66" t="str">
            <v>Upgrd Unit Unwatering Sys Valv</v>
          </cell>
          <cell r="C66" t="str">
            <v>A. Currie</v>
          </cell>
          <cell r="D66" t="str">
            <v>2013 Budgeted Project</v>
          </cell>
        </row>
        <row r="67">
          <cell r="A67" t="str">
            <v xml:space="preserve">    15101313</v>
          </cell>
          <cell r="B67" t="str">
            <v>Cable Shaft # 4 Ventilation</v>
          </cell>
          <cell r="D67" t="str">
            <v>2013 Budgeted Project</v>
          </cell>
        </row>
        <row r="68">
          <cell r="A68" t="str">
            <v xml:space="preserve">    15101314</v>
          </cell>
          <cell r="B68" t="str">
            <v>Purchase Genie Lift Z - 60/34</v>
          </cell>
          <cell r="C68" t="str">
            <v>T. Parsons</v>
          </cell>
          <cell r="D68" t="str">
            <v>2013 Budgeted Project</v>
          </cell>
        </row>
        <row r="69">
          <cell r="A69" t="str">
            <v xml:space="preserve">    15101315</v>
          </cell>
          <cell r="B69" t="str">
            <v>Replace Brazing Machine</v>
          </cell>
          <cell r="C69" t="str">
            <v>A. Haye</v>
          </cell>
          <cell r="D69" t="str">
            <v>2013 Budgeted Project</v>
          </cell>
        </row>
        <row r="70">
          <cell r="A70" t="str">
            <v xml:space="preserve">    15101316</v>
          </cell>
          <cell r="B70" t="str">
            <v>Purchase HI-Pot Test Set</v>
          </cell>
          <cell r="C70" t="str">
            <v>C. Warren</v>
          </cell>
          <cell r="D70" t="str">
            <v>2013 Budgeted Project</v>
          </cell>
        </row>
        <row r="71">
          <cell r="A71" t="str">
            <v xml:space="preserve">    15101317</v>
          </cell>
          <cell r="B71" t="str">
            <v>Replace 500MVA XFMR-T5</v>
          </cell>
          <cell r="D71" t="str">
            <v>2013 Budgeted Project</v>
          </cell>
        </row>
        <row r="72">
          <cell r="A72" t="str">
            <v xml:space="preserve">    15101318</v>
          </cell>
          <cell r="B72" t="str">
            <v>Replace 500MVA XFMR-T9</v>
          </cell>
          <cell r="D72" t="str">
            <v>2013 Budgeted Project</v>
          </cell>
        </row>
        <row r="73">
          <cell r="A73" t="str">
            <v xml:space="preserve">    15101319</v>
          </cell>
          <cell r="B73" t="str">
            <v>Tools/Equipment WaterResources</v>
          </cell>
          <cell r="C73" t="str">
            <v>G. Hynes</v>
          </cell>
          <cell r="D73" t="str">
            <v>2013 Budgeted Project</v>
          </cell>
        </row>
        <row r="74">
          <cell r="A74" t="str">
            <v xml:space="preserve">    15101320</v>
          </cell>
          <cell r="B74" t="str">
            <v>Whitefish-Gate 2 &amp; 3 Heater Wk</v>
          </cell>
          <cell r="D74" t="str">
            <v>Unbudgeted</v>
          </cell>
        </row>
        <row r="75">
          <cell r="A75" t="str">
            <v xml:space="preserve">    15161101</v>
          </cell>
          <cell r="B75" t="str">
            <v>66kV Line Pole Rplcmt-PreEng</v>
          </cell>
          <cell r="C75" t="str">
            <v>R. Keats</v>
          </cell>
          <cell r="D75" t="str">
            <v>Closed in WIP 2011 - Pre Eng</v>
          </cell>
        </row>
        <row r="76">
          <cell r="A76" t="str">
            <v xml:space="preserve">    15161201</v>
          </cell>
          <cell r="B76" t="str">
            <v>Upgrade 66kV Line</v>
          </cell>
          <cell r="D76" t="str">
            <v>Closed in WIP 2012 - Multi Yr</v>
          </cell>
        </row>
        <row r="77">
          <cell r="A77" t="str">
            <v xml:space="preserve">    15161301</v>
          </cell>
          <cell r="B77" t="str">
            <v>66kV Pole Line Assessment</v>
          </cell>
          <cell r="D77" t="str">
            <v>2013 Budgeted Project</v>
          </cell>
        </row>
        <row r="78">
          <cell r="A78" t="str">
            <v xml:space="preserve">    15181101</v>
          </cell>
          <cell r="B78" t="str">
            <v>PBX Replacement</v>
          </cell>
          <cell r="D78" t="str">
            <v>Carry Over</v>
          </cell>
        </row>
        <row r="79">
          <cell r="A79" t="str">
            <v xml:space="preserve">    15181199</v>
          </cell>
          <cell r="B79" t="str">
            <v>CF Intercomp Billing</v>
          </cell>
          <cell r="D79" t="str">
            <v>Donna Smith</v>
          </cell>
        </row>
        <row r="80">
          <cell r="A80" t="str">
            <v xml:space="preserve">    15181201</v>
          </cell>
          <cell r="B80" t="str">
            <v>Replace Terminal Room UPS</v>
          </cell>
          <cell r="D80" t="str">
            <v>Carry Over</v>
          </cell>
        </row>
        <row r="81">
          <cell r="A81" t="str">
            <v xml:space="preserve">    15181203</v>
          </cell>
          <cell r="B81" t="str">
            <v>PE-Repl RTU - Whitefish Contrl</v>
          </cell>
          <cell r="C81" t="str">
            <v>L. Parsons</v>
          </cell>
          <cell r="D81" t="str">
            <v>Closed in WIP 2012 - Pre Eng</v>
          </cell>
        </row>
        <row r="82">
          <cell r="A82" t="str">
            <v xml:space="preserve">    15181301</v>
          </cell>
          <cell r="B82" t="str">
            <v>Replace RTU-Whitefish Control</v>
          </cell>
          <cell r="D82" t="str">
            <v>2013 Budgeted Project</v>
          </cell>
        </row>
        <row r="83">
          <cell r="A83" t="str">
            <v xml:space="preserve">    15181302</v>
          </cell>
          <cell r="B83" t="str">
            <v>Tools and Equipment-Communicat</v>
          </cell>
          <cell r="C83" t="str">
            <v>R. Perry</v>
          </cell>
          <cell r="D83" t="str">
            <v>2013 Budgeted Project</v>
          </cell>
        </row>
        <row r="84">
          <cell r="A84" t="str">
            <v xml:space="preserve">    15181303</v>
          </cell>
          <cell r="B84" t="str">
            <v>Terminal Room Air Conditioners</v>
          </cell>
          <cell r="D84" t="str">
            <v>2013 Budgeted Project</v>
          </cell>
        </row>
        <row r="85">
          <cell r="A85" t="str">
            <v xml:space="preserve">    15251102</v>
          </cell>
          <cell r="B85" t="str">
            <v>C &amp; A Building Renovations</v>
          </cell>
          <cell r="D85" t="str">
            <v>Carry Over</v>
          </cell>
        </row>
        <row r="86">
          <cell r="A86" t="str">
            <v xml:space="preserve">    15251203</v>
          </cell>
          <cell r="B86" t="str">
            <v>Construct New Staffhouse</v>
          </cell>
          <cell r="D86" t="str">
            <v>Carry Over</v>
          </cell>
        </row>
        <row r="87">
          <cell r="A87" t="str">
            <v xml:space="preserve">    15251207</v>
          </cell>
          <cell r="B87" t="str">
            <v>Instl Oil Storage Vent-Garage</v>
          </cell>
          <cell r="D87" t="str">
            <v>Carry Over</v>
          </cell>
        </row>
        <row r="88">
          <cell r="A88" t="str">
            <v xml:space="preserve">    15251208</v>
          </cell>
          <cell r="B88" t="str">
            <v>Instl Veh.Exhaust Sys-Hewitt B</v>
          </cell>
          <cell r="D88" t="str">
            <v>Carry Over</v>
          </cell>
        </row>
        <row r="89">
          <cell r="A89" t="str">
            <v xml:space="preserve">    15251301</v>
          </cell>
          <cell r="B89" t="str">
            <v>CF 2013 Feed</v>
          </cell>
          <cell r="D89" t="str">
            <v>Feed Study</v>
          </cell>
        </row>
        <row r="90">
          <cell r="A90" t="str">
            <v xml:space="preserve">    15251302</v>
          </cell>
          <cell r="B90" t="str">
            <v>Lift Station Renovation</v>
          </cell>
          <cell r="D90" t="str">
            <v>2013 Budgeted Project</v>
          </cell>
        </row>
        <row r="91">
          <cell r="A91" t="str">
            <v xml:space="preserve">    15251303</v>
          </cell>
          <cell r="B91" t="str">
            <v>Town Centre Exterior Envelope</v>
          </cell>
          <cell r="D91" t="str">
            <v>2013 Budgeted Project</v>
          </cell>
        </row>
        <row r="92">
          <cell r="A92" t="str">
            <v xml:space="preserve">    15251304</v>
          </cell>
          <cell r="B92" t="str">
            <v>XFMR Oil Tank Farm Replacement</v>
          </cell>
          <cell r="D92" t="str">
            <v>2013 Budgeted Project</v>
          </cell>
        </row>
        <row r="93">
          <cell r="A93" t="str">
            <v xml:space="preserve">    15251305</v>
          </cell>
          <cell r="B93" t="str">
            <v>Replace Trailers</v>
          </cell>
          <cell r="D93" t="str">
            <v>2013 Budgeted Project</v>
          </cell>
        </row>
        <row r="94">
          <cell r="A94" t="str">
            <v xml:space="preserve">    15251306</v>
          </cell>
          <cell r="B94" t="str">
            <v>Upgrade 1901 &amp; 1902 Garages</v>
          </cell>
          <cell r="D94" t="str">
            <v>2013 Budgeted Project</v>
          </cell>
        </row>
        <row r="95">
          <cell r="A95" t="str">
            <v xml:space="preserve">    15251307</v>
          </cell>
          <cell r="B95" t="str">
            <v>Replace Roof/Flashing-Hospital</v>
          </cell>
          <cell r="D95" t="str">
            <v>2013 Budgeted Project</v>
          </cell>
        </row>
        <row r="96">
          <cell r="A96" t="str">
            <v xml:space="preserve">    15251308</v>
          </cell>
          <cell r="B96" t="str">
            <v>Pur Portable Oil Fired Heaters</v>
          </cell>
          <cell r="C96" t="str">
            <v>C. Jacobs</v>
          </cell>
          <cell r="D96" t="str">
            <v>2013 Budgeted Project</v>
          </cell>
        </row>
        <row r="97">
          <cell r="A97" t="str">
            <v xml:space="preserve">    15251309</v>
          </cell>
          <cell r="B97" t="str">
            <v>CapitalTools/Equip-TownService</v>
          </cell>
          <cell r="C97" t="str">
            <v>S. Cheeseman</v>
          </cell>
          <cell r="D97" t="str">
            <v>2013 Budgeted Project</v>
          </cell>
        </row>
        <row r="98">
          <cell r="A98" t="str">
            <v xml:space="preserve">    15251310</v>
          </cell>
          <cell r="B98" t="str">
            <v>Sprklr Sys,AirHandUnit,FireBrk</v>
          </cell>
          <cell r="D98" t="str">
            <v>2013 Budgeted Project</v>
          </cell>
        </row>
        <row r="99">
          <cell r="A99" t="str">
            <v xml:space="preserve">    15251311</v>
          </cell>
          <cell r="B99" t="str">
            <v>Wheelchair Access-Hospital</v>
          </cell>
          <cell r="D99" t="str">
            <v>2013 Budgeted Project</v>
          </cell>
        </row>
        <row r="100">
          <cell r="A100" t="str">
            <v xml:space="preserve">    15251312</v>
          </cell>
          <cell r="B100" t="str">
            <v>Wheelchair Access-Town Office</v>
          </cell>
          <cell r="D100" t="str">
            <v>2013 Budgeted Project</v>
          </cell>
        </row>
        <row r="101">
          <cell r="A101" t="str">
            <v xml:space="preserve">    15251313</v>
          </cell>
          <cell r="B101" t="str">
            <v>Install Chlorination Systems</v>
          </cell>
          <cell r="D101" t="str">
            <v>2013 Budgeted Project</v>
          </cell>
        </row>
        <row r="102">
          <cell r="A102" t="str">
            <v xml:space="preserve">    15251314</v>
          </cell>
          <cell r="B102" t="str">
            <v>Upgrade Staffhouse Kitchen</v>
          </cell>
          <cell r="C102" t="str">
            <v>S. Blake</v>
          </cell>
          <cell r="D102" t="str">
            <v>2013 Budgeted Project</v>
          </cell>
        </row>
        <row r="103">
          <cell r="A103" t="str">
            <v xml:space="preserve">    15251315</v>
          </cell>
          <cell r="B103" t="str">
            <v>Upgrade Houses - Town</v>
          </cell>
          <cell r="C103" t="str">
            <v>S. Blake</v>
          </cell>
          <cell r="D103" t="str">
            <v>2013 Budgeted Project</v>
          </cell>
        </row>
        <row r="104">
          <cell r="A104" t="str">
            <v xml:space="preserve">    15251316</v>
          </cell>
          <cell r="B104" t="str">
            <v>Reconstruct Roof - Church</v>
          </cell>
          <cell r="D104" t="str">
            <v>2013 Budgeted Project</v>
          </cell>
        </row>
        <row r="105">
          <cell r="A105" t="str">
            <v xml:space="preserve">    15251317</v>
          </cell>
          <cell r="B105" t="str">
            <v>Transformer Pad Installation</v>
          </cell>
          <cell r="D105" t="str">
            <v>2013 Budgeted Project</v>
          </cell>
        </row>
        <row r="106">
          <cell r="A106" t="str">
            <v xml:space="preserve">    15251318</v>
          </cell>
          <cell r="B106" t="str">
            <v>Upgrade Arena Ice Plant-Design</v>
          </cell>
          <cell r="C106" t="str">
            <v>S. Blake</v>
          </cell>
          <cell r="D106" t="str">
            <v>2013 Budgeted Project</v>
          </cell>
        </row>
        <row r="107">
          <cell r="A107" t="str">
            <v xml:space="preserve">    15251401</v>
          </cell>
          <cell r="B107" t="str">
            <v>CF 2014 Feed</v>
          </cell>
          <cell r="D107" t="str">
            <v>Feed Study</v>
          </cell>
        </row>
        <row r="108">
          <cell r="A108" t="str">
            <v xml:space="preserve">    25041301</v>
          </cell>
          <cell r="B108" t="str">
            <v>End User Desktop Evergreening</v>
          </cell>
          <cell r="C108" t="str">
            <v>S. Collins</v>
          </cell>
          <cell r="D108" t="str">
            <v>2013 Budgeted Project</v>
          </cell>
        </row>
        <row r="109">
          <cell r="A109" t="str">
            <v xml:space="preserve">    25041302</v>
          </cell>
          <cell r="B109" t="str">
            <v>Rplc Peripheral Infrastructure</v>
          </cell>
          <cell r="C109" t="str">
            <v>S. Collins</v>
          </cell>
          <cell r="D109" t="str">
            <v>2013 Budgeted Project</v>
          </cell>
        </row>
        <row r="110">
          <cell r="A110" t="str">
            <v xml:space="preserve">    25041303</v>
          </cell>
          <cell r="B110" t="str">
            <v>Server Technology Program</v>
          </cell>
          <cell r="C110" t="str">
            <v>S. Collins</v>
          </cell>
          <cell r="D110" t="str">
            <v>2013 Budgeted Project</v>
          </cell>
        </row>
        <row r="111">
          <cell r="A111" t="str">
            <v xml:space="preserve">    25041304</v>
          </cell>
          <cell r="B111" t="str">
            <v>Enterprise Storage Capacity</v>
          </cell>
          <cell r="C111" t="str">
            <v>S. Collins</v>
          </cell>
          <cell r="D111" t="str">
            <v>2013 Budgeted Project</v>
          </cell>
        </row>
        <row r="112">
          <cell r="A112" t="str">
            <v xml:space="preserve">    25041305</v>
          </cell>
          <cell r="B112" t="str">
            <v>Upgrade Energy Mgmt. System</v>
          </cell>
          <cell r="C112" t="str">
            <v>S. Collins</v>
          </cell>
          <cell r="D112" t="str">
            <v>2013 Budgeted Project</v>
          </cell>
        </row>
        <row r="113">
          <cell r="A113" t="str">
            <v xml:space="preserve">    25041306</v>
          </cell>
          <cell r="B113" t="str">
            <v>Purchase Office Furniture</v>
          </cell>
          <cell r="C113" t="str">
            <v>P. Quirke</v>
          </cell>
          <cell r="D113" t="str">
            <v>2013 Budgeted Project</v>
          </cell>
        </row>
        <row r="114">
          <cell r="A114" t="str">
            <v xml:space="preserve">    25071301</v>
          </cell>
          <cell r="B114" t="str">
            <v>Tools&amp;Equipment-School</v>
          </cell>
          <cell r="C114" t="str">
            <v>S. Power</v>
          </cell>
          <cell r="D114" t="str">
            <v>2013 Budgeted Project</v>
          </cell>
        </row>
        <row r="115">
          <cell r="A115" t="str">
            <v xml:space="preserve">    25081301</v>
          </cell>
          <cell r="B115" t="str">
            <v>Tools&amp;Equipment-Recreation Eqt</v>
          </cell>
          <cell r="C115" t="str">
            <v>J. Hennebury</v>
          </cell>
          <cell r="D115" t="str">
            <v>2013 Budgeted Project</v>
          </cell>
        </row>
        <row r="116">
          <cell r="A116" t="str">
            <v xml:space="preserve">    25081302</v>
          </cell>
          <cell r="B116" t="str">
            <v>Tools &amp; Equipment-Hotel</v>
          </cell>
          <cell r="C116" t="str">
            <v>J. Hennebury</v>
          </cell>
          <cell r="D116" t="str">
            <v>2013 Budgeted Project</v>
          </cell>
        </row>
        <row r="117">
          <cell r="A117" t="str">
            <v xml:space="preserve">    25081303</v>
          </cell>
          <cell r="B117" t="str">
            <v>Pur Furniture-McParland House</v>
          </cell>
          <cell r="C117" t="str">
            <v>J. Hennebury</v>
          </cell>
          <cell r="D117" t="str">
            <v>2013 Budgeted Project</v>
          </cell>
        </row>
        <row r="118">
          <cell r="A118" t="str">
            <v xml:space="preserve">    25081304</v>
          </cell>
          <cell r="B118" t="str">
            <v>Tools/Equipment-Community Supp</v>
          </cell>
          <cell r="C118" t="str">
            <v>J. Hennebury</v>
          </cell>
          <cell r="D118" t="str">
            <v>2013 Budgeted Project</v>
          </cell>
        </row>
        <row r="119">
          <cell r="A119" t="str">
            <v xml:space="preserve">    25101301</v>
          </cell>
          <cell r="B119" t="str">
            <v>Tools&amp;Equipment-Fire/Security</v>
          </cell>
          <cell r="C119" t="str">
            <v>L. Edwards</v>
          </cell>
          <cell r="D119" t="str">
            <v>2013 Budgeted Project</v>
          </cell>
        </row>
        <row r="120">
          <cell r="A120" t="str">
            <v xml:space="preserve">    25101302</v>
          </cell>
          <cell r="B120" t="str">
            <v>Replc Ambulance Defibrillator</v>
          </cell>
          <cell r="C120" t="str">
            <v>L. Edwards</v>
          </cell>
          <cell r="D120" t="str">
            <v>2013 Budgeted Project</v>
          </cell>
        </row>
        <row r="121">
          <cell r="A121" t="str">
            <v xml:space="preserve">    25121301</v>
          </cell>
          <cell r="B121" t="str">
            <v>Tools and Equip-Outside Maint</v>
          </cell>
          <cell r="C121" t="str">
            <v>R. Perry</v>
          </cell>
          <cell r="D121" t="str">
            <v>2013 Budgeted Project</v>
          </cell>
        </row>
        <row r="122">
          <cell r="A122" t="str">
            <v xml:space="preserve">    25121302</v>
          </cell>
          <cell r="B122" t="str">
            <v>Tools and Equip-Lines</v>
          </cell>
          <cell r="C122" t="str">
            <v>R. Perry</v>
          </cell>
          <cell r="D122" t="str">
            <v>2013 Budgeted Project</v>
          </cell>
        </row>
        <row r="123">
          <cell r="A123" t="str">
            <v xml:space="preserve">    25151301</v>
          </cell>
          <cell r="B123" t="str">
            <v>Tools&amp;Equipment-Staffhouse</v>
          </cell>
          <cell r="C123" t="str">
            <v>J. Hennebury</v>
          </cell>
          <cell r="D123" t="str">
            <v>2013 Budgeted Project</v>
          </cell>
        </row>
      </sheetData>
      <sheetData sheetId="3" refreshError="1"/>
      <sheetData sheetId="4" refreshError="1"/>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 Control Input"/>
      <sheetName val="Std Output Hibernia"/>
      <sheetName val="REG BE"/>
      <sheetName val="REG PC"/>
      <sheetName val="REG FS"/>
      <sheetName val="REG Computations"/>
      <sheetName val="1P PC Jan6 06"/>
      <sheetName val="2P PC Jan6 06"/>
      <sheetName val="H Data BP06"/>
      <sheetName val="1P Transp"/>
      <sheetName val="Fas 69 Price"/>
      <sheetName val="Ron Stuewe"/>
      <sheetName val="Hibernia 2006 BP - LOF"/>
      <sheetName val="Weighted Avg Price"/>
      <sheetName val="Randy"/>
      <sheetName val="Risk Mgmt Economics 06"/>
      <sheetName val="RiskMgm Results Jan 2006"/>
      <sheetName val="Risk Mgmt Economics Revised05"/>
      <sheetName val="Indexing Fix"/>
      <sheetName val="REG Definitions"/>
      <sheetName val="REG XLM C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emp bud in 08 by BU"/>
      <sheetName val="Temp bud 6015 INPUT"/>
      <sheetName val="09 Budget OUTPUT"/>
      <sheetName val="CF Rates"/>
    </sheetNames>
    <sheetDataSet>
      <sheetData sheetId="0"/>
      <sheetData sheetId="1">
        <row r="7">
          <cell r="A7" t="str">
            <v>1234.1</v>
          </cell>
          <cell r="B7" t="str">
            <v>1234</v>
          </cell>
          <cell r="C7">
            <v>1</v>
          </cell>
          <cell r="D7" t="str">
            <v>00010</v>
          </cell>
          <cell r="E7" t="str">
            <v>B</v>
          </cell>
          <cell r="F7" t="str">
            <v>Human Resources &amp; Org. Effect.</v>
          </cell>
          <cell r="G7" t="str">
            <v>BA</v>
          </cell>
          <cell r="H7" t="str">
            <v>Human Resources</v>
          </cell>
          <cell r="I7" t="str">
            <v>1234</v>
          </cell>
          <cell r="J7" t="str">
            <v>Human Resources Other</v>
          </cell>
          <cell r="K7" t="str">
            <v>Appr Power System Operator</v>
          </cell>
          <cell r="L7" t="str">
            <v>T00027</v>
          </cell>
          <cell r="M7" t="str">
            <v>A</v>
          </cell>
          <cell r="N7">
            <v>3</v>
          </cell>
          <cell r="O7">
            <v>140256</v>
          </cell>
          <cell r="P7">
            <v>6240</v>
          </cell>
        </row>
        <row r="8">
          <cell r="A8" t="str">
            <v>1234.2</v>
          </cell>
          <cell r="B8" t="str">
            <v>1234</v>
          </cell>
          <cell r="C8">
            <v>2</v>
          </cell>
          <cell r="D8" t="str">
            <v>00010</v>
          </cell>
          <cell r="E8" t="str">
            <v>B</v>
          </cell>
          <cell r="F8" t="str">
            <v>Human Resources &amp; Org. Effect.</v>
          </cell>
          <cell r="G8" t="str">
            <v>BA</v>
          </cell>
          <cell r="H8" t="str">
            <v>Human Resources</v>
          </cell>
          <cell r="I8" t="str">
            <v>1234</v>
          </cell>
          <cell r="J8" t="str">
            <v>Human Resources Other</v>
          </cell>
          <cell r="K8" t="str">
            <v>Apprentice Auto Mechanic</v>
          </cell>
          <cell r="L8" t="str">
            <v>T00403</v>
          </cell>
          <cell r="M8" t="str">
            <v>A</v>
          </cell>
          <cell r="N8">
            <v>1</v>
          </cell>
          <cell r="O8">
            <v>44496</v>
          </cell>
          <cell r="P8">
            <v>2080</v>
          </cell>
        </row>
        <row r="9">
          <cell r="A9" t="str">
            <v>1234.3</v>
          </cell>
          <cell r="B9" t="str">
            <v>1234</v>
          </cell>
          <cell r="C9">
            <v>3</v>
          </cell>
          <cell r="D9" t="str">
            <v>00010</v>
          </cell>
          <cell r="E9" t="str">
            <v>B</v>
          </cell>
          <cell r="F9" t="str">
            <v>Human Resources &amp; Org. Effect.</v>
          </cell>
          <cell r="G9" t="str">
            <v>BA</v>
          </cell>
          <cell r="H9" t="str">
            <v>Human Resources</v>
          </cell>
          <cell r="I9" t="str">
            <v>1234</v>
          </cell>
          <cell r="J9" t="str">
            <v>Human Resources Other</v>
          </cell>
          <cell r="K9" t="str">
            <v>Apprentice Electrician</v>
          </cell>
          <cell r="L9" t="str">
            <v>T00028</v>
          </cell>
          <cell r="M9" t="str">
            <v>A</v>
          </cell>
          <cell r="N9">
            <v>7</v>
          </cell>
          <cell r="O9">
            <v>336032</v>
          </cell>
          <cell r="P9">
            <v>14560</v>
          </cell>
        </row>
        <row r="10">
          <cell r="A10" t="str">
            <v>1234.4</v>
          </cell>
          <cell r="B10" t="str">
            <v>1234</v>
          </cell>
          <cell r="C10">
            <v>4</v>
          </cell>
          <cell r="D10" t="str">
            <v>00010</v>
          </cell>
          <cell r="E10" t="str">
            <v>B</v>
          </cell>
          <cell r="F10" t="str">
            <v>Human Resources &amp; Org. Effect.</v>
          </cell>
          <cell r="G10" t="str">
            <v>BA</v>
          </cell>
          <cell r="H10" t="str">
            <v>Human Resources</v>
          </cell>
          <cell r="I10" t="str">
            <v>1234</v>
          </cell>
          <cell r="J10" t="str">
            <v>Human Resources Other</v>
          </cell>
          <cell r="K10" t="str">
            <v>Apprentice HD Mechanic</v>
          </cell>
          <cell r="L10" t="str">
            <v>T00404</v>
          </cell>
          <cell r="M10" t="str">
            <v>A</v>
          </cell>
          <cell r="N10">
            <v>2</v>
          </cell>
          <cell r="O10">
            <v>91781</v>
          </cell>
          <cell r="P10">
            <v>4160</v>
          </cell>
        </row>
        <row r="11">
          <cell r="A11" t="str">
            <v>1234.5</v>
          </cell>
          <cell r="B11" t="str">
            <v>1234</v>
          </cell>
          <cell r="C11">
            <v>5</v>
          </cell>
          <cell r="D11" t="str">
            <v>00010</v>
          </cell>
          <cell r="E11" t="str">
            <v>B</v>
          </cell>
          <cell r="F11" t="str">
            <v>Human Resources &amp; Org. Effect.</v>
          </cell>
          <cell r="G11" t="str">
            <v>BA</v>
          </cell>
          <cell r="H11" t="str">
            <v>Human Resources</v>
          </cell>
          <cell r="I11" t="str">
            <v>1234</v>
          </cell>
          <cell r="J11" t="str">
            <v>Human Resources Other</v>
          </cell>
          <cell r="K11" t="str">
            <v>Apprentice Line Worker</v>
          </cell>
          <cell r="L11" t="str">
            <v>T00030</v>
          </cell>
          <cell r="M11" t="str">
            <v>A</v>
          </cell>
          <cell r="N11">
            <v>11</v>
          </cell>
          <cell r="O11">
            <v>464670</v>
          </cell>
          <cell r="P11">
            <v>22880</v>
          </cell>
        </row>
        <row r="12">
          <cell r="A12" t="str">
            <v>1234.6</v>
          </cell>
          <cell r="B12" t="str">
            <v>1234</v>
          </cell>
          <cell r="C12">
            <v>6</v>
          </cell>
          <cell r="D12" t="str">
            <v>00010</v>
          </cell>
          <cell r="E12" t="str">
            <v>B</v>
          </cell>
          <cell r="F12" t="str">
            <v>Human Resources &amp; Org. Effect.</v>
          </cell>
          <cell r="G12" t="str">
            <v>BA</v>
          </cell>
          <cell r="H12" t="str">
            <v>Human Resources</v>
          </cell>
          <cell r="I12" t="str">
            <v>1234</v>
          </cell>
          <cell r="J12" t="str">
            <v>Human Resources Other</v>
          </cell>
          <cell r="K12" t="str">
            <v>Apprentice Millwright</v>
          </cell>
          <cell r="L12" t="str">
            <v>T00029</v>
          </cell>
          <cell r="M12" t="str">
            <v>A</v>
          </cell>
          <cell r="N12">
            <v>4</v>
          </cell>
          <cell r="O12">
            <v>172453</v>
          </cell>
          <cell r="P12">
            <v>8320</v>
          </cell>
        </row>
        <row r="13">
          <cell r="A13" t="str">
            <v>1234.7</v>
          </cell>
          <cell r="B13" t="str">
            <v>1234</v>
          </cell>
          <cell r="C13">
            <v>7</v>
          </cell>
          <cell r="D13" t="str">
            <v>00010</v>
          </cell>
          <cell r="E13" t="str">
            <v>B</v>
          </cell>
          <cell r="F13" t="str">
            <v>Human Resources &amp; Org. Effect.</v>
          </cell>
          <cell r="G13" t="str">
            <v>BA</v>
          </cell>
          <cell r="H13" t="str">
            <v>Human Resources</v>
          </cell>
          <cell r="I13" t="str">
            <v>1234</v>
          </cell>
          <cell r="J13" t="str">
            <v>Human Resources Other</v>
          </cell>
          <cell r="K13" t="str">
            <v>Graduate Trainee H.R.</v>
          </cell>
          <cell r="L13" t="str">
            <v>T00435</v>
          </cell>
          <cell r="M13" t="str">
            <v>A</v>
          </cell>
          <cell r="N13">
            <v>1</v>
          </cell>
          <cell r="O13">
            <v>40650</v>
          </cell>
          <cell r="P13">
            <v>1950</v>
          </cell>
        </row>
        <row r="14">
          <cell r="A14" t="str">
            <v>1234.8</v>
          </cell>
          <cell r="B14" t="str">
            <v>1234</v>
          </cell>
          <cell r="C14">
            <v>8</v>
          </cell>
          <cell r="D14" t="str">
            <v>00010</v>
          </cell>
          <cell r="E14" t="str">
            <v>B</v>
          </cell>
          <cell r="F14" t="str">
            <v>Human Resources &amp; Org. Effect.</v>
          </cell>
          <cell r="G14" t="str">
            <v>BA</v>
          </cell>
          <cell r="H14" t="str">
            <v>Human Resources</v>
          </cell>
          <cell r="I14" t="str">
            <v>1234</v>
          </cell>
          <cell r="J14" t="str">
            <v>Human Resources Other</v>
          </cell>
          <cell r="K14" t="str">
            <v>Summer Student</v>
          </cell>
          <cell r="L14" t="str">
            <v>T00035</v>
          </cell>
          <cell r="M14" t="str">
            <v>A</v>
          </cell>
          <cell r="N14">
            <v>3.44</v>
          </cell>
          <cell r="O14">
            <v>89584</v>
          </cell>
          <cell r="P14">
            <v>7156</v>
          </cell>
        </row>
        <row r="15">
          <cell r="A15" t="str">
            <v>2022.1</v>
          </cell>
          <cell r="B15" t="str">
            <v>2022</v>
          </cell>
          <cell r="C15">
            <v>1</v>
          </cell>
          <cell r="D15" t="str">
            <v>00010</v>
          </cell>
          <cell r="E15" t="str">
            <v>B</v>
          </cell>
          <cell r="F15" t="str">
            <v>Human Resources &amp; Org. Effect.</v>
          </cell>
          <cell r="G15" t="str">
            <v>BA</v>
          </cell>
          <cell r="H15" t="str">
            <v>Human Resources</v>
          </cell>
          <cell r="I15" t="str">
            <v>2022</v>
          </cell>
          <cell r="J15" t="str">
            <v>Human Resources</v>
          </cell>
          <cell r="K15" t="str">
            <v>Co-op Commerce</v>
          </cell>
          <cell r="L15" t="str">
            <v>T00032</v>
          </cell>
          <cell r="M15" t="str">
            <v>A</v>
          </cell>
          <cell r="N15">
            <v>1</v>
          </cell>
          <cell r="O15">
            <v>32546</v>
          </cell>
          <cell r="P15">
            <v>1950</v>
          </cell>
        </row>
        <row r="16">
          <cell r="A16" t="str">
            <v>2022.2</v>
          </cell>
          <cell r="B16" t="str">
            <v>2022</v>
          </cell>
          <cell r="C16">
            <v>2</v>
          </cell>
          <cell r="D16" t="str">
            <v>00010</v>
          </cell>
          <cell r="E16" t="str">
            <v>B</v>
          </cell>
          <cell r="F16" t="str">
            <v>Human Resources &amp; Org. Effect.</v>
          </cell>
          <cell r="G16" t="str">
            <v>BA</v>
          </cell>
          <cell r="H16" t="str">
            <v>Human Resources</v>
          </cell>
          <cell r="I16" t="str">
            <v>2022</v>
          </cell>
          <cell r="J16" t="str">
            <v>Human Resources</v>
          </cell>
          <cell r="K16" t="str">
            <v>HR Specialist Compensation</v>
          </cell>
          <cell r="L16" t="str">
            <v>T00446</v>
          </cell>
          <cell r="M16" t="str">
            <v>A</v>
          </cell>
          <cell r="N16">
            <v>0.04</v>
          </cell>
          <cell r="O16">
            <v>2936</v>
          </cell>
          <cell r="P16">
            <v>75</v>
          </cell>
        </row>
        <row r="17">
          <cell r="A17" t="str">
            <v>2007.1</v>
          </cell>
          <cell r="B17" t="str">
            <v>2007</v>
          </cell>
          <cell r="C17">
            <v>1</v>
          </cell>
          <cell r="D17" t="str">
            <v>00010</v>
          </cell>
          <cell r="E17" t="str">
            <v>B</v>
          </cell>
          <cell r="F17" t="str">
            <v>Human Resources &amp; Org. Effect.</v>
          </cell>
          <cell r="G17" t="str">
            <v>BB</v>
          </cell>
          <cell r="H17" t="str">
            <v>Safety &amp; Health</v>
          </cell>
          <cell r="I17" t="str">
            <v>2007</v>
          </cell>
          <cell r="J17" t="str">
            <v>Safety &amp; Health</v>
          </cell>
          <cell r="K17" t="str">
            <v>Co-op Engineer</v>
          </cell>
          <cell r="L17" t="str">
            <v>T00008</v>
          </cell>
          <cell r="M17" t="str">
            <v>A</v>
          </cell>
          <cell r="N17">
            <v>0.35</v>
          </cell>
          <cell r="O17">
            <v>11749</v>
          </cell>
          <cell r="P17">
            <v>683</v>
          </cell>
        </row>
        <row r="18">
          <cell r="A18" t="str">
            <v>2007.2</v>
          </cell>
          <cell r="B18" t="str">
            <v>2007</v>
          </cell>
          <cell r="C18">
            <v>2</v>
          </cell>
          <cell r="D18" t="str">
            <v>00010</v>
          </cell>
          <cell r="E18" t="str">
            <v>B</v>
          </cell>
          <cell r="F18" t="str">
            <v>Human Resources &amp; Org. Effect.</v>
          </cell>
          <cell r="G18" t="str">
            <v>BB</v>
          </cell>
          <cell r="H18" t="str">
            <v>Safety &amp; Health</v>
          </cell>
          <cell r="I18" t="str">
            <v>2007</v>
          </cell>
          <cell r="J18" t="str">
            <v>Safety &amp; Health</v>
          </cell>
          <cell r="K18" t="str">
            <v>Safety Analyst</v>
          </cell>
          <cell r="L18" t="str">
            <v>T00358</v>
          </cell>
          <cell r="M18" t="str">
            <v>A</v>
          </cell>
          <cell r="N18">
            <v>1</v>
          </cell>
          <cell r="O18">
            <v>52434</v>
          </cell>
          <cell r="P18">
            <v>1950</v>
          </cell>
        </row>
        <row r="19">
          <cell r="A19" t="str">
            <v>1303.1</v>
          </cell>
          <cell r="B19" t="str">
            <v>1303</v>
          </cell>
          <cell r="C19">
            <v>1</v>
          </cell>
          <cell r="D19" t="str">
            <v>00010</v>
          </cell>
          <cell r="E19" t="str">
            <v>B</v>
          </cell>
          <cell r="F19" t="str">
            <v>Human Resources &amp; Org. Effect.</v>
          </cell>
          <cell r="G19" t="str">
            <v>BD</v>
          </cell>
          <cell r="H19" t="str">
            <v>Environmental Services</v>
          </cell>
          <cell r="I19" t="str">
            <v>1303</v>
          </cell>
          <cell r="J19" t="str">
            <v>Environmental Services</v>
          </cell>
          <cell r="K19" t="str">
            <v>Ecologist</v>
          </cell>
          <cell r="L19" t="str">
            <v>T00099</v>
          </cell>
          <cell r="M19" t="str">
            <v>A</v>
          </cell>
          <cell r="N19">
            <v>0.94</v>
          </cell>
          <cell r="O19">
            <v>56262</v>
          </cell>
          <cell r="P19">
            <v>1950</v>
          </cell>
        </row>
        <row r="20">
          <cell r="A20" t="str">
            <v>1303.2</v>
          </cell>
          <cell r="B20" t="str">
            <v>1303</v>
          </cell>
          <cell r="C20">
            <v>2</v>
          </cell>
          <cell r="D20" t="str">
            <v>00010</v>
          </cell>
          <cell r="E20" t="str">
            <v>B</v>
          </cell>
          <cell r="F20" t="str">
            <v>Human Resources &amp; Org. Effect.</v>
          </cell>
          <cell r="G20" t="str">
            <v>BD</v>
          </cell>
          <cell r="H20" t="str">
            <v>Environmental Services</v>
          </cell>
          <cell r="I20" t="str">
            <v>1303</v>
          </cell>
          <cell r="J20" t="str">
            <v>Environmental Services</v>
          </cell>
          <cell r="K20" t="str">
            <v>Environmental Coordinator</v>
          </cell>
          <cell r="L20" t="str">
            <v>T00405</v>
          </cell>
          <cell r="M20" t="str">
            <v>A</v>
          </cell>
          <cell r="N20">
            <v>0.5</v>
          </cell>
          <cell r="O20">
            <v>24615</v>
          </cell>
          <cell r="P20">
            <v>2080</v>
          </cell>
        </row>
        <row r="21">
          <cell r="A21" t="str">
            <v>2003.1</v>
          </cell>
          <cell r="B21" t="str">
            <v>2003</v>
          </cell>
          <cell r="C21">
            <v>1</v>
          </cell>
          <cell r="D21" t="str">
            <v>00010</v>
          </cell>
          <cell r="E21" t="str">
            <v>C</v>
          </cell>
          <cell r="F21" t="str">
            <v>Finance/CFO</v>
          </cell>
          <cell r="G21" t="str">
            <v>CA</v>
          </cell>
          <cell r="H21" t="str">
            <v>Corporate Controller</v>
          </cell>
          <cell r="I21" t="str">
            <v>2003</v>
          </cell>
          <cell r="J21" t="str">
            <v>Corporate Controller</v>
          </cell>
          <cell r="K21" t="str">
            <v>Accounting Clerk II</v>
          </cell>
          <cell r="L21" t="str">
            <v>T00437</v>
          </cell>
          <cell r="M21" t="str">
            <v>A</v>
          </cell>
          <cell r="N21">
            <v>0.08</v>
          </cell>
          <cell r="O21">
            <v>3096</v>
          </cell>
          <cell r="P21">
            <v>150</v>
          </cell>
        </row>
        <row r="22">
          <cell r="A22" t="str">
            <v>2003.2</v>
          </cell>
          <cell r="B22" t="str">
            <v>2003</v>
          </cell>
          <cell r="C22">
            <v>2</v>
          </cell>
          <cell r="D22" t="str">
            <v>00010</v>
          </cell>
          <cell r="E22" t="str">
            <v>C</v>
          </cell>
          <cell r="F22" t="str">
            <v>Finance/CFO</v>
          </cell>
          <cell r="G22" t="str">
            <v>CA</v>
          </cell>
          <cell r="H22" t="str">
            <v>Corporate Controller</v>
          </cell>
          <cell r="I22" t="str">
            <v>2003</v>
          </cell>
          <cell r="J22" t="str">
            <v>Corporate Controller</v>
          </cell>
          <cell r="K22" t="str">
            <v>Accounting Clerk III</v>
          </cell>
          <cell r="L22" t="str">
            <v>T00113</v>
          </cell>
          <cell r="M22" t="str">
            <v>A</v>
          </cell>
          <cell r="N22">
            <v>0.15</v>
          </cell>
          <cell r="O22">
            <v>7246</v>
          </cell>
          <cell r="P22">
            <v>293</v>
          </cell>
        </row>
        <row r="23">
          <cell r="A23" t="str">
            <v>2003.3</v>
          </cell>
          <cell r="B23" t="str">
            <v>2003</v>
          </cell>
          <cell r="C23">
            <v>3</v>
          </cell>
          <cell r="D23" t="str">
            <v>00010</v>
          </cell>
          <cell r="E23" t="str">
            <v>C</v>
          </cell>
          <cell r="F23" t="str">
            <v>Finance/CFO</v>
          </cell>
          <cell r="G23" t="str">
            <v>CA</v>
          </cell>
          <cell r="H23" t="str">
            <v>Corporate Controller</v>
          </cell>
          <cell r="I23" t="str">
            <v>2003</v>
          </cell>
          <cell r="J23" t="str">
            <v>Corporate Controller</v>
          </cell>
          <cell r="K23" t="str">
            <v>Commerce Co-op</v>
          </cell>
          <cell r="L23" t="str">
            <v>T00406</v>
          </cell>
          <cell r="M23" t="str">
            <v>A</v>
          </cell>
          <cell r="N23">
            <v>0.31</v>
          </cell>
          <cell r="O23">
            <v>11495</v>
          </cell>
          <cell r="P23">
            <v>605</v>
          </cell>
        </row>
        <row r="24">
          <cell r="A24" t="str">
            <v>2008.1</v>
          </cell>
          <cell r="B24" t="str">
            <v>2008</v>
          </cell>
          <cell r="C24">
            <v>1</v>
          </cell>
          <cell r="D24" t="str">
            <v>00010</v>
          </cell>
          <cell r="E24" t="str">
            <v>C</v>
          </cell>
          <cell r="F24" t="str">
            <v>Finance/CFO</v>
          </cell>
          <cell r="G24" t="str">
            <v>CC</v>
          </cell>
          <cell r="H24" t="str">
            <v>Supply Chain</v>
          </cell>
          <cell r="I24" t="str">
            <v>2008</v>
          </cell>
          <cell r="J24" t="str">
            <v>Supply Chain Management</v>
          </cell>
          <cell r="K24" t="str">
            <v>Labourer</v>
          </cell>
          <cell r="L24" t="str">
            <v>T00457</v>
          </cell>
          <cell r="M24" t="str">
            <v>A</v>
          </cell>
          <cell r="N24">
            <v>0.02</v>
          </cell>
          <cell r="O24">
            <v>733</v>
          </cell>
          <cell r="P24">
            <v>40</v>
          </cell>
        </row>
        <row r="25">
          <cell r="A25" t="str">
            <v>2008.2</v>
          </cell>
          <cell r="B25" t="str">
            <v>2008</v>
          </cell>
          <cell r="C25">
            <v>2</v>
          </cell>
          <cell r="D25" t="str">
            <v>00010</v>
          </cell>
          <cell r="E25" t="str">
            <v>C</v>
          </cell>
          <cell r="F25" t="str">
            <v>Finance/CFO</v>
          </cell>
          <cell r="G25" t="str">
            <v>CC</v>
          </cell>
          <cell r="H25" t="str">
            <v>Supply Chain</v>
          </cell>
          <cell r="I25" t="str">
            <v>2008</v>
          </cell>
          <cell r="J25" t="str">
            <v>Supply Chain Management</v>
          </cell>
          <cell r="K25" t="str">
            <v>Office Services Clerk</v>
          </cell>
          <cell r="L25" t="str">
            <v>T00369</v>
          </cell>
          <cell r="M25" t="str">
            <v>A</v>
          </cell>
          <cell r="N25">
            <v>0.08</v>
          </cell>
          <cell r="O25">
            <v>2496</v>
          </cell>
          <cell r="P25">
            <v>167</v>
          </cell>
        </row>
        <row r="26">
          <cell r="A26" t="str">
            <v>2008.3</v>
          </cell>
          <cell r="B26" t="str">
            <v>2008</v>
          </cell>
          <cell r="C26">
            <v>3</v>
          </cell>
          <cell r="D26" t="str">
            <v>00010</v>
          </cell>
          <cell r="E26" t="str">
            <v>C</v>
          </cell>
          <cell r="F26" t="str">
            <v>Finance/CFO</v>
          </cell>
          <cell r="G26" t="str">
            <v>CC</v>
          </cell>
          <cell r="H26" t="str">
            <v>Supply Chain</v>
          </cell>
          <cell r="I26" t="str">
            <v>2008</v>
          </cell>
          <cell r="J26" t="str">
            <v>Supply Chain Management</v>
          </cell>
          <cell r="K26" t="str">
            <v>Stores Worker</v>
          </cell>
          <cell r="L26" t="str">
            <v>T00023</v>
          </cell>
          <cell r="M26" t="str">
            <v>A</v>
          </cell>
          <cell r="N26">
            <v>1.97</v>
          </cell>
          <cell r="O26">
            <v>85571</v>
          </cell>
          <cell r="P26">
            <v>4098</v>
          </cell>
        </row>
        <row r="27">
          <cell r="A27" t="str">
            <v>2008.4</v>
          </cell>
          <cell r="B27" t="str">
            <v>2008</v>
          </cell>
          <cell r="C27">
            <v>4</v>
          </cell>
          <cell r="D27" t="str">
            <v>00010</v>
          </cell>
          <cell r="E27" t="str">
            <v>C</v>
          </cell>
          <cell r="F27" t="str">
            <v>Finance/CFO</v>
          </cell>
          <cell r="G27" t="str">
            <v>CC</v>
          </cell>
          <cell r="H27" t="str">
            <v>Supply Chain</v>
          </cell>
          <cell r="I27" t="str">
            <v>2008</v>
          </cell>
          <cell r="J27" t="str">
            <v>Supply Chain Management</v>
          </cell>
          <cell r="K27" t="str">
            <v>Summer Student</v>
          </cell>
          <cell r="L27" t="str">
            <v>T00452</v>
          </cell>
          <cell r="M27" t="str">
            <v>A</v>
          </cell>
          <cell r="N27">
            <v>0.02</v>
          </cell>
          <cell r="O27">
            <v>470</v>
          </cell>
          <cell r="P27">
            <v>38</v>
          </cell>
        </row>
        <row r="28">
          <cell r="A28" t="str">
            <v>2068.1</v>
          </cell>
          <cell r="B28" t="str">
            <v>2068</v>
          </cell>
          <cell r="C28">
            <v>1</v>
          </cell>
          <cell r="D28" t="str">
            <v>00010</v>
          </cell>
          <cell r="E28" t="str">
            <v>C</v>
          </cell>
          <cell r="F28" t="str">
            <v>Finance/CFO</v>
          </cell>
          <cell r="G28" t="str">
            <v>CD</v>
          </cell>
          <cell r="H28" t="str">
            <v>Information Systems</v>
          </cell>
          <cell r="I28" t="str">
            <v>2068</v>
          </cell>
          <cell r="J28" t="str">
            <v>IS Administration</v>
          </cell>
          <cell r="K28" t="str">
            <v>Client Support Analyst</v>
          </cell>
          <cell r="L28" t="str">
            <v>T00421</v>
          </cell>
          <cell r="M28" t="str">
            <v>A</v>
          </cell>
          <cell r="N28">
            <v>0.63</v>
          </cell>
          <cell r="O28">
            <v>3498</v>
          </cell>
          <cell r="P28">
            <v>1310</v>
          </cell>
        </row>
        <row r="29">
          <cell r="A29" t="str">
            <v>2068.2</v>
          </cell>
          <cell r="B29" t="str">
            <v>2068</v>
          </cell>
          <cell r="C29">
            <v>2</v>
          </cell>
          <cell r="D29" t="str">
            <v>00010</v>
          </cell>
          <cell r="E29" t="str">
            <v>C</v>
          </cell>
          <cell r="F29" t="str">
            <v>Finance/CFO</v>
          </cell>
          <cell r="G29" t="str">
            <v>CD</v>
          </cell>
          <cell r="H29" t="str">
            <v>Information Systems</v>
          </cell>
          <cell r="I29" t="str">
            <v>2068</v>
          </cell>
          <cell r="J29" t="str">
            <v>IS Administration</v>
          </cell>
          <cell r="K29" t="str">
            <v>Co-op</v>
          </cell>
          <cell r="L29" t="str">
            <v>T00210</v>
          </cell>
          <cell r="M29" t="str">
            <v>A</v>
          </cell>
          <cell r="N29">
            <v>1</v>
          </cell>
          <cell r="O29">
            <v>29076</v>
          </cell>
          <cell r="P29">
            <v>1950</v>
          </cell>
        </row>
        <row r="30">
          <cell r="A30" t="str">
            <v>2004.1</v>
          </cell>
          <cell r="B30" t="str">
            <v>2004</v>
          </cell>
          <cell r="C30">
            <v>1</v>
          </cell>
          <cell r="D30" t="str">
            <v>00010</v>
          </cell>
          <cell r="E30" t="str">
            <v>C</v>
          </cell>
          <cell r="F30" t="str">
            <v>Finance/CFO</v>
          </cell>
          <cell r="G30" t="str">
            <v>CH</v>
          </cell>
          <cell r="H30" t="str">
            <v>Treasury</v>
          </cell>
          <cell r="I30" t="str">
            <v>2004</v>
          </cell>
          <cell r="J30" t="str">
            <v>Corporate Treasurer</v>
          </cell>
          <cell r="K30" t="str">
            <v>Cashier Clerk</v>
          </cell>
          <cell r="L30" t="str">
            <v>T00180</v>
          </cell>
          <cell r="M30" t="str">
            <v>A</v>
          </cell>
          <cell r="N30">
            <v>0.12</v>
          </cell>
          <cell r="O30">
            <v>3712</v>
          </cell>
          <cell r="P30">
            <v>234</v>
          </cell>
        </row>
        <row r="31">
          <cell r="A31" t="str">
            <v>2084.1</v>
          </cell>
          <cell r="B31" t="str">
            <v>2084</v>
          </cell>
          <cell r="C31">
            <v>1</v>
          </cell>
          <cell r="D31" t="str">
            <v>00010</v>
          </cell>
          <cell r="E31" t="str">
            <v>D</v>
          </cell>
          <cell r="F31" t="str">
            <v>Engineering Services</v>
          </cell>
          <cell r="G31" t="str">
            <v>DA</v>
          </cell>
          <cell r="H31" t="str">
            <v>Civil Engineering</v>
          </cell>
          <cell r="I31" t="str">
            <v>2084</v>
          </cell>
          <cell r="J31" t="str">
            <v>Engr. - Civil</v>
          </cell>
          <cell r="K31" t="str">
            <v>Civil Inspector</v>
          </cell>
          <cell r="L31" t="str">
            <v>T00354</v>
          </cell>
          <cell r="M31" t="str">
            <v>A</v>
          </cell>
          <cell r="N31">
            <v>0.62</v>
          </cell>
          <cell r="O31">
            <v>34458</v>
          </cell>
          <cell r="P31">
            <v>1290</v>
          </cell>
        </row>
        <row r="32">
          <cell r="A32" t="str">
            <v>2084.2</v>
          </cell>
          <cell r="B32" t="str">
            <v>2084</v>
          </cell>
          <cell r="C32">
            <v>2</v>
          </cell>
          <cell r="D32" t="str">
            <v>00010</v>
          </cell>
          <cell r="E32" t="str">
            <v>D</v>
          </cell>
          <cell r="F32" t="str">
            <v>Engineering Services</v>
          </cell>
          <cell r="G32" t="str">
            <v>DA</v>
          </cell>
          <cell r="H32" t="str">
            <v>Civil Engineering</v>
          </cell>
          <cell r="I32" t="str">
            <v>2084</v>
          </cell>
          <cell r="J32" t="str">
            <v>Engr. - Civil</v>
          </cell>
          <cell r="K32" t="str">
            <v>Co-op Engineer</v>
          </cell>
          <cell r="L32" t="str">
            <v>T00407</v>
          </cell>
          <cell r="M32" t="str">
            <v>A</v>
          </cell>
          <cell r="N32">
            <v>0.69</v>
          </cell>
          <cell r="O32">
            <v>27486</v>
          </cell>
          <cell r="P32">
            <v>1346</v>
          </cell>
        </row>
        <row r="33">
          <cell r="A33" t="str">
            <v>2084.3</v>
          </cell>
          <cell r="B33" t="str">
            <v>2084</v>
          </cell>
          <cell r="C33">
            <v>3</v>
          </cell>
          <cell r="D33" t="str">
            <v>00010</v>
          </cell>
          <cell r="E33" t="str">
            <v>D</v>
          </cell>
          <cell r="F33" t="str">
            <v>Engineering Services</v>
          </cell>
          <cell r="G33" t="str">
            <v>DA</v>
          </cell>
          <cell r="H33" t="str">
            <v>Civil Engineering</v>
          </cell>
          <cell r="I33" t="str">
            <v>2084</v>
          </cell>
          <cell r="J33" t="str">
            <v>Engr. - Civil</v>
          </cell>
          <cell r="K33" t="str">
            <v>Sr. Engineer</v>
          </cell>
          <cell r="L33" t="str">
            <v>T00429</v>
          </cell>
          <cell r="M33" t="str">
            <v>A</v>
          </cell>
          <cell r="N33">
            <v>0.06</v>
          </cell>
          <cell r="O33">
            <v>5900</v>
          </cell>
          <cell r="P33">
            <v>113</v>
          </cell>
        </row>
        <row r="34">
          <cell r="A34" t="str">
            <v>2085.1</v>
          </cell>
          <cell r="B34" t="str">
            <v>2085</v>
          </cell>
          <cell r="C34">
            <v>1</v>
          </cell>
          <cell r="D34" t="str">
            <v>00010</v>
          </cell>
          <cell r="E34" t="str">
            <v>D</v>
          </cell>
          <cell r="F34" t="str">
            <v>Engineering Services</v>
          </cell>
          <cell r="G34" t="str">
            <v>DB</v>
          </cell>
          <cell r="H34" t="str">
            <v>Electrical Engineering</v>
          </cell>
          <cell r="I34" t="str">
            <v>2085</v>
          </cell>
          <cell r="J34" t="str">
            <v>Engr. - Electrical</v>
          </cell>
          <cell r="K34" t="str">
            <v>Co-op Engineer</v>
          </cell>
          <cell r="L34" t="str">
            <v>T00416</v>
          </cell>
          <cell r="M34" t="str">
            <v>A</v>
          </cell>
          <cell r="N34">
            <v>0.62</v>
          </cell>
          <cell r="O34">
            <v>19144</v>
          </cell>
          <cell r="P34">
            <v>1200</v>
          </cell>
        </row>
        <row r="35">
          <cell r="A35" t="str">
            <v>2085.2</v>
          </cell>
          <cell r="B35" t="str">
            <v>2085</v>
          </cell>
          <cell r="C35">
            <v>2</v>
          </cell>
          <cell r="D35" t="str">
            <v>00010</v>
          </cell>
          <cell r="E35" t="str">
            <v>D</v>
          </cell>
          <cell r="F35" t="str">
            <v>Engineering Services</v>
          </cell>
          <cell r="G35" t="str">
            <v>DB</v>
          </cell>
          <cell r="H35" t="str">
            <v>Electrical Engineering</v>
          </cell>
          <cell r="I35" t="str">
            <v>2085</v>
          </cell>
          <cell r="J35" t="str">
            <v>Engr. - Electrical</v>
          </cell>
          <cell r="K35" t="str">
            <v>Electrical Design Engineer</v>
          </cell>
          <cell r="L35" t="str">
            <v>T00269</v>
          </cell>
          <cell r="M35" t="str">
            <v>A</v>
          </cell>
          <cell r="N35">
            <v>1</v>
          </cell>
          <cell r="O35">
            <v>51481</v>
          </cell>
          <cell r="P35">
            <v>1950</v>
          </cell>
        </row>
        <row r="36">
          <cell r="A36" t="str">
            <v>2086.1</v>
          </cell>
          <cell r="B36" t="str">
            <v>2086</v>
          </cell>
          <cell r="C36">
            <v>1</v>
          </cell>
          <cell r="D36" t="str">
            <v>00010</v>
          </cell>
          <cell r="E36" t="str">
            <v>D</v>
          </cell>
          <cell r="F36" t="str">
            <v>Engineering Services</v>
          </cell>
          <cell r="G36" t="str">
            <v>DC</v>
          </cell>
          <cell r="H36" t="str">
            <v>Mechanical Engineering</v>
          </cell>
          <cell r="I36" t="str">
            <v>2086</v>
          </cell>
          <cell r="J36" t="str">
            <v>Engr. - Mechanical</v>
          </cell>
          <cell r="K36" t="str">
            <v>Co-op Engineer</v>
          </cell>
          <cell r="L36" t="str">
            <v>T00302</v>
          </cell>
          <cell r="M36" t="str">
            <v>A</v>
          </cell>
          <cell r="N36">
            <v>0.31</v>
          </cell>
          <cell r="O36">
            <v>25000</v>
          </cell>
          <cell r="P36">
            <v>605</v>
          </cell>
        </row>
        <row r="37">
          <cell r="A37" t="str">
            <v>2086.2</v>
          </cell>
          <cell r="B37" t="str">
            <v>2086</v>
          </cell>
          <cell r="C37">
            <v>2</v>
          </cell>
          <cell r="D37" t="str">
            <v>00010</v>
          </cell>
          <cell r="E37" t="str">
            <v>D</v>
          </cell>
          <cell r="F37" t="str">
            <v>Engineering Services</v>
          </cell>
          <cell r="G37" t="str">
            <v>DC</v>
          </cell>
          <cell r="H37" t="str">
            <v>Mechanical Engineering</v>
          </cell>
          <cell r="I37" t="str">
            <v>2086</v>
          </cell>
          <cell r="J37" t="str">
            <v>Engr. - Mechanical</v>
          </cell>
          <cell r="K37" t="str">
            <v>Mechanical Engineer</v>
          </cell>
          <cell r="L37" t="str">
            <v>T00413</v>
          </cell>
          <cell r="M37" t="str">
            <v>A</v>
          </cell>
          <cell r="N37">
            <v>1</v>
          </cell>
          <cell r="O37">
            <v>65000</v>
          </cell>
          <cell r="P37">
            <v>1950</v>
          </cell>
        </row>
        <row r="38">
          <cell r="A38" t="str">
            <v>2086.3</v>
          </cell>
          <cell r="B38" t="str">
            <v>2086</v>
          </cell>
          <cell r="C38">
            <v>3</v>
          </cell>
          <cell r="D38" t="str">
            <v>00010</v>
          </cell>
          <cell r="E38" t="str">
            <v>D</v>
          </cell>
          <cell r="F38" t="str">
            <v>Engineering Services</v>
          </cell>
          <cell r="G38" t="str">
            <v>DC</v>
          </cell>
          <cell r="H38" t="str">
            <v>Mechanical Engineering</v>
          </cell>
          <cell r="I38" t="str">
            <v>2086</v>
          </cell>
          <cell r="J38" t="str">
            <v>Engr. - Mechanical</v>
          </cell>
          <cell r="K38" t="str">
            <v>Mechanical Maintenance A</v>
          </cell>
          <cell r="L38" t="str">
            <v>T00439</v>
          </cell>
          <cell r="M38" t="str">
            <v>A</v>
          </cell>
          <cell r="N38">
            <v>0.25</v>
          </cell>
          <cell r="O38">
            <v>15208</v>
          </cell>
          <cell r="P38">
            <v>520</v>
          </cell>
        </row>
        <row r="39">
          <cell r="A39" t="str">
            <v>1819.1</v>
          </cell>
          <cell r="B39" t="str">
            <v>1819</v>
          </cell>
          <cell r="C39">
            <v>1</v>
          </cell>
          <cell r="D39" t="str">
            <v>00010</v>
          </cell>
          <cell r="E39" t="str">
            <v>D</v>
          </cell>
          <cell r="F39" t="str">
            <v>Engineering Services</v>
          </cell>
          <cell r="G39" t="str">
            <v>DD</v>
          </cell>
          <cell r="H39" t="str">
            <v>T&amp;D Engineering</v>
          </cell>
          <cell r="I39" t="str">
            <v>1819</v>
          </cell>
          <cell r="J39" t="str">
            <v>Properties</v>
          </cell>
          <cell r="K39" t="str">
            <v>Co-op Commerce</v>
          </cell>
          <cell r="L39" t="str">
            <v>T00445</v>
          </cell>
          <cell r="M39" t="str">
            <v>A</v>
          </cell>
          <cell r="N39">
            <v>0.31</v>
          </cell>
          <cell r="O39">
            <v>9540</v>
          </cell>
          <cell r="P39">
            <v>600</v>
          </cell>
        </row>
        <row r="40">
          <cell r="A40" t="str">
            <v>2087.1</v>
          </cell>
          <cell r="B40" t="str">
            <v>2087</v>
          </cell>
          <cell r="C40">
            <v>1</v>
          </cell>
          <cell r="D40" t="str">
            <v>00010</v>
          </cell>
          <cell r="E40" t="str">
            <v>D</v>
          </cell>
          <cell r="F40" t="str">
            <v>Engineering Services</v>
          </cell>
          <cell r="G40" t="str">
            <v>DD</v>
          </cell>
          <cell r="H40" t="str">
            <v>T&amp;D Engineering</v>
          </cell>
          <cell r="I40" t="str">
            <v>2087</v>
          </cell>
          <cell r="J40" t="str">
            <v>Engr. - Trans &amp; Dist</v>
          </cell>
          <cell r="K40" t="str">
            <v>Co-op Engineer</v>
          </cell>
          <cell r="L40" t="str">
            <v>T00266</v>
          </cell>
          <cell r="M40" t="str">
            <v>A</v>
          </cell>
          <cell r="N40">
            <v>1</v>
          </cell>
          <cell r="O40">
            <v>39453</v>
          </cell>
          <cell r="P40">
            <v>1950</v>
          </cell>
        </row>
        <row r="41">
          <cell r="A41" t="str">
            <v>2087.2</v>
          </cell>
          <cell r="B41" t="str">
            <v>2087</v>
          </cell>
          <cell r="C41">
            <v>2</v>
          </cell>
          <cell r="D41" t="str">
            <v>00010</v>
          </cell>
          <cell r="E41" t="str">
            <v>D</v>
          </cell>
          <cell r="F41" t="str">
            <v>Engineering Services</v>
          </cell>
          <cell r="G41" t="str">
            <v>DD</v>
          </cell>
          <cell r="H41" t="str">
            <v>T&amp;D Engineering</v>
          </cell>
          <cell r="I41" t="str">
            <v>2087</v>
          </cell>
          <cell r="J41" t="str">
            <v>Engr. - Trans &amp; Dist</v>
          </cell>
          <cell r="K41" t="str">
            <v>Distribution Technician</v>
          </cell>
          <cell r="L41" t="str">
            <v>T00345</v>
          </cell>
          <cell r="M41" t="str">
            <v>A</v>
          </cell>
          <cell r="N41">
            <v>1</v>
          </cell>
          <cell r="O41">
            <v>42935</v>
          </cell>
          <cell r="P41">
            <v>2080</v>
          </cell>
        </row>
        <row r="42">
          <cell r="A42" t="str">
            <v>2087.3</v>
          </cell>
          <cell r="B42" t="str">
            <v>2087</v>
          </cell>
          <cell r="C42">
            <v>3</v>
          </cell>
          <cell r="D42" t="str">
            <v>00010</v>
          </cell>
          <cell r="E42" t="str">
            <v>D</v>
          </cell>
          <cell r="F42" t="str">
            <v>Engineering Services</v>
          </cell>
          <cell r="G42" t="str">
            <v>DD</v>
          </cell>
          <cell r="H42" t="str">
            <v>T&amp;D Engineering</v>
          </cell>
          <cell r="I42" t="str">
            <v>2087</v>
          </cell>
          <cell r="J42" t="str">
            <v>Engr. - Trans &amp; Dist</v>
          </cell>
          <cell r="K42" t="str">
            <v>Labourer</v>
          </cell>
          <cell r="L42" t="str">
            <v>T00447</v>
          </cell>
          <cell r="M42" t="str">
            <v>A</v>
          </cell>
          <cell r="N42">
            <v>0.27</v>
          </cell>
          <cell r="O42">
            <v>10260</v>
          </cell>
          <cell r="P42">
            <v>560</v>
          </cell>
        </row>
        <row r="43">
          <cell r="A43" t="str">
            <v>2087.4</v>
          </cell>
          <cell r="B43" t="str">
            <v>2087</v>
          </cell>
          <cell r="C43">
            <v>4</v>
          </cell>
          <cell r="D43" t="str">
            <v>00010</v>
          </cell>
          <cell r="E43" t="str">
            <v>D</v>
          </cell>
          <cell r="F43" t="str">
            <v>Engineering Services</v>
          </cell>
          <cell r="G43" t="str">
            <v>DD</v>
          </cell>
          <cell r="H43" t="str">
            <v>T&amp;D Engineering</v>
          </cell>
          <cell r="I43" t="str">
            <v>2087</v>
          </cell>
          <cell r="J43" t="str">
            <v>Engr. - Trans &amp; Dist</v>
          </cell>
          <cell r="K43" t="str">
            <v>Line Inspector</v>
          </cell>
          <cell r="L43" t="str">
            <v>T00257</v>
          </cell>
          <cell r="M43" t="str">
            <v>A</v>
          </cell>
          <cell r="N43">
            <v>1.73</v>
          </cell>
          <cell r="O43">
            <v>99612</v>
          </cell>
          <cell r="P43">
            <v>3599</v>
          </cell>
        </row>
        <row r="44">
          <cell r="A44" t="str">
            <v>2087.5</v>
          </cell>
          <cell r="B44" t="str">
            <v>2087</v>
          </cell>
          <cell r="C44">
            <v>5</v>
          </cell>
          <cell r="D44" t="str">
            <v>00010</v>
          </cell>
          <cell r="E44" t="str">
            <v>D</v>
          </cell>
          <cell r="F44" t="str">
            <v>Engineering Services</v>
          </cell>
          <cell r="G44" t="str">
            <v>DD</v>
          </cell>
          <cell r="H44" t="str">
            <v>T&amp;D Engineering</v>
          </cell>
          <cell r="I44" t="str">
            <v>2087</v>
          </cell>
          <cell r="J44" t="str">
            <v>Engr. - Trans &amp; Dist</v>
          </cell>
          <cell r="K44" t="str">
            <v>Maintenance Specialist</v>
          </cell>
          <cell r="L44" t="str">
            <v>T00426</v>
          </cell>
          <cell r="M44" t="str">
            <v>A</v>
          </cell>
          <cell r="N44">
            <v>0.04</v>
          </cell>
          <cell r="O44">
            <v>3020</v>
          </cell>
          <cell r="P44">
            <v>75</v>
          </cell>
        </row>
        <row r="45">
          <cell r="A45" t="str">
            <v>2087.6</v>
          </cell>
          <cell r="B45" t="str">
            <v>2087</v>
          </cell>
          <cell r="C45">
            <v>6</v>
          </cell>
          <cell r="D45" t="str">
            <v>00010</v>
          </cell>
          <cell r="E45" t="str">
            <v>D</v>
          </cell>
          <cell r="F45" t="str">
            <v>Engineering Services</v>
          </cell>
          <cell r="G45" t="str">
            <v>DD</v>
          </cell>
          <cell r="H45" t="str">
            <v>T&amp;D Engineering</v>
          </cell>
          <cell r="I45" t="str">
            <v>2087</v>
          </cell>
          <cell r="J45" t="str">
            <v>Engr. - Trans &amp; Dist</v>
          </cell>
          <cell r="K45" t="str">
            <v>Transmission Design Engineer</v>
          </cell>
          <cell r="L45" t="str">
            <v>T00414</v>
          </cell>
          <cell r="M45" t="str">
            <v>A</v>
          </cell>
          <cell r="N45">
            <v>1</v>
          </cell>
          <cell r="O45">
            <v>60617</v>
          </cell>
          <cell r="P45">
            <v>2080</v>
          </cell>
        </row>
        <row r="46">
          <cell r="A46" t="str">
            <v>2089.1</v>
          </cell>
          <cell r="B46" t="str">
            <v>2089</v>
          </cell>
          <cell r="C46">
            <v>1</v>
          </cell>
          <cell r="D46" t="str">
            <v>00010</v>
          </cell>
          <cell r="E46" t="str">
            <v>D</v>
          </cell>
          <cell r="F46" t="str">
            <v>Engineering Services</v>
          </cell>
          <cell r="G46" t="str">
            <v>DF</v>
          </cell>
          <cell r="H46" t="str">
            <v>Telecontrol Engineering</v>
          </cell>
          <cell r="I46" t="str">
            <v>2089</v>
          </cell>
          <cell r="J46" t="str">
            <v>Engr. - Telecontrol</v>
          </cell>
          <cell r="K46" t="str">
            <v>Administrative Assisstant</v>
          </cell>
          <cell r="L46" t="str">
            <v>T00443</v>
          </cell>
          <cell r="M46" t="str">
            <v>A</v>
          </cell>
          <cell r="N46">
            <v>0.31</v>
          </cell>
          <cell r="O46">
            <v>11207</v>
          </cell>
          <cell r="P46">
            <v>600</v>
          </cell>
        </row>
        <row r="47">
          <cell r="A47" t="str">
            <v>2089.2</v>
          </cell>
          <cell r="B47" t="str">
            <v>2089</v>
          </cell>
          <cell r="C47">
            <v>2</v>
          </cell>
          <cell r="D47" t="str">
            <v>00010</v>
          </cell>
          <cell r="E47" t="str">
            <v>D</v>
          </cell>
          <cell r="F47" t="str">
            <v>Engineering Services</v>
          </cell>
          <cell r="G47" t="str">
            <v>DF</v>
          </cell>
          <cell r="H47" t="str">
            <v>Telecontrol Engineering</v>
          </cell>
          <cell r="I47" t="str">
            <v>2089</v>
          </cell>
          <cell r="J47" t="str">
            <v>Engr. - Telecontrol</v>
          </cell>
          <cell r="K47" t="str">
            <v>Co-op Engineer</v>
          </cell>
          <cell r="L47" t="str">
            <v>T00303</v>
          </cell>
          <cell r="M47" t="str">
            <v>A</v>
          </cell>
          <cell r="N47">
            <v>0.69</v>
          </cell>
          <cell r="O47">
            <v>27000</v>
          </cell>
          <cell r="P47">
            <v>1350</v>
          </cell>
        </row>
        <row r="48">
          <cell r="A48" t="str">
            <v>2089.3</v>
          </cell>
          <cell r="B48" t="str">
            <v>2089</v>
          </cell>
          <cell r="C48">
            <v>3</v>
          </cell>
          <cell r="D48" t="str">
            <v>00010</v>
          </cell>
          <cell r="E48" t="str">
            <v>D</v>
          </cell>
          <cell r="F48" t="str">
            <v>Engineering Services</v>
          </cell>
          <cell r="G48" t="str">
            <v>DF</v>
          </cell>
          <cell r="H48" t="str">
            <v>Telecontrol Engineering</v>
          </cell>
          <cell r="I48" t="str">
            <v>2089</v>
          </cell>
          <cell r="J48" t="str">
            <v>Engr. - Telecontrol</v>
          </cell>
          <cell r="K48" t="str">
            <v>Term Engineer - Telecontrol</v>
          </cell>
          <cell r="L48" t="str">
            <v>T00428</v>
          </cell>
          <cell r="M48" t="str">
            <v>A</v>
          </cell>
          <cell r="N48">
            <v>1</v>
          </cell>
          <cell r="O48">
            <v>50350</v>
          </cell>
          <cell r="P48">
            <v>1950</v>
          </cell>
        </row>
        <row r="49">
          <cell r="A49" t="str">
            <v>2021.1</v>
          </cell>
          <cell r="B49" t="str">
            <v>2021</v>
          </cell>
          <cell r="C49">
            <v>1</v>
          </cell>
          <cell r="D49" t="str">
            <v>00010</v>
          </cell>
          <cell r="E49" t="str">
            <v>D</v>
          </cell>
          <cell r="F49" t="str">
            <v>Engineering Services</v>
          </cell>
          <cell r="G49" t="str">
            <v>DG</v>
          </cell>
          <cell r="H49" t="str">
            <v>System Planning</v>
          </cell>
          <cell r="I49" t="str">
            <v>2021</v>
          </cell>
          <cell r="J49" t="str">
            <v>Systems Planning</v>
          </cell>
          <cell r="K49" t="str">
            <v>Co-op Engineer</v>
          </cell>
          <cell r="L49" t="str">
            <v>T00393</v>
          </cell>
          <cell r="M49" t="str">
            <v>A</v>
          </cell>
          <cell r="N49">
            <v>0.65</v>
          </cell>
          <cell r="O49">
            <v>14000</v>
          </cell>
          <cell r="P49">
            <v>1268</v>
          </cell>
        </row>
        <row r="50">
          <cell r="A50" t="str">
            <v>1296.1</v>
          </cell>
          <cell r="B50" t="str">
            <v>1296</v>
          </cell>
          <cell r="C50">
            <v>1</v>
          </cell>
          <cell r="D50" t="str">
            <v>00010</v>
          </cell>
          <cell r="E50" t="str">
            <v>E</v>
          </cell>
          <cell r="F50" t="str">
            <v>Regulated Operations</v>
          </cell>
          <cell r="G50" t="str">
            <v>EA</v>
          </cell>
          <cell r="H50" t="str">
            <v>Thermal Generation</v>
          </cell>
          <cell r="I50" t="str">
            <v>1296</v>
          </cell>
          <cell r="J50" t="str">
            <v>Assets Generation - HRD</v>
          </cell>
          <cell r="K50" t="str">
            <v>Co-op Engineer</v>
          </cell>
          <cell r="L50" t="str">
            <v>T00409</v>
          </cell>
          <cell r="M50" t="str">
            <v>A</v>
          </cell>
          <cell r="N50">
            <v>1</v>
          </cell>
          <cell r="O50">
            <v>51512</v>
          </cell>
          <cell r="P50">
            <v>2080</v>
          </cell>
        </row>
        <row r="51">
          <cell r="A51" t="str">
            <v>1298.1</v>
          </cell>
          <cell r="B51" t="str">
            <v>1298</v>
          </cell>
          <cell r="C51">
            <v>1</v>
          </cell>
          <cell r="D51" t="str">
            <v>00010</v>
          </cell>
          <cell r="E51" t="str">
            <v>E</v>
          </cell>
          <cell r="F51" t="str">
            <v>Regulated Operations</v>
          </cell>
          <cell r="G51" t="str">
            <v>EA</v>
          </cell>
          <cell r="H51" t="str">
            <v>Thermal Generation</v>
          </cell>
          <cell r="I51" t="str">
            <v>1298</v>
          </cell>
          <cell r="J51" t="str">
            <v>Services Admin - HRD</v>
          </cell>
          <cell r="K51" t="str">
            <v>ER Technologist</v>
          </cell>
          <cell r="L51" t="str">
            <v>T00411</v>
          </cell>
          <cell r="M51" t="str">
            <v>A</v>
          </cell>
          <cell r="N51">
            <v>4.2300000000000004</v>
          </cell>
          <cell r="O51">
            <v>212778</v>
          </cell>
          <cell r="P51">
            <v>8799</v>
          </cell>
        </row>
        <row r="52">
          <cell r="A52" t="str">
            <v>1298.2</v>
          </cell>
          <cell r="B52" t="str">
            <v>1298</v>
          </cell>
          <cell r="C52">
            <v>2</v>
          </cell>
          <cell r="D52" t="str">
            <v>00010</v>
          </cell>
          <cell r="E52" t="str">
            <v>E</v>
          </cell>
          <cell r="F52" t="str">
            <v>Regulated Operations</v>
          </cell>
          <cell r="G52" t="str">
            <v>EA</v>
          </cell>
          <cell r="H52" t="str">
            <v>Thermal Generation</v>
          </cell>
          <cell r="I52" t="str">
            <v>1298</v>
          </cell>
          <cell r="J52" t="str">
            <v>Services Admin - HRD</v>
          </cell>
          <cell r="K52" t="str">
            <v>ERP Co-ordinator</v>
          </cell>
          <cell r="L52" t="str">
            <v>T00410</v>
          </cell>
          <cell r="M52" t="str">
            <v>A</v>
          </cell>
          <cell r="N52">
            <v>1</v>
          </cell>
          <cell r="O52">
            <v>61038</v>
          </cell>
          <cell r="P52">
            <v>2080</v>
          </cell>
        </row>
        <row r="53">
          <cell r="A53" t="str">
            <v>2012.1</v>
          </cell>
          <cell r="B53" t="str">
            <v>2012</v>
          </cell>
          <cell r="C53">
            <v>1</v>
          </cell>
          <cell r="D53" t="str">
            <v>00010</v>
          </cell>
          <cell r="E53" t="str">
            <v>E</v>
          </cell>
          <cell r="F53" t="str">
            <v>Regulated Operations</v>
          </cell>
          <cell r="G53" t="str">
            <v>EA</v>
          </cell>
          <cell r="H53" t="str">
            <v>Thermal Generation</v>
          </cell>
          <cell r="I53" t="str">
            <v>2012</v>
          </cell>
          <cell r="J53" t="str">
            <v>Operations Thermal</v>
          </cell>
          <cell r="K53" t="str">
            <v>Lead Thermal Plant Operator</v>
          </cell>
          <cell r="L53" t="str">
            <v>T00415</v>
          </cell>
          <cell r="M53" t="str">
            <v>A</v>
          </cell>
          <cell r="N53">
            <v>1</v>
          </cell>
          <cell r="O53">
            <v>62436</v>
          </cell>
          <cell r="P53">
            <v>2080</v>
          </cell>
        </row>
        <row r="54">
          <cell r="A54" t="str">
            <v>2013.1</v>
          </cell>
          <cell r="B54" t="str">
            <v>2013</v>
          </cell>
          <cell r="C54">
            <v>1</v>
          </cell>
          <cell r="D54" t="str">
            <v>00010</v>
          </cell>
          <cell r="E54" t="str">
            <v>E</v>
          </cell>
          <cell r="F54" t="str">
            <v>Regulated Operations</v>
          </cell>
          <cell r="G54" t="str">
            <v>EA</v>
          </cell>
          <cell r="H54" t="str">
            <v>Thermal Generation</v>
          </cell>
          <cell r="I54" t="str">
            <v>2013</v>
          </cell>
          <cell r="J54" t="str">
            <v>Maintenance Thermal</v>
          </cell>
          <cell r="K54" t="str">
            <v>Electrical Maintenance A</v>
          </cell>
          <cell r="L54" t="str">
            <v>T00161</v>
          </cell>
          <cell r="M54" t="str">
            <v>A</v>
          </cell>
          <cell r="N54">
            <v>2</v>
          </cell>
          <cell r="O54">
            <v>96184</v>
          </cell>
          <cell r="P54">
            <v>4160</v>
          </cell>
        </row>
        <row r="55">
          <cell r="A55" t="str">
            <v>2013.2</v>
          </cell>
          <cell r="B55" t="str">
            <v>2013</v>
          </cell>
          <cell r="C55">
            <v>2</v>
          </cell>
          <cell r="D55" t="str">
            <v>00010</v>
          </cell>
          <cell r="E55" t="str">
            <v>E</v>
          </cell>
          <cell r="F55" t="str">
            <v>Regulated Operations</v>
          </cell>
          <cell r="G55" t="str">
            <v>EA</v>
          </cell>
          <cell r="H55" t="str">
            <v>Thermal Generation</v>
          </cell>
          <cell r="I55" t="str">
            <v>2013</v>
          </cell>
          <cell r="J55" t="str">
            <v>Maintenance Thermal</v>
          </cell>
          <cell r="K55" t="str">
            <v>Labourer</v>
          </cell>
          <cell r="L55" t="str">
            <v>T00434</v>
          </cell>
          <cell r="M55" t="str">
            <v>A</v>
          </cell>
          <cell r="N55">
            <v>0.62</v>
          </cell>
          <cell r="O55">
            <v>23446</v>
          </cell>
          <cell r="P55">
            <v>1280</v>
          </cell>
        </row>
        <row r="56">
          <cell r="A56" t="str">
            <v>2013.3</v>
          </cell>
          <cell r="B56" t="str">
            <v>2013</v>
          </cell>
          <cell r="C56">
            <v>3</v>
          </cell>
          <cell r="D56" t="str">
            <v>00010</v>
          </cell>
          <cell r="E56" t="str">
            <v>E</v>
          </cell>
          <cell r="F56" t="str">
            <v>Regulated Operations</v>
          </cell>
          <cell r="G56" t="str">
            <v>EA</v>
          </cell>
          <cell r="H56" t="str">
            <v>Thermal Generation</v>
          </cell>
          <cell r="I56" t="str">
            <v>2013</v>
          </cell>
          <cell r="J56" t="str">
            <v>Maintenance Thermal</v>
          </cell>
          <cell r="K56" t="str">
            <v>Mechanical Maintenance A</v>
          </cell>
          <cell r="L56" t="str">
            <v>T00160</v>
          </cell>
          <cell r="M56" t="str">
            <v>A</v>
          </cell>
          <cell r="N56">
            <v>0.62</v>
          </cell>
          <cell r="O56">
            <v>37434</v>
          </cell>
          <cell r="P56">
            <v>1290</v>
          </cell>
        </row>
        <row r="57">
          <cell r="A57" t="str">
            <v>2013.4</v>
          </cell>
          <cell r="B57" t="str">
            <v>2013</v>
          </cell>
          <cell r="C57">
            <v>4</v>
          </cell>
          <cell r="D57" t="str">
            <v>00010</v>
          </cell>
          <cell r="E57" t="str">
            <v>E</v>
          </cell>
          <cell r="F57" t="str">
            <v>Regulated Operations</v>
          </cell>
          <cell r="G57" t="str">
            <v>EA</v>
          </cell>
          <cell r="H57" t="str">
            <v>Thermal Generation</v>
          </cell>
          <cell r="I57" t="str">
            <v>2013</v>
          </cell>
          <cell r="J57" t="str">
            <v>Maintenance Thermal</v>
          </cell>
          <cell r="K57" t="str">
            <v>Technologist - Inst &amp; Control</v>
          </cell>
          <cell r="L57" t="str">
            <v>T00162</v>
          </cell>
          <cell r="M57" t="str">
            <v>A</v>
          </cell>
          <cell r="N57">
            <v>0.62</v>
          </cell>
          <cell r="O57">
            <v>41206</v>
          </cell>
          <cell r="P57">
            <v>1290</v>
          </cell>
        </row>
        <row r="58">
          <cell r="A58" t="str">
            <v>2013.5</v>
          </cell>
          <cell r="B58" t="str">
            <v>2013</v>
          </cell>
          <cell r="C58">
            <v>5</v>
          </cell>
          <cell r="D58" t="str">
            <v>00010</v>
          </cell>
          <cell r="E58" t="str">
            <v>E</v>
          </cell>
          <cell r="F58" t="str">
            <v>Regulated Operations</v>
          </cell>
          <cell r="G58" t="str">
            <v>EA</v>
          </cell>
          <cell r="H58" t="str">
            <v>Thermal Generation</v>
          </cell>
          <cell r="I58" t="str">
            <v>2013</v>
          </cell>
          <cell r="J58" t="str">
            <v>Maintenance Thermal</v>
          </cell>
          <cell r="K58" t="str">
            <v>Utility Worker</v>
          </cell>
          <cell r="L58" t="str">
            <v>T00158</v>
          </cell>
          <cell r="M58" t="str">
            <v>A</v>
          </cell>
          <cell r="N58">
            <v>0.62</v>
          </cell>
          <cell r="O58">
            <v>27326</v>
          </cell>
          <cell r="P58">
            <v>1290</v>
          </cell>
        </row>
        <row r="59">
          <cell r="A59" t="str">
            <v>2016.1</v>
          </cell>
          <cell r="B59" t="str">
            <v>2016</v>
          </cell>
          <cell r="C59">
            <v>1</v>
          </cell>
          <cell r="D59" t="str">
            <v>00010</v>
          </cell>
          <cell r="E59" t="str">
            <v>E</v>
          </cell>
          <cell r="F59" t="str">
            <v>Regulated Operations</v>
          </cell>
          <cell r="G59" t="str">
            <v>EB</v>
          </cell>
          <cell r="H59" t="str">
            <v>Hydro Generation</v>
          </cell>
          <cell r="I59" t="str">
            <v>2016</v>
          </cell>
          <cell r="J59" t="str">
            <v>Hydraulic Maint Services</v>
          </cell>
          <cell r="K59" t="str">
            <v>Electrical Maintenance A</v>
          </cell>
          <cell r="L59" t="str">
            <v>T00016</v>
          </cell>
          <cell r="M59" t="str">
            <v>A</v>
          </cell>
          <cell r="N59">
            <v>0.44</v>
          </cell>
          <cell r="O59">
            <v>26905</v>
          </cell>
          <cell r="P59">
            <v>916</v>
          </cell>
        </row>
        <row r="60">
          <cell r="A60" t="str">
            <v>2016.2</v>
          </cell>
          <cell r="B60" t="str">
            <v>2016</v>
          </cell>
          <cell r="C60">
            <v>2</v>
          </cell>
          <cell r="D60" t="str">
            <v>00010</v>
          </cell>
          <cell r="E60" t="str">
            <v>E</v>
          </cell>
          <cell r="F60" t="str">
            <v>Regulated Operations</v>
          </cell>
          <cell r="G60" t="str">
            <v>EB</v>
          </cell>
          <cell r="H60" t="str">
            <v>Hydro Generation</v>
          </cell>
          <cell r="I60" t="str">
            <v>2016</v>
          </cell>
          <cell r="J60" t="str">
            <v>Hydraulic Maint Services</v>
          </cell>
          <cell r="K60" t="str">
            <v>Labourer</v>
          </cell>
          <cell r="L60" t="str">
            <v>T00020</v>
          </cell>
          <cell r="M60" t="str">
            <v>A</v>
          </cell>
          <cell r="N60">
            <v>0.13</v>
          </cell>
          <cell r="O60">
            <v>5131</v>
          </cell>
          <cell r="P60">
            <v>271</v>
          </cell>
        </row>
        <row r="61">
          <cell r="A61" t="str">
            <v>2016.3</v>
          </cell>
          <cell r="B61" t="str">
            <v>2016</v>
          </cell>
          <cell r="C61">
            <v>3</v>
          </cell>
          <cell r="D61" t="str">
            <v>00010</v>
          </cell>
          <cell r="E61" t="str">
            <v>E</v>
          </cell>
          <cell r="F61" t="str">
            <v>Regulated Operations</v>
          </cell>
          <cell r="G61" t="str">
            <v>EB</v>
          </cell>
          <cell r="H61" t="str">
            <v>Hydro Generation</v>
          </cell>
          <cell r="I61" t="str">
            <v>2016</v>
          </cell>
          <cell r="J61" t="str">
            <v>Hydraulic Maint Services</v>
          </cell>
          <cell r="K61" t="str">
            <v>Mech Maint A</v>
          </cell>
          <cell r="L61" t="str">
            <v>T00015</v>
          </cell>
          <cell r="M61" t="str">
            <v>A</v>
          </cell>
          <cell r="N61">
            <v>0.21</v>
          </cell>
          <cell r="O61">
            <v>12868</v>
          </cell>
          <cell r="P61">
            <v>437</v>
          </cell>
        </row>
        <row r="62">
          <cell r="A62" t="str">
            <v>2016.4</v>
          </cell>
          <cell r="B62" t="str">
            <v>2016</v>
          </cell>
          <cell r="C62">
            <v>4</v>
          </cell>
          <cell r="D62" t="str">
            <v>00010</v>
          </cell>
          <cell r="E62" t="str">
            <v>E</v>
          </cell>
          <cell r="F62" t="str">
            <v>Regulated Operations</v>
          </cell>
          <cell r="G62" t="str">
            <v>EB</v>
          </cell>
          <cell r="H62" t="str">
            <v>Hydro Generation</v>
          </cell>
          <cell r="I62" t="str">
            <v>2016</v>
          </cell>
          <cell r="J62" t="str">
            <v>Hydraulic Maint Services</v>
          </cell>
          <cell r="K62" t="str">
            <v>Mech Maint A - Welder</v>
          </cell>
          <cell r="L62" t="str">
            <v>T00013</v>
          </cell>
          <cell r="M62" t="str">
            <v>A</v>
          </cell>
          <cell r="N62">
            <v>0.5</v>
          </cell>
          <cell r="O62">
            <v>30415</v>
          </cell>
          <cell r="P62">
            <v>1040</v>
          </cell>
        </row>
        <row r="63">
          <cell r="A63" t="str">
            <v>2016.5</v>
          </cell>
          <cell r="B63" t="str">
            <v>2016</v>
          </cell>
          <cell r="C63">
            <v>5</v>
          </cell>
          <cell r="D63" t="str">
            <v>00010</v>
          </cell>
          <cell r="E63" t="str">
            <v>E</v>
          </cell>
          <cell r="F63" t="str">
            <v>Regulated Operations</v>
          </cell>
          <cell r="G63" t="str">
            <v>EB</v>
          </cell>
          <cell r="H63" t="str">
            <v>Hydro Generation</v>
          </cell>
          <cell r="I63" t="str">
            <v>2016</v>
          </cell>
          <cell r="J63" t="str">
            <v>Hydraulic Maint Services</v>
          </cell>
          <cell r="K63" t="str">
            <v>Utility Worker</v>
          </cell>
          <cell r="L63" t="str">
            <v>T00019</v>
          </cell>
          <cell r="M63" t="str">
            <v>A</v>
          </cell>
          <cell r="N63">
            <v>3.08</v>
          </cell>
          <cell r="O63">
            <v>138348</v>
          </cell>
          <cell r="P63">
            <v>6407</v>
          </cell>
        </row>
        <row r="64">
          <cell r="A64" t="str">
            <v>2016.6</v>
          </cell>
          <cell r="B64" t="str">
            <v>2016</v>
          </cell>
          <cell r="C64">
            <v>6</v>
          </cell>
          <cell r="D64" t="str">
            <v>00010</v>
          </cell>
          <cell r="E64" t="str">
            <v>E</v>
          </cell>
          <cell r="F64" t="str">
            <v>Regulated Operations</v>
          </cell>
          <cell r="G64" t="str">
            <v>EB</v>
          </cell>
          <cell r="H64" t="str">
            <v>Hydro Generation</v>
          </cell>
          <cell r="I64" t="str">
            <v>2016</v>
          </cell>
          <cell r="J64" t="str">
            <v>Hydraulic Maint Services</v>
          </cell>
          <cell r="K64" t="str">
            <v>Utility Worker West</v>
          </cell>
          <cell r="L64" t="str">
            <v>T00022</v>
          </cell>
          <cell r="M64" t="str">
            <v>A</v>
          </cell>
          <cell r="N64">
            <v>0.6</v>
          </cell>
          <cell r="O64">
            <v>24766</v>
          </cell>
          <cell r="P64">
            <v>1248</v>
          </cell>
        </row>
        <row r="65">
          <cell r="A65" t="str">
            <v>2018.1</v>
          </cell>
          <cell r="B65" t="str">
            <v>2018</v>
          </cell>
          <cell r="C65">
            <v>1</v>
          </cell>
          <cell r="D65" t="str">
            <v>00010</v>
          </cell>
          <cell r="E65" t="str">
            <v>E</v>
          </cell>
          <cell r="F65" t="str">
            <v>Regulated Operations</v>
          </cell>
          <cell r="G65" t="str">
            <v>EB</v>
          </cell>
          <cell r="H65" t="str">
            <v>Hydro Generation</v>
          </cell>
          <cell r="I65" t="str">
            <v>2018</v>
          </cell>
          <cell r="J65" t="str">
            <v>Hydraulic Administration</v>
          </cell>
          <cell r="K65" t="str">
            <v>Cook</v>
          </cell>
          <cell r="L65" t="str">
            <v>T00026</v>
          </cell>
          <cell r="M65" t="str">
            <v>A</v>
          </cell>
          <cell r="N65">
            <v>0.7</v>
          </cell>
          <cell r="O65">
            <v>29890</v>
          </cell>
          <cell r="P65">
            <v>1456</v>
          </cell>
        </row>
        <row r="66">
          <cell r="A66" t="str">
            <v>2018.2</v>
          </cell>
          <cell r="B66" t="str">
            <v>2018</v>
          </cell>
          <cell r="C66">
            <v>2</v>
          </cell>
          <cell r="D66" t="str">
            <v>00010</v>
          </cell>
          <cell r="E66" t="str">
            <v>E</v>
          </cell>
          <cell r="F66" t="str">
            <v>Regulated Operations</v>
          </cell>
          <cell r="G66" t="str">
            <v>EB</v>
          </cell>
          <cell r="H66" t="str">
            <v>Hydro Generation</v>
          </cell>
          <cell r="I66" t="str">
            <v>2018</v>
          </cell>
          <cell r="J66" t="str">
            <v>Hydraulic Administration</v>
          </cell>
          <cell r="K66" t="str">
            <v>Office Clerk</v>
          </cell>
          <cell r="L66" t="str">
            <v>T00024</v>
          </cell>
          <cell r="M66" t="str">
            <v>A</v>
          </cell>
          <cell r="N66">
            <v>0.2</v>
          </cell>
          <cell r="O66">
            <v>8660</v>
          </cell>
          <cell r="P66">
            <v>416</v>
          </cell>
        </row>
        <row r="67">
          <cell r="A67" t="str">
            <v>2018.3</v>
          </cell>
          <cell r="B67" t="str">
            <v>2018</v>
          </cell>
          <cell r="C67">
            <v>3</v>
          </cell>
          <cell r="D67" t="str">
            <v>00010</v>
          </cell>
          <cell r="E67" t="str">
            <v>E</v>
          </cell>
          <cell r="F67" t="str">
            <v>Regulated Operations</v>
          </cell>
          <cell r="G67" t="str">
            <v>EB</v>
          </cell>
          <cell r="H67" t="str">
            <v>Hydro Generation</v>
          </cell>
          <cell r="I67" t="str">
            <v>2018</v>
          </cell>
          <cell r="J67" t="str">
            <v>Hydraulic Administration</v>
          </cell>
          <cell r="K67" t="str">
            <v>Security Guard</v>
          </cell>
          <cell r="L67" t="str">
            <v>T00025</v>
          </cell>
          <cell r="M67" t="str">
            <v>A</v>
          </cell>
          <cell r="N67">
            <v>0.4</v>
          </cell>
          <cell r="O67">
            <v>19642</v>
          </cell>
          <cell r="P67">
            <v>832</v>
          </cell>
        </row>
        <row r="68">
          <cell r="A68" t="str">
            <v>1242.1</v>
          </cell>
          <cell r="B68" t="str">
            <v>1242</v>
          </cell>
          <cell r="C68">
            <v>1</v>
          </cell>
          <cell r="D68" t="str">
            <v>00010</v>
          </cell>
          <cell r="E68" t="str">
            <v>E</v>
          </cell>
          <cell r="F68" t="str">
            <v>Regulated Operations</v>
          </cell>
          <cell r="G68" t="str">
            <v>EC</v>
          </cell>
          <cell r="H68" t="str">
            <v>TRO Central Region</v>
          </cell>
          <cell r="I68" t="str">
            <v>1242</v>
          </cell>
          <cell r="J68" t="str">
            <v>Network Services</v>
          </cell>
          <cell r="K68" t="str">
            <v>Technologist -Network Services</v>
          </cell>
          <cell r="L68" t="str">
            <v>T00094</v>
          </cell>
          <cell r="M68" t="str">
            <v>A</v>
          </cell>
          <cell r="N68">
            <v>1</v>
          </cell>
          <cell r="O68">
            <v>66181</v>
          </cell>
          <cell r="P68">
            <v>2080</v>
          </cell>
        </row>
        <row r="69">
          <cell r="A69" t="str">
            <v>1325.1</v>
          </cell>
          <cell r="B69" t="str">
            <v>1325</v>
          </cell>
          <cell r="C69">
            <v>1</v>
          </cell>
          <cell r="D69" t="str">
            <v>00010</v>
          </cell>
          <cell r="E69" t="str">
            <v>E</v>
          </cell>
          <cell r="F69" t="str">
            <v>Regulated Operations</v>
          </cell>
          <cell r="G69" t="str">
            <v>EC</v>
          </cell>
          <cell r="H69" t="str">
            <v>TRO Central Region</v>
          </cell>
          <cell r="I69" t="str">
            <v>1325</v>
          </cell>
          <cell r="J69" t="str">
            <v>Central Isl Inter Terminals</v>
          </cell>
          <cell r="K69" t="str">
            <v>Terminal Maintenance A</v>
          </cell>
          <cell r="L69" t="str">
            <v>T00427</v>
          </cell>
          <cell r="M69" t="str">
            <v>A</v>
          </cell>
          <cell r="N69">
            <v>0.51</v>
          </cell>
          <cell r="O69">
            <v>26306</v>
          </cell>
          <cell r="P69">
            <v>1056</v>
          </cell>
        </row>
        <row r="70">
          <cell r="A70" t="str">
            <v>1325.2</v>
          </cell>
          <cell r="B70" t="str">
            <v>1325</v>
          </cell>
          <cell r="C70">
            <v>2</v>
          </cell>
          <cell r="D70" t="str">
            <v>00010</v>
          </cell>
          <cell r="E70" t="str">
            <v>E</v>
          </cell>
          <cell r="F70" t="str">
            <v>Regulated Operations</v>
          </cell>
          <cell r="G70" t="str">
            <v>EC</v>
          </cell>
          <cell r="H70" t="str">
            <v>TRO Central Region</v>
          </cell>
          <cell r="I70" t="str">
            <v>1325</v>
          </cell>
          <cell r="J70" t="str">
            <v>Central Isl Inter Terminals</v>
          </cell>
          <cell r="K70" t="str">
            <v>Utility Worker</v>
          </cell>
          <cell r="L70" t="str">
            <v>T00417</v>
          </cell>
          <cell r="M70" t="str">
            <v>A</v>
          </cell>
          <cell r="N70">
            <v>0.03</v>
          </cell>
          <cell r="O70">
            <v>1166</v>
          </cell>
          <cell r="P70">
            <v>56</v>
          </cell>
        </row>
        <row r="71">
          <cell r="A71" t="str">
            <v>1333.1</v>
          </cell>
          <cell r="B71" t="str">
            <v>1333</v>
          </cell>
          <cell r="C71">
            <v>1</v>
          </cell>
          <cell r="D71" t="str">
            <v>00010</v>
          </cell>
          <cell r="E71" t="str">
            <v>E</v>
          </cell>
          <cell r="F71" t="str">
            <v>Regulated Operations</v>
          </cell>
          <cell r="G71" t="str">
            <v>EC</v>
          </cell>
          <cell r="H71" t="str">
            <v>TRO Central Region</v>
          </cell>
          <cell r="I71" t="str">
            <v>1333</v>
          </cell>
          <cell r="J71" t="str">
            <v>Central Isl Isolated Gen</v>
          </cell>
          <cell r="K71" t="str">
            <v>Diesel Plant Operator</v>
          </cell>
          <cell r="L71" t="str">
            <v>T00116</v>
          </cell>
          <cell r="M71" t="str">
            <v>A</v>
          </cell>
          <cell r="N71">
            <v>1.73</v>
          </cell>
          <cell r="O71">
            <v>86502</v>
          </cell>
          <cell r="P71">
            <v>3598</v>
          </cell>
        </row>
        <row r="72">
          <cell r="A72" t="str">
            <v>1333.2</v>
          </cell>
          <cell r="B72" t="str">
            <v>1333</v>
          </cell>
          <cell r="C72">
            <v>2</v>
          </cell>
          <cell r="D72" t="str">
            <v>00010</v>
          </cell>
          <cell r="E72" t="str">
            <v>E</v>
          </cell>
          <cell r="F72" t="str">
            <v>Regulated Operations</v>
          </cell>
          <cell r="G72" t="str">
            <v>EC</v>
          </cell>
          <cell r="H72" t="str">
            <v>TRO Central Region</v>
          </cell>
          <cell r="I72" t="str">
            <v>1333</v>
          </cell>
          <cell r="J72" t="str">
            <v>Central Isl Isolated Gen</v>
          </cell>
          <cell r="K72" t="str">
            <v>Electrical Maintenance A</v>
          </cell>
          <cell r="L72" t="str">
            <v>T00401</v>
          </cell>
          <cell r="M72" t="str">
            <v>A</v>
          </cell>
          <cell r="N72">
            <v>0.22</v>
          </cell>
          <cell r="O72">
            <v>12857</v>
          </cell>
          <cell r="P72">
            <v>464</v>
          </cell>
        </row>
        <row r="73">
          <cell r="A73" t="str">
            <v>1346.1</v>
          </cell>
          <cell r="B73" t="str">
            <v>1346</v>
          </cell>
          <cell r="C73">
            <v>1</v>
          </cell>
          <cell r="D73" t="str">
            <v>00010</v>
          </cell>
          <cell r="E73" t="str">
            <v>E</v>
          </cell>
          <cell r="F73" t="str">
            <v>Regulated Operations</v>
          </cell>
          <cell r="G73" t="str">
            <v>EC</v>
          </cell>
          <cell r="H73" t="str">
            <v>TRO Central Region</v>
          </cell>
          <cell r="I73" t="str">
            <v>1346</v>
          </cell>
          <cell r="J73" t="str">
            <v>Transportation &amp; Regional Serv</v>
          </cell>
          <cell r="K73" t="str">
            <v>Utility Worker</v>
          </cell>
          <cell r="L73" t="str">
            <v>T00433</v>
          </cell>
          <cell r="M73" t="str">
            <v>A</v>
          </cell>
          <cell r="N73">
            <v>0.01</v>
          </cell>
          <cell r="O73">
            <v>513</v>
          </cell>
          <cell r="P73">
            <v>24</v>
          </cell>
        </row>
        <row r="74">
          <cell r="A74" t="str">
            <v>1346.2</v>
          </cell>
          <cell r="B74" t="str">
            <v>1346</v>
          </cell>
          <cell r="C74">
            <v>2</v>
          </cell>
          <cell r="D74" t="str">
            <v>00010</v>
          </cell>
          <cell r="E74" t="str">
            <v>E</v>
          </cell>
          <cell r="F74" t="str">
            <v>Regulated Operations</v>
          </cell>
          <cell r="G74" t="str">
            <v>EC</v>
          </cell>
          <cell r="H74" t="str">
            <v>TRO Central Region</v>
          </cell>
          <cell r="I74" t="str">
            <v>1346</v>
          </cell>
          <cell r="J74" t="str">
            <v>Transportation &amp; Regional Serv</v>
          </cell>
          <cell r="K74" t="str">
            <v>Vegetation Inspector</v>
          </cell>
          <cell r="L74" t="str">
            <v>T00132</v>
          </cell>
          <cell r="M74" t="str">
            <v>A</v>
          </cell>
          <cell r="N74">
            <v>1.46</v>
          </cell>
          <cell r="O74">
            <v>81404</v>
          </cell>
          <cell r="P74">
            <v>3040</v>
          </cell>
        </row>
        <row r="75">
          <cell r="A75" t="str">
            <v>1349.1</v>
          </cell>
          <cell r="B75" t="str">
            <v>1349</v>
          </cell>
          <cell r="C75">
            <v>1</v>
          </cell>
          <cell r="D75" t="str">
            <v>00010</v>
          </cell>
          <cell r="E75" t="str">
            <v>E</v>
          </cell>
          <cell r="F75" t="str">
            <v>Regulated Operations</v>
          </cell>
          <cell r="G75" t="str">
            <v>EC</v>
          </cell>
          <cell r="H75" t="str">
            <v>TRO Central Region</v>
          </cell>
          <cell r="I75" t="str">
            <v>1349</v>
          </cell>
          <cell r="J75" t="str">
            <v>Central Isl Int Transmission</v>
          </cell>
          <cell r="K75" t="str">
            <v>Driver/Ground worker</v>
          </cell>
          <cell r="L75" t="str">
            <v>T00332</v>
          </cell>
          <cell r="M75" t="str">
            <v>V</v>
          </cell>
          <cell r="N75">
            <v>1</v>
          </cell>
          <cell r="O75">
            <v>1</v>
          </cell>
          <cell r="P75">
            <v>2080</v>
          </cell>
        </row>
        <row r="76">
          <cell r="A76" t="str">
            <v>1350.1</v>
          </cell>
          <cell r="B76" t="str">
            <v>1350</v>
          </cell>
          <cell r="C76">
            <v>1</v>
          </cell>
          <cell r="D76" t="str">
            <v>00010</v>
          </cell>
          <cell r="E76" t="str">
            <v>E</v>
          </cell>
          <cell r="F76" t="str">
            <v>Regulated Operations</v>
          </cell>
          <cell r="G76" t="str">
            <v>EC</v>
          </cell>
          <cell r="H76" t="str">
            <v>TRO Central Region</v>
          </cell>
          <cell r="I76" t="str">
            <v>1350</v>
          </cell>
          <cell r="J76" t="str">
            <v>Central Isl Int Distribution</v>
          </cell>
          <cell r="K76" t="str">
            <v>Co-op Engineer</v>
          </cell>
          <cell r="L76" t="str">
            <v>T00440</v>
          </cell>
          <cell r="M76" t="str">
            <v>A</v>
          </cell>
          <cell r="N76">
            <v>0.33</v>
          </cell>
          <cell r="O76">
            <v>10236</v>
          </cell>
          <cell r="P76">
            <v>680</v>
          </cell>
        </row>
        <row r="77">
          <cell r="A77" t="str">
            <v>1350.2</v>
          </cell>
          <cell r="B77" t="str">
            <v>1350</v>
          </cell>
          <cell r="C77">
            <v>2</v>
          </cell>
          <cell r="D77" t="str">
            <v>00010</v>
          </cell>
          <cell r="E77" t="str">
            <v>E</v>
          </cell>
          <cell r="F77" t="str">
            <v>Regulated Operations</v>
          </cell>
          <cell r="G77" t="str">
            <v>EC</v>
          </cell>
          <cell r="H77" t="str">
            <v>TRO Central Region</v>
          </cell>
          <cell r="I77" t="str">
            <v>1350</v>
          </cell>
          <cell r="J77" t="str">
            <v>Central Isl Int Distribution</v>
          </cell>
          <cell r="K77" t="str">
            <v>General Maintenance A</v>
          </cell>
          <cell r="L77" t="str">
            <v>T00424</v>
          </cell>
          <cell r="M77" t="str">
            <v>A</v>
          </cell>
          <cell r="N77">
            <v>0.13</v>
          </cell>
          <cell r="O77">
            <v>6774</v>
          </cell>
          <cell r="P77">
            <v>280</v>
          </cell>
        </row>
        <row r="78">
          <cell r="A78" t="str">
            <v>1350.3</v>
          </cell>
          <cell r="B78" t="str">
            <v>1350</v>
          </cell>
          <cell r="C78">
            <v>3</v>
          </cell>
          <cell r="D78" t="str">
            <v>00010</v>
          </cell>
          <cell r="E78" t="str">
            <v>E</v>
          </cell>
          <cell r="F78" t="str">
            <v>Regulated Operations</v>
          </cell>
          <cell r="G78" t="str">
            <v>EC</v>
          </cell>
          <cell r="H78" t="str">
            <v>TRO Central Region</v>
          </cell>
          <cell r="I78" t="str">
            <v>1350</v>
          </cell>
          <cell r="J78" t="str">
            <v>Central Isl Int Distribution</v>
          </cell>
          <cell r="K78" t="str">
            <v>Labourer</v>
          </cell>
          <cell r="L78" t="str">
            <v>T00423</v>
          </cell>
          <cell r="M78" t="str">
            <v>A</v>
          </cell>
          <cell r="N78">
            <v>0.02</v>
          </cell>
          <cell r="O78">
            <v>712</v>
          </cell>
          <cell r="P78">
            <v>40</v>
          </cell>
        </row>
        <row r="79">
          <cell r="A79" t="str">
            <v>1350.4</v>
          </cell>
          <cell r="B79" t="str">
            <v>1350</v>
          </cell>
          <cell r="C79">
            <v>4</v>
          </cell>
          <cell r="D79" t="str">
            <v>00010</v>
          </cell>
          <cell r="E79" t="str">
            <v>E</v>
          </cell>
          <cell r="F79" t="str">
            <v>Regulated Operations</v>
          </cell>
          <cell r="G79" t="str">
            <v>EC</v>
          </cell>
          <cell r="H79" t="str">
            <v>TRO Central Region</v>
          </cell>
          <cell r="I79" t="str">
            <v>1350</v>
          </cell>
          <cell r="J79" t="str">
            <v>Central Isl Int Distribution</v>
          </cell>
          <cell r="K79" t="str">
            <v>Technologist- Drafting</v>
          </cell>
          <cell r="L79" t="str">
            <v>T00459</v>
          </cell>
          <cell r="M79" t="str">
            <v>A</v>
          </cell>
          <cell r="N79">
            <v>0.25</v>
          </cell>
          <cell r="O79">
            <v>16740</v>
          </cell>
          <cell r="P79">
            <v>520</v>
          </cell>
        </row>
        <row r="80">
          <cell r="A80" t="str">
            <v>2029.1</v>
          </cell>
          <cell r="B80" t="str">
            <v>2029</v>
          </cell>
          <cell r="C80">
            <v>1</v>
          </cell>
          <cell r="D80" t="str">
            <v>00010</v>
          </cell>
          <cell r="E80" t="str">
            <v>E</v>
          </cell>
          <cell r="F80" t="str">
            <v>Regulated Operations</v>
          </cell>
          <cell r="G80" t="str">
            <v>EC</v>
          </cell>
          <cell r="H80" t="str">
            <v>TRO Central Region</v>
          </cell>
          <cell r="I80" t="str">
            <v>2029</v>
          </cell>
          <cell r="J80" t="str">
            <v>Central Mgmt &amp; Admin</v>
          </cell>
          <cell r="K80" t="str">
            <v>Office Clerk</v>
          </cell>
          <cell r="L80" t="str">
            <v>T00256</v>
          </cell>
          <cell r="M80" t="str">
            <v>A</v>
          </cell>
          <cell r="N80">
            <v>1</v>
          </cell>
          <cell r="O80">
            <v>41161</v>
          </cell>
          <cell r="P80">
            <v>2080</v>
          </cell>
        </row>
        <row r="81">
          <cell r="A81" t="str">
            <v>1411.1</v>
          </cell>
          <cell r="B81" t="str">
            <v>1411</v>
          </cell>
          <cell r="C81">
            <v>1</v>
          </cell>
          <cell r="D81" t="str">
            <v>00010</v>
          </cell>
          <cell r="E81" t="str">
            <v>E</v>
          </cell>
          <cell r="F81" t="str">
            <v>Regulated Operations</v>
          </cell>
          <cell r="G81" t="str">
            <v>ED</v>
          </cell>
          <cell r="H81" t="str">
            <v>TRO Northern Region</v>
          </cell>
          <cell r="I81" t="str">
            <v>1411</v>
          </cell>
          <cell r="J81" t="str">
            <v>North Generation Isolated</v>
          </cell>
          <cell r="K81" t="str">
            <v>Diesel System Representative</v>
          </cell>
          <cell r="L81" t="str">
            <v>T00247</v>
          </cell>
          <cell r="M81" t="str">
            <v>A</v>
          </cell>
          <cell r="N81">
            <v>2.19</v>
          </cell>
          <cell r="O81">
            <v>110682</v>
          </cell>
          <cell r="P81">
            <v>4556</v>
          </cell>
        </row>
        <row r="82">
          <cell r="A82" t="str">
            <v>1426.1</v>
          </cell>
          <cell r="B82" t="str">
            <v>1426</v>
          </cell>
          <cell r="C82">
            <v>1</v>
          </cell>
          <cell r="D82" t="str">
            <v>00010</v>
          </cell>
          <cell r="E82" t="str">
            <v>E</v>
          </cell>
          <cell r="F82" t="str">
            <v>Regulated Operations</v>
          </cell>
          <cell r="G82" t="str">
            <v>ED</v>
          </cell>
          <cell r="H82" t="str">
            <v>TRO Northern Region</v>
          </cell>
          <cell r="I82" t="str">
            <v>1426</v>
          </cell>
          <cell r="J82" t="str">
            <v>North Dist Lanse Au Loup</v>
          </cell>
          <cell r="K82" t="str">
            <v>Driver Ground Worker</v>
          </cell>
          <cell r="L82" t="str">
            <v>T00146</v>
          </cell>
          <cell r="M82" t="str">
            <v>A</v>
          </cell>
          <cell r="N82">
            <v>0.69</v>
          </cell>
          <cell r="O82">
            <v>30761</v>
          </cell>
          <cell r="P82">
            <v>1436</v>
          </cell>
        </row>
        <row r="83">
          <cell r="A83" t="str">
            <v>1427.1</v>
          </cell>
          <cell r="B83" t="str">
            <v>1427</v>
          </cell>
          <cell r="C83">
            <v>1</v>
          </cell>
          <cell r="D83" t="str">
            <v>00010</v>
          </cell>
          <cell r="E83" t="str">
            <v>E</v>
          </cell>
          <cell r="F83" t="str">
            <v>Regulated Operations</v>
          </cell>
          <cell r="G83" t="str">
            <v>ED</v>
          </cell>
          <cell r="H83" t="str">
            <v>TRO Northern Region</v>
          </cell>
          <cell r="I83" t="str">
            <v>1427</v>
          </cell>
          <cell r="J83" t="str">
            <v>North Dist Isl Interconn</v>
          </cell>
          <cell r="K83" t="str">
            <v>Driver Ground Worker</v>
          </cell>
          <cell r="L83" t="str">
            <v>T00253</v>
          </cell>
          <cell r="M83" t="str">
            <v>A</v>
          </cell>
          <cell r="N83">
            <v>1.38</v>
          </cell>
          <cell r="O83">
            <v>123048</v>
          </cell>
          <cell r="P83">
            <v>2871</v>
          </cell>
        </row>
        <row r="84">
          <cell r="A84" t="str">
            <v>1427.2</v>
          </cell>
          <cell r="B84" t="str">
            <v>1427</v>
          </cell>
          <cell r="C84">
            <v>2</v>
          </cell>
          <cell r="D84" t="str">
            <v>00010</v>
          </cell>
          <cell r="E84" t="str">
            <v>E</v>
          </cell>
          <cell r="F84" t="str">
            <v>Regulated Operations</v>
          </cell>
          <cell r="G84" t="str">
            <v>ED</v>
          </cell>
          <cell r="H84" t="str">
            <v>TRO Northern Region</v>
          </cell>
          <cell r="I84" t="str">
            <v>1427</v>
          </cell>
          <cell r="J84" t="str">
            <v>North Dist Isl Interconn</v>
          </cell>
          <cell r="K84" t="str">
            <v>Labourer</v>
          </cell>
          <cell r="L84" t="str">
            <v>T00252</v>
          </cell>
          <cell r="M84" t="str">
            <v>A</v>
          </cell>
          <cell r="N84">
            <v>0.69</v>
          </cell>
          <cell r="O84">
            <v>23805</v>
          </cell>
          <cell r="P84">
            <v>1436</v>
          </cell>
        </row>
        <row r="85">
          <cell r="A85" t="str">
            <v>1428.1</v>
          </cell>
          <cell r="B85" t="str">
            <v>1428</v>
          </cell>
          <cell r="C85">
            <v>1</v>
          </cell>
          <cell r="D85" t="str">
            <v>00010</v>
          </cell>
          <cell r="E85" t="str">
            <v>E</v>
          </cell>
          <cell r="F85" t="str">
            <v>Regulated Operations</v>
          </cell>
          <cell r="G85" t="str">
            <v>ED</v>
          </cell>
          <cell r="H85" t="str">
            <v>TRO Northern Region</v>
          </cell>
          <cell r="I85" t="str">
            <v>1428</v>
          </cell>
          <cell r="J85" t="str">
            <v>Northern Transmission</v>
          </cell>
          <cell r="K85" t="str">
            <v>Driver Groundworker</v>
          </cell>
          <cell r="L85" t="str">
            <v>T00402</v>
          </cell>
          <cell r="M85" t="str">
            <v>A</v>
          </cell>
          <cell r="N85">
            <v>0.69</v>
          </cell>
          <cell r="O85">
            <v>30762</v>
          </cell>
          <cell r="P85">
            <v>1436</v>
          </cell>
        </row>
        <row r="86">
          <cell r="A86" t="str">
            <v>1428.2</v>
          </cell>
          <cell r="B86" t="str">
            <v>1428</v>
          </cell>
          <cell r="C86">
            <v>2</v>
          </cell>
          <cell r="D86" t="str">
            <v>00010</v>
          </cell>
          <cell r="E86" t="str">
            <v>E</v>
          </cell>
          <cell r="F86" t="str">
            <v>Regulated Operations</v>
          </cell>
          <cell r="G86" t="str">
            <v>ED</v>
          </cell>
          <cell r="H86" t="str">
            <v>TRO Northern Region</v>
          </cell>
          <cell r="I86" t="str">
            <v>1428</v>
          </cell>
          <cell r="J86" t="str">
            <v>Northern Transmission</v>
          </cell>
          <cell r="K86" t="str">
            <v>Labourer</v>
          </cell>
          <cell r="L86" t="str">
            <v>T00251</v>
          </cell>
          <cell r="M86" t="str">
            <v>A</v>
          </cell>
          <cell r="N86">
            <v>0.69</v>
          </cell>
          <cell r="O86">
            <v>23805</v>
          </cell>
          <cell r="P86">
            <v>1436</v>
          </cell>
        </row>
        <row r="87">
          <cell r="A87" t="str">
            <v>1436.1</v>
          </cell>
          <cell r="B87" t="str">
            <v>1436</v>
          </cell>
          <cell r="C87">
            <v>1</v>
          </cell>
          <cell r="D87" t="str">
            <v>00010</v>
          </cell>
          <cell r="E87" t="str">
            <v>E</v>
          </cell>
          <cell r="F87" t="str">
            <v>Regulated Operations</v>
          </cell>
          <cell r="G87" t="str">
            <v>ED</v>
          </cell>
          <cell r="H87" t="str">
            <v>TRO Northern Region</v>
          </cell>
          <cell r="I87" t="str">
            <v>1436</v>
          </cell>
          <cell r="J87" t="str">
            <v>North Gen Lanse au loup</v>
          </cell>
          <cell r="K87" t="str">
            <v>Diesel System Representative</v>
          </cell>
          <cell r="L87" t="str">
            <v>T00246</v>
          </cell>
          <cell r="M87" t="str">
            <v>A</v>
          </cell>
          <cell r="N87">
            <v>0.03</v>
          </cell>
          <cell r="O87">
            <v>1396</v>
          </cell>
          <cell r="P87">
            <v>64</v>
          </cell>
        </row>
        <row r="88">
          <cell r="A88" t="str">
            <v>2050.1</v>
          </cell>
          <cell r="B88" t="str">
            <v>2050</v>
          </cell>
          <cell r="C88">
            <v>1</v>
          </cell>
          <cell r="D88" t="str">
            <v>00010</v>
          </cell>
          <cell r="E88" t="str">
            <v>E</v>
          </cell>
          <cell r="F88" t="str">
            <v>Regulated Operations</v>
          </cell>
          <cell r="G88" t="str">
            <v>ED</v>
          </cell>
          <cell r="H88" t="str">
            <v>TRO Northern Region</v>
          </cell>
          <cell r="I88" t="str">
            <v>2050</v>
          </cell>
          <cell r="J88" t="str">
            <v>Northern Administration</v>
          </cell>
          <cell r="K88" t="str">
            <v>Office Clerk</v>
          </cell>
          <cell r="L88" t="str">
            <v>T00412</v>
          </cell>
          <cell r="M88" t="str">
            <v>A</v>
          </cell>
          <cell r="N88">
            <v>0.23</v>
          </cell>
          <cell r="O88">
            <v>4237</v>
          </cell>
          <cell r="P88">
            <v>479</v>
          </cell>
        </row>
        <row r="89">
          <cell r="A89" t="str">
            <v>1396.1</v>
          </cell>
          <cell r="B89" t="str">
            <v>1396</v>
          </cell>
          <cell r="C89">
            <v>1</v>
          </cell>
          <cell r="D89" t="str">
            <v>00010</v>
          </cell>
          <cell r="E89" t="str">
            <v>E</v>
          </cell>
          <cell r="F89" t="str">
            <v>Regulated Operations</v>
          </cell>
          <cell r="G89" t="str">
            <v>EE</v>
          </cell>
          <cell r="H89" t="str">
            <v>TRO Labrador Region</v>
          </cell>
          <cell r="I89" t="str">
            <v>1396</v>
          </cell>
          <cell r="J89" t="str">
            <v>Lab Interconnect Distribution</v>
          </cell>
          <cell r="K89" t="str">
            <v>Labourer</v>
          </cell>
          <cell r="L89" t="str">
            <v>T00139</v>
          </cell>
          <cell r="M89" t="str">
            <v>A</v>
          </cell>
          <cell r="N89">
            <v>1</v>
          </cell>
          <cell r="O89">
            <v>52122</v>
          </cell>
          <cell r="P89">
            <v>2080</v>
          </cell>
        </row>
        <row r="90">
          <cell r="A90" t="str">
            <v>1396.2</v>
          </cell>
          <cell r="B90" t="str">
            <v>1396</v>
          </cell>
          <cell r="C90">
            <v>2</v>
          </cell>
          <cell r="D90" t="str">
            <v>00010</v>
          </cell>
          <cell r="E90" t="str">
            <v>E</v>
          </cell>
          <cell r="F90" t="str">
            <v>Regulated Operations</v>
          </cell>
          <cell r="G90" t="str">
            <v>EE</v>
          </cell>
          <cell r="H90" t="str">
            <v>TRO Labrador Region</v>
          </cell>
          <cell r="I90" t="str">
            <v>1396</v>
          </cell>
          <cell r="J90" t="str">
            <v>Lab Interconnect Distribution</v>
          </cell>
          <cell r="K90" t="str">
            <v>Line Worker A</v>
          </cell>
          <cell r="L90" t="str">
            <v>T00138</v>
          </cell>
          <cell r="M90" t="str">
            <v>A</v>
          </cell>
          <cell r="N90">
            <v>1</v>
          </cell>
          <cell r="O90">
            <v>58564</v>
          </cell>
          <cell r="P90">
            <v>2080</v>
          </cell>
        </row>
        <row r="91">
          <cell r="A91" t="str">
            <v>1396.3</v>
          </cell>
          <cell r="B91" t="str">
            <v>1396</v>
          </cell>
          <cell r="C91">
            <v>3</v>
          </cell>
          <cell r="D91" t="str">
            <v>00010</v>
          </cell>
          <cell r="E91" t="str">
            <v>E</v>
          </cell>
          <cell r="F91" t="str">
            <v>Regulated Operations</v>
          </cell>
          <cell r="G91" t="str">
            <v>EE</v>
          </cell>
          <cell r="H91" t="str">
            <v>TRO Labrador Region</v>
          </cell>
          <cell r="I91" t="str">
            <v>1396</v>
          </cell>
          <cell r="J91" t="str">
            <v>Lab Interconnect Distribution</v>
          </cell>
          <cell r="K91" t="str">
            <v>Maintenance Specialist</v>
          </cell>
          <cell r="L91" t="str">
            <v>T00425</v>
          </cell>
          <cell r="M91" t="str">
            <v>A</v>
          </cell>
          <cell r="N91">
            <v>0.02</v>
          </cell>
          <cell r="O91">
            <v>1610</v>
          </cell>
          <cell r="P91">
            <v>40</v>
          </cell>
        </row>
        <row r="92">
          <cell r="A92" t="str">
            <v>1396.4</v>
          </cell>
          <cell r="B92" t="str">
            <v>1396</v>
          </cell>
          <cell r="C92">
            <v>4</v>
          </cell>
          <cell r="D92" t="str">
            <v>00010</v>
          </cell>
          <cell r="E92" t="str">
            <v>E</v>
          </cell>
          <cell r="F92" t="str">
            <v>Regulated Operations</v>
          </cell>
          <cell r="G92" t="str">
            <v>EE</v>
          </cell>
          <cell r="H92" t="str">
            <v>TRO Labrador Region</v>
          </cell>
          <cell r="I92" t="str">
            <v>1396</v>
          </cell>
          <cell r="J92" t="str">
            <v>Lab Interconnect Distribution</v>
          </cell>
          <cell r="K92" t="str">
            <v>Utility Worker</v>
          </cell>
          <cell r="L92" t="str">
            <v>T00316</v>
          </cell>
          <cell r="M92" t="str">
            <v>A</v>
          </cell>
          <cell r="N92">
            <v>1</v>
          </cell>
          <cell r="O92">
            <v>43800</v>
          </cell>
          <cell r="P92">
            <v>2080</v>
          </cell>
        </row>
        <row r="93">
          <cell r="A93" t="str">
            <v>1401.1</v>
          </cell>
          <cell r="B93" t="str">
            <v>1401</v>
          </cell>
          <cell r="C93">
            <v>1</v>
          </cell>
          <cell r="D93" t="str">
            <v>00010</v>
          </cell>
          <cell r="E93" t="str">
            <v>E</v>
          </cell>
          <cell r="F93" t="str">
            <v>Regulated Operations</v>
          </cell>
          <cell r="G93" t="str">
            <v>EE</v>
          </cell>
          <cell r="H93" t="str">
            <v>TRO Labrador Region</v>
          </cell>
          <cell r="I93" t="str">
            <v>1401</v>
          </cell>
          <cell r="J93" t="str">
            <v>Labrador Isolated Generation</v>
          </cell>
          <cell r="K93" t="str">
            <v>Civil Inspector</v>
          </cell>
          <cell r="L93" t="str">
            <v>T00454</v>
          </cell>
          <cell r="M93" t="str">
            <v>A</v>
          </cell>
          <cell r="N93">
            <v>0.12</v>
          </cell>
          <cell r="O93">
            <v>7019</v>
          </cell>
          <cell r="P93">
            <v>240</v>
          </cell>
        </row>
        <row r="94">
          <cell r="A94" t="str">
            <v>1401.2</v>
          </cell>
          <cell r="B94" t="str">
            <v>1401</v>
          </cell>
          <cell r="C94">
            <v>2</v>
          </cell>
          <cell r="D94" t="str">
            <v>00010</v>
          </cell>
          <cell r="E94" t="str">
            <v>E</v>
          </cell>
          <cell r="F94" t="str">
            <v>Regulated Operations</v>
          </cell>
          <cell r="G94" t="str">
            <v>EE</v>
          </cell>
          <cell r="H94" t="str">
            <v>TRO Labrador Region</v>
          </cell>
          <cell r="I94" t="str">
            <v>1401</v>
          </cell>
          <cell r="J94" t="str">
            <v>Labrador Isolated Generation</v>
          </cell>
          <cell r="K94" t="str">
            <v>Diesel Plant Operator</v>
          </cell>
          <cell r="L94" t="str">
            <v>T00135</v>
          </cell>
          <cell r="M94" t="str">
            <v>A</v>
          </cell>
          <cell r="N94">
            <v>1.73</v>
          </cell>
          <cell r="O94">
            <v>76284</v>
          </cell>
          <cell r="P94">
            <v>3599</v>
          </cell>
        </row>
        <row r="95">
          <cell r="A95" t="str">
            <v>1401.3</v>
          </cell>
          <cell r="B95" t="str">
            <v>1401</v>
          </cell>
          <cell r="C95">
            <v>3</v>
          </cell>
          <cell r="D95" t="str">
            <v>00010</v>
          </cell>
          <cell r="E95" t="str">
            <v>E</v>
          </cell>
          <cell r="F95" t="str">
            <v>Regulated Operations</v>
          </cell>
          <cell r="G95" t="str">
            <v>EE</v>
          </cell>
          <cell r="H95" t="str">
            <v>TRO Labrador Region</v>
          </cell>
          <cell r="I95" t="str">
            <v>1401</v>
          </cell>
          <cell r="J95" t="str">
            <v>Labrador Isolated Generation</v>
          </cell>
          <cell r="K95" t="str">
            <v>Electrical Maintenance A</v>
          </cell>
          <cell r="L95" t="str">
            <v>T00244</v>
          </cell>
          <cell r="M95" t="str">
            <v>A</v>
          </cell>
          <cell r="N95">
            <v>1</v>
          </cell>
          <cell r="O95">
            <v>57387</v>
          </cell>
          <cell r="P95">
            <v>2080</v>
          </cell>
        </row>
        <row r="96">
          <cell r="A96" t="str">
            <v>1401.4</v>
          </cell>
          <cell r="B96" t="str">
            <v>1401</v>
          </cell>
          <cell r="C96">
            <v>4</v>
          </cell>
          <cell r="D96" t="str">
            <v>00010</v>
          </cell>
          <cell r="E96" t="str">
            <v>E</v>
          </cell>
          <cell r="F96" t="str">
            <v>Regulated Operations</v>
          </cell>
          <cell r="G96" t="str">
            <v>EE</v>
          </cell>
          <cell r="H96" t="str">
            <v>TRO Labrador Region</v>
          </cell>
          <cell r="I96" t="str">
            <v>1401</v>
          </cell>
          <cell r="J96" t="str">
            <v>Labrador Isolated Generation</v>
          </cell>
          <cell r="K96" t="str">
            <v>Electrical Maintenance Helper</v>
          </cell>
          <cell r="L96" t="str">
            <v>T00436</v>
          </cell>
          <cell r="M96" t="str">
            <v>A</v>
          </cell>
          <cell r="N96">
            <v>0.1</v>
          </cell>
          <cell r="O96">
            <v>4493</v>
          </cell>
          <cell r="P96">
            <v>200</v>
          </cell>
        </row>
        <row r="97">
          <cell r="A97" t="str">
            <v>1401.5</v>
          </cell>
          <cell r="B97" t="str">
            <v>1401</v>
          </cell>
          <cell r="C97">
            <v>5</v>
          </cell>
          <cell r="D97" t="str">
            <v>00010</v>
          </cell>
          <cell r="E97" t="str">
            <v>E</v>
          </cell>
          <cell r="F97" t="str">
            <v>Regulated Operations</v>
          </cell>
          <cell r="G97" t="str">
            <v>EE</v>
          </cell>
          <cell r="H97" t="str">
            <v>TRO Labrador Region</v>
          </cell>
          <cell r="I97" t="str">
            <v>1401</v>
          </cell>
          <cell r="J97" t="str">
            <v>Labrador Isolated Generation</v>
          </cell>
          <cell r="K97" t="str">
            <v>General Maintenance B</v>
          </cell>
          <cell r="L97" t="str">
            <v>T00264</v>
          </cell>
          <cell r="M97" t="str">
            <v>A</v>
          </cell>
          <cell r="N97">
            <v>1</v>
          </cell>
          <cell r="O97">
            <v>46446</v>
          </cell>
          <cell r="P97">
            <v>2080</v>
          </cell>
        </row>
        <row r="98">
          <cell r="A98" t="str">
            <v>1401.6</v>
          </cell>
          <cell r="B98" t="str">
            <v>1401</v>
          </cell>
          <cell r="C98">
            <v>6</v>
          </cell>
          <cell r="D98" t="str">
            <v>00010</v>
          </cell>
          <cell r="E98" t="str">
            <v>E</v>
          </cell>
          <cell r="F98" t="str">
            <v>Regulated Operations</v>
          </cell>
          <cell r="G98" t="str">
            <v>EE</v>
          </cell>
          <cell r="H98" t="str">
            <v>TRO Labrador Region</v>
          </cell>
          <cell r="I98" t="str">
            <v>1401</v>
          </cell>
          <cell r="J98" t="str">
            <v>Labrador Isolated Generation</v>
          </cell>
          <cell r="K98" t="str">
            <v>Labourer</v>
          </cell>
          <cell r="L98" t="str">
            <v>T00018</v>
          </cell>
          <cell r="M98" t="str">
            <v>A</v>
          </cell>
          <cell r="N98">
            <v>0.87</v>
          </cell>
          <cell r="O98">
            <v>31109</v>
          </cell>
          <cell r="P98">
            <v>1810</v>
          </cell>
        </row>
        <row r="99">
          <cell r="A99" t="str">
            <v>1401.7</v>
          </cell>
          <cell r="B99" t="str">
            <v>1401</v>
          </cell>
          <cell r="C99">
            <v>7</v>
          </cell>
          <cell r="D99" t="str">
            <v>00010</v>
          </cell>
          <cell r="E99" t="str">
            <v>E</v>
          </cell>
          <cell r="F99" t="str">
            <v>Regulated Operations</v>
          </cell>
          <cell r="G99" t="str">
            <v>EE</v>
          </cell>
          <cell r="H99" t="str">
            <v>TRO Labrador Region</v>
          </cell>
          <cell r="I99" t="str">
            <v>1401</v>
          </cell>
          <cell r="J99" t="str">
            <v>Labrador Isolated Generation</v>
          </cell>
          <cell r="K99" t="str">
            <v>Mechanical Maint. A-Welder</v>
          </cell>
          <cell r="L99" t="str">
            <v>T00268</v>
          </cell>
          <cell r="M99" t="str">
            <v>A</v>
          </cell>
          <cell r="N99">
            <v>1.38</v>
          </cell>
          <cell r="O99">
            <v>79459</v>
          </cell>
          <cell r="P99">
            <v>2871</v>
          </cell>
        </row>
        <row r="100">
          <cell r="A100" t="str">
            <v>1401.8</v>
          </cell>
          <cell r="B100" t="str">
            <v>1401</v>
          </cell>
          <cell r="C100">
            <v>8</v>
          </cell>
          <cell r="D100" t="str">
            <v>00010</v>
          </cell>
          <cell r="E100" t="str">
            <v>E</v>
          </cell>
          <cell r="F100" t="str">
            <v>Regulated Operations</v>
          </cell>
          <cell r="G100" t="str">
            <v>EE</v>
          </cell>
          <cell r="H100" t="str">
            <v>TRO Labrador Region</v>
          </cell>
          <cell r="I100" t="str">
            <v>1401</v>
          </cell>
          <cell r="J100" t="str">
            <v>Labrador Isolated Generation</v>
          </cell>
          <cell r="K100" t="str">
            <v>Technician</v>
          </cell>
          <cell r="L100" t="str">
            <v>T00458</v>
          </cell>
          <cell r="M100" t="str">
            <v>A</v>
          </cell>
          <cell r="N100">
            <v>0.09</v>
          </cell>
          <cell r="O100">
            <v>3767</v>
          </cell>
          <cell r="P100">
            <v>180</v>
          </cell>
        </row>
        <row r="101">
          <cell r="A101" t="str">
            <v>1403.1</v>
          </cell>
          <cell r="B101" t="str">
            <v>1403</v>
          </cell>
          <cell r="C101">
            <v>1</v>
          </cell>
          <cell r="D101" t="str">
            <v>00010</v>
          </cell>
          <cell r="E101" t="str">
            <v>E</v>
          </cell>
          <cell r="F101" t="str">
            <v>Regulated Operations</v>
          </cell>
          <cell r="G101" t="str">
            <v>EE</v>
          </cell>
          <cell r="H101" t="str">
            <v>TRO Labrador Region</v>
          </cell>
          <cell r="I101" t="str">
            <v>1403</v>
          </cell>
          <cell r="J101" t="str">
            <v>Lab Interconnect Generation</v>
          </cell>
          <cell r="K101" t="str">
            <v>Labourer</v>
          </cell>
          <cell r="L101" t="str">
            <v>T00307</v>
          </cell>
          <cell r="M101" t="str">
            <v>A</v>
          </cell>
          <cell r="N101">
            <v>0.48</v>
          </cell>
          <cell r="O101">
            <v>22330</v>
          </cell>
          <cell r="P101">
            <v>999</v>
          </cell>
        </row>
        <row r="102">
          <cell r="A102" t="str">
            <v>2043.1</v>
          </cell>
          <cell r="B102" t="str">
            <v>2043</v>
          </cell>
          <cell r="C102">
            <v>1</v>
          </cell>
          <cell r="D102" t="str">
            <v>00010</v>
          </cell>
          <cell r="E102" t="str">
            <v>E</v>
          </cell>
          <cell r="F102" t="str">
            <v>Regulated Operations</v>
          </cell>
          <cell r="G102" t="str">
            <v>EE</v>
          </cell>
          <cell r="H102" t="str">
            <v>TRO Labrador Region</v>
          </cell>
          <cell r="I102" t="str">
            <v>2043</v>
          </cell>
          <cell r="J102" t="str">
            <v>Labrador Mgmt &amp; Admin</v>
          </cell>
          <cell r="K102" t="str">
            <v>Office Clerk</v>
          </cell>
          <cell r="L102" t="str">
            <v>T00216</v>
          </cell>
          <cell r="M102" t="str">
            <v>A</v>
          </cell>
          <cell r="N102">
            <v>2.1800000000000002</v>
          </cell>
          <cell r="O102">
            <v>89324</v>
          </cell>
          <cell r="P102">
            <v>4535</v>
          </cell>
        </row>
        <row r="103">
          <cell r="A103" t="str">
            <v>1209.1</v>
          </cell>
          <cell r="B103" t="str">
            <v>1209</v>
          </cell>
          <cell r="C103">
            <v>1</v>
          </cell>
          <cell r="D103" t="str">
            <v>00010</v>
          </cell>
          <cell r="E103" t="str">
            <v>E</v>
          </cell>
          <cell r="F103" t="str">
            <v>Regulated Operations</v>
          </cell>
          <cell r="G103" t="str">
            <v>EF</v>
          </cell>
          <cell r="H103" t="str">
            <v>System Operations/Cust. Serv.</v>
          </cell>
          <cell r="I103" t="str">
            <v>1209</v>
          </cell>
          <cell r="J103" t="str">
            <v>Customer Communication &amp; Supp</v>
          </cell>
          <cell r="K103" t="str">
            <v>Customer Serv Representative</v>
          </cell>
          <cell r="L103" t="str">
            <v>T00034</v>
          </cell>
          <cell r="M103" t="str">
            <v>A</v>
          </cell>
          <cell r="N103">
            <v>1.3</v>
          </cell>
          <cell r="O103">
            <v>61031</v>
          </cell>
          <cell r="P103">
            <v>900</v>
          </cell>
        </row>
        <row r="104">
          <cell r="A104" t="str">
            <v>1209.2</v>
          </cell>
          <cell r="B104" t="str">
            <v>1209</v>
          </cell>
          <cell r="C104">
            <v>2</v>
          </cell>
          <cell r="D104" t="str">
            <v>00010</v>
          </cell>
          <cell r="E104" t="str">
            <v>E</v>
          </cell>
          <cell r="F104" t="str">
            <v>Regulated Operations</v>
          </cell>
          <cell r="G104" t="str">
            <v>EF</v>
          </cell>
          <cell r="H104" t="str">
            <v>System Operations/Cust. Serv.</v>
          </cell>
          <cell r="I104" t="str">
            <v>1209</v>
          </cell>
          <cell r="J104" t="str">
            <v>Customer Communication &amp; Supp</v>
          </cell>
          <cell r="K104" t="str">
            <v>Meter Reader/Collector</v>
          </cell>
          <cell r="L104" t="str">
            <v>T00363</v>
          </cell>
          <cell r="M104" t="str">
            <v>A</v>
          </cell>
          <cell r="N104">
            <v>0.33</v>
          </cell>
          <cell r="O104">
            <v>13486</v>
          </cell>
          <cell r="P104">
            <v>687</v>
          </cell>
        </row>
        <row r="105">
          <cell r="A105" t="str">
            <v>1209.3</v>
          </cell>
          <cell r="B105" t="str">
            <v>1209</v>
          </cell>
          <cell r="C105">
            <v>3</v>
          </cell>
          <cell r="D105" t="str">
            <v>00010</v>
          </cell>
          <cell r="E105" t="str">
            <v>E</v>
          </cell>
          <cell r="F105" t="str">
            <v>Regulated Operations</v>
          </cell>
          <cell r="G105" t="str">
            <v>EF</v>
          </cell>
          <cell r="H105" t="str">
            <v>System Operations/Cust. Serv.</v>
          </cell>
          <cell r="I105" t="str">
            <v>1209</v>
          </cell>
          <cell r="J105" t="str">
            <v>Customer Communication &amp; Supp</v>
          </cell>
          <cell r="K105" t="str">
            <v>Relief Meter Reader</v>
          </cell>
          <cell r="L105" t="str">
            <v>T00005</v>
          </cell>
          <cell r="M105" t="str">
            <v>A</v>
          </cell>
          <cell r="N105">
            <v>1.5</v>
          </cell>
          <cell r="O105">
            <v>53157</v>
          </cell>
          <cell r="P105">
            <v>3120</v>
          </cell>
        </row>
        <row r="106">
          <cell r="A106" t="str">
            <v>1236.1</v>
          </cell>
          <cell r="B106" t="str">
            <v>1236</v>
          </cell>
          <cell r="C106">
            <v>1</v>
          </cell>
          <cell r="D106" t="str">
            <v>00010</v>
          </cell>
          <cell r="E106" t="str">
            <v>E</v>
          </cell>
          <cell r="F106" t="str">
            <v>Regulated Operations</v>
          </cell>
          <cell r="G106" t="str">
            <v>EF</v>
          </cell>
          <cell r="H106" t="str">
            <v>System Operations/Cust. Serv.</v>
          </cell>
          <cell r="I106" t="str">
            <v>1236</v>
          </cell>
          <cell r="J106" t="str">
            <v>System Operations</v>
          </cell>
          <cell r="K106" t="str">
            <v>Co-op Commerce</v>
          </cell>
          <cell r="L106" t="str">
            <v>T00441</v>
          </cell>
          <cell r="M106" t="str">
            <v>A</v>
          </cell>
          <cell r="N106">
            <v>0.31</v>
          </cell>
          <cell r="O106">
            <v>10623</v>
          </cell>
          <cell r="P106">
            <v>600</v>
          </cell>
        </row>
        <row r="107">
          <cell r="A107" t="str">
            <v>1236.2</v>
          </cell>
          <cell r="B107" t="str">
            <v>1236</v>
          </cell>
          <cell r="C107">
            <v>2</v>
          </cell>
          <cell r="D107" t="str">
            <v>00010</v>
          </cell>
          <cell r="E107" t="str">
            <v>E</v>
          </cell>
          <cell r="F107" t="str">
            <v>Regulated Operations</v>
          </cell>
          <cell r="G107" t="str">
            <v>EF</v>
          </cell>
          <cell r="H107" t="str">
            <v>System Operations/Cust. Serv.</v>
          </cell>
          <cell r="I107" t="str">
            <v>1236</v>
          </cell>
          <cell r="J107" t="str">
            <v>System Operations</v>
          </cell>
          <cell r="K107" t="str">
            <v>Energy Conservation Prog Advis</v>
          </cell>
          <cell r="L107" t="str">
            <v>T00438</v>
          </cell>
          <cell r="M107" t="str">
            <v>A</v>
          </cell>
          <cell r="N107">
            <v>1</v>
          </cell>
          <cell r="O107">
            <v>45239</v>
          </cell>
          <cell r="P107">
            <v>1950</v>
          </cell>
        </row>
        <row r="108">
          <cell r="A108" t="str">
            <v>1405.1</v>
          </cell>
          <cell r="B108" t="str">
            <v>1405</v>
          </cell>
          <cell r="C108">
            <v>1</v>
          </cell>
          <cell r="D108" t="str">
            <v>00010</v>
          </cell>
          <cell r="E108" t="str">
            <v>J</v>
          </cell>
          <cell r="F108" t="str">
            <v>Non-Regulated Operations</v>
          </cell>
          <cell r="G108" t="str">
            <v>JA</v>
          </cell>
          <cell r="H108" t="str">
            <v>Non-Regulated Business Units</v>
          </cell>
          <cell r="I108" t="str">
            <v>1405</v>
          </cell>
          <cell r="J108" t="str">
            <v>Natuashish</v>
          </cell>
          <cell r="K108" t="str">
            <v>Diesel Plant Operator</v>
          </cell>
          <cell r="L108" t="str">
            <v>T00313</v>
          </cell>
          <cell r="M108" t="str">
            <v>A</v>
          </cell>
          <cell r="N108">
            <v>1</v>
          </cell>
          <cell r="O108">
            <v>59144</v>
          </cell>
          <cell r="P108">
            <v>2080</v>
          </cell>
        </row>
        <row r="109">
          <cell r="A109" t="str">
            <v>1405.2</v>
          </cell>
          <cell r="B109" t="str">
            <v>1405</v>
          </cell>
          <cell r="C109">
            <v>2</v>
          </cell>
          <cell r="D109" t="str">
            <v>00010</v>
          </cell>
          <cell r="E109" t="str">
            <v>J</v>
          </cell>
          <cell r="F109" t="str">
            <v>Non-Regulated Operations</v>
          </cell>
          <cell r="G109" t="str">
            <v>JA</v>
          </cell>
          <cell r="H109" t="str">
            <v>Non-Regulated Business Units</v>
          </cell>
          <cell r="I109" t="str">
            <v>1405</v>
          </cell>
          <cell r="J109" t="str">
            <v>Natuashish</v>
          </cell>
          <cell r="K109" t="str">
            <v>Diesel System Representative</v>
          </cell>
          <cell r="L109" t="str">
            <v>T00314</v>
          </cell>
          <cell r="M109" t="str">
            <v>A</v>
          </cell>
          <cell r="N109">
            <v>1</v>
          </cell>
          <cell r="O109">
            <v>59144</v>
          </cell>
          <cell r="P109">
            <v>2080</v>
          </cell>
        </row>
        <row r="110">
          <cell r="A110" t="str">
            <v>1405.3</v>
          </cell>
          <cell r="B110" t="str">
            <v>1405</v>
          </cell>
          <cell r="C110">
            <v>3</v>
          </cell>
          <cell r="D110" t="str">
            <v>00010</v>
          </cell>
          <cell r="E110" t="str">
            <v>J</v>
          </cell>
          <cell r="F110" t="str">
            <v>Non-Regulated Operations</v>
          </cell>
          <cell r="G110" t="str">
            <v>JA</v>
          </cell>
          <cell r="H110" t="str">
            <v>Non-Regulated Business Units</v>
          </cell>
          <cell r="I110" t="str">
            <v>1405</v>
          </cell>
          <cell r="J110" t="str">
            <v>Natuashish</v>
          </cell>
          <cell r="K110" t="str">
            <v>Labourer</v>
          </cell>
          <cell r="L110" t="str">
            <v>T00451</v>
          </cell>
          <cell r="M110" t="str">
            <v>A</v>
          </cell>
          <cell r="N110">
            <v>0.02</v>
          </cell>
          <cell r="O110">
            <v>532</v>
          </cell>
          <cell r="P110">
            <v>29</v>
          </cell>
        </row>
        <row r="111">
          <cell r="A111" t="str">
            <v>1252.1</v>
          </cell>
          <cell r="B111" t="str">
            <v>1252</v>
          </cell>
          <cell r="C111">
            <v>1</v>
          </cell>
          <cell r="D111" t="str">
            <v>00010</v>
          </cell>
          <cell r="E111" t="str">
            <v>T</v>
          </cell>
          <cell r="F111" t="str">
            <v>Lower Churchill</v>
          </cell>
          <cell r="G111" t="str">
            <v>TA</v>
          </cell>
          <cell r="H111" t="str">
            <v>Lower Churchill</v>
          </cell>
          <cell r="I111" t="str">
            <v>1252</v>
          </cell>
          <cell r="J111" t="str">
            <v>Lower Churchill</v>
          </cell>
          <cell r="K111" t="str">
            <v>Aboriginal Legal Advisor</v>
          </cell>
          <cell r="L111" t="str">
            <v>T00386</v>
          </cell>
          <cell r="M111" t="str">
            <v>A</v>
          </cell>
          <cell r="N111">
            <v>0.49</v>
          </cell>
          <cell r="O111">
            <v>29672</v>
          </cell>
          <cell r="P111">
            <v>954</v>
          </cell>
        </row>
        <row r="112">
          <cell r="A112" t="str">
            <v>1252.2</v>
          </cell>
          <cell r="B112" t="str">
            <v>1252</v>
          </cell>
          <cell r="C112">
            <v>2</v>
          </cell>
          <cell r="D112" t="str">
            <v>00010</v>
          </cell>
          <cell r="E112" t="str">
            <v>T</v>
          </cell>
          <cell r="F112" t="str">
            <v>Lower Churchill</v>
          </cell>
          <cell r="G112" t="str">
            <v>TA</v>
          </cell>
          <cell r="H112" t="str">
            <v>Lower Churchill</v>
          </cell>
          <cell r="I112" t="str">
            <v>1252</v>
          </cell>
          <cell r="J112" t="str">
            <v>Lower Churchill</v>
          </cell>
          <cell r="K112" t="str">
            <v>Administrative Assistant</v>
          </cell>
          <cell r="L112" t="str">
            <v>T00444</v>
          </cell>
          <cell r="M112" t="str">
            <v>A</v>
          </cell>
          <cell r="N112">
            <v>0.17</v>
          </cell>
          <cell r="O112">
            <v>6304</v>
          </cell>
          <cell r="P112">
            <v>338</v>
          </cell>
        </row>
        <row r="113">
          <cell r="A113" t="str">
            <v>1252.3</v>
          </cell>
          <cell r="B113" t="str">
            <v>1252</v>
          </cell>
          <cell r="C113">
            <v>3</v>
          </cell>
          <cell r="D113" t="str">
            <v>00010</v>
          </cell>
          <cell r="E113" t="str">
            <v>T</v>
          </cell>
          <cell r="F113" t="str">
            <v>Lower Churchill</v>
          </cell>
          <cell r="G113" t="str">
            <v>TA</v>
          </cell>
          <cell r="H113" t="str">
            <v>Lower Churchill</v>
          </cell>
          <cell r="I113" t="str">
            <v>1252</v>
          </cell>
          <cell r="J113" t="str">
            <v>Lower Churchill</v>
          </cell>
          <cell r="K113" t="str">
            <v>Benefits &amp;Training Coordinator</v>
          </cell>
          <cell r="L113" t="str">
            <v>T00399</v>
          </cell>
          <cell r="M113" t="str">
            <v>A</v>
          </cell>
          <cell r="N113">
            <v>0.41</v>
          </cell>
          <cell r="O113">
            <v>28639</v>
          </cell>
          <cell r="P113">
            <v>794</v>
          </cell>
        </row>
        <row r="114">
          <cell r="A114" t="str">
            <v>1252.4</v>
          </cell>
          <cell r="B114" t="str">
            <v>1252</v>
          </cell>
          <cell r="C114">
            <v>4</v>
          </cell>
          <cell r="D114" t="str">
            <v>00010</v>
          </cell>
          <cell r="E114" t="str">
            <v>T</v>
          </cell>
          <cell r="F114" t="str">
            <v>Lower Churchill</v>
          </cell>
          <cell r="G114" t="str">
            <v>TA</v>
          </cell>
          <cell r="H114" t="str">
            <v>Lower Churchill</v>
          </cell>
          <cell r="I114" t="str">
            <v>1252</v>
          </cell>
          <cell r="J114" t="str">
            <v>Lower Churchill</v>
          </cell>
          <cell r="K114" t="str">
            <v>Co-op Commerce</v>
          </cell>
          <cell r="L114" t="str">
            <v>T00367</v>
          </cell>
          <cell r="M114" t="str">
            <v>A</v>
          </cell>
          <cell r="N114">
            <v>0.4</v>
          </cell>
          <cell r="O114">
            <v>11834</v>
          </cell>
          <cell r="P114">
            <v>780</v>
          </cell>
        </row>
        <row r="115">
          <cell r="A115" t="str">
            <v>1252.5</v>
          </cell>
          <cell r="B115" t="str">
            <v>1252</v>
          </cell>
          <cell r="C115">
            <v>5</v>
          </cell>
          <cell r="D115" t="str">
            <v>00010</v>
          </cell>
          <cell r="E115" t="str">
            <v>T</v>
          </cell>
          <cell r="F115" t="str">
            <v>Lower Churchill</v>
          </cell>
          <cell r="G115" t="str">
            <v>TA</v>
          </cell>
          <cell r="H115" t="str">
            <v>Lower Churchill</v>
          </cell>
          <cell r="I115" t="str">
            <v>1252</v>
          </cell>
          <cell r="J115" t="str">
            <v>Lower Churchill</v>
          </cell>
          <cell r="K115" t="str">
            <v>Co-op Engineer</v>
          </cell>
          <cell r="L115" t="str">
            <v>T00352</v>
          </cell>
          <cell r="M115" t="str">
            <v>A</v>
          </cell>
          <cell r="N115">
            <v>2</v>
          </cell>
          <cell r="O115">
            <v>59175</v>
          </cell>
          <cell r="P115">
            <v>3900</v>
          </cell>
        </row>
        <row r="116">
          <cell r="A116" t="str">
            <v>1252.6</v>
          </cell>
          <cell r="B116" t="str">
            <v>1252</v>
          </cell>
          <cell r="C116">
            <v>6</v>
          </cell>
          <cell r="D116" t="str">
            <v>00010</v>
          </cell>
          <cell r="E116" t="str">
            <v>T</v>
          </cell>
          <cell r="F116" t="str">
            <v>Lower Churchill</v>
          </cell>
          <cell r="G116" t="str">
            <v>TA</v>
          </cell>
          <cell r="H116" t="str">
            <v>Lower Churchill</v>
          </cell>
          <cell r="I116" t="str">
            <v>1252</v>
          </cell>
          <cell r="J116" t="str">
            <v>Lower Churchill</v>
          </cell>
          <cell r="K116" t="str">
            <v>Communication Coordinator</v>
          </cell>
          <cell r="L116" t="str">
            <v>T00418</v>
          </cell>
          <cell r="M116" t="str">
            <v>A</v>
          </cell>
          <cell r="N116">
            <v>1</v>
          </cell>
          <cell r="O116">
            <v>44500</v>
          </cell>
          <cell r="P116">
            <v>1950</v>
          </cell>
        </row>
        <row r="117">
          <cell r="A117" t="str">
            <v>1252.7</v>
          </cell>
          <cell r="B117" t="str">
            <v>1252</v>
          </cell>
          <cell r="C117">
            <v>7</v>
          </cell>
          <cell r="D117" t="str">
            <v>00010</v>
          </cell>
          <cell r="E117" t="str">
            <v>T</v>
          </cell>
          <cell r="F117" t="str">
            <v>Lower Churchill</v>
          </cell>
          <cell r="G117" t="str">
            <v>TA</v>
          </cell>
          <cell r="H117" t="str">
            <v>Lower Churchill</v>
          </cell>
          <cell r="I117" t="str">
            <v>1252</v>
          </cell>
          <cell r="J117" t="str">
            <v>Lower Churchill</v>
          </cell>
          <cell r="K117" t="str">
            <v>Database Analyst</v>
          </cell>
          <cell r="L117" t="str">
            <v>T00408</v>
          </cell>
          <cell r="M117" t="str">
            <v>A</v>
          </cell>
          <cell r="N117">
            <v>0.34</v>
          </cell>
          <cell r="O117">
            <v>20665</v>
          </cell>
          <cell r="P117">
            <v>704</v>
          </cell>
        </row>
        <row r="118">
          <cell r="A118" t="str">
            <v>1252.8</v>
          </cell>
          <cell r="B118" t="str">
            <v>1252</v>
          </cell>
          <cell r="C118">
            <v>8</v>
          </cell>
          <cell r="D118" t="str">
            <v>00010</v>
          </cell>
          <cell r="E118" t="str">
            <v>T</v>
          </cell>
          <cell r="F118" t="str">
            <v>Lower Churchill</v>
          </cell>
          <cell r="G118" t="str">
            <v>TA</v>
          </cell>
          <cell r="H118" t="str">
            <v>Lower Churchill</v>
          </cell>
          <cell r="I118" t="str">
            <v>1252</v>
          </cell>
          <cell r="J118" t="str">
            <v>Lower Churchill</v>
          </cell>
          <cell r="K118" t="str">
            <v>Environmental Assessment Assi.</v>
          </cell>
          <cell r="L118" t="str">
            <v>T00442</v>
          </cell>
          <cell r="M118" t="str">
            <v>A</v>
          </cell>
          <cell r="N118">
            <v>0.71</v>
          </cell>
          <cell r="O118">
            <v>32694</v>
          </cell>
          <cell r="P118">
            <v>1373</v>
          </cell>
        </row>
        <row r="119">
          <cell r="A119" t="str">
            <v>1252.9</v>
          </cell>
          <cell r="B119" t="str">
            <v>1252</v>
          </cell>
          <cell r="C119">
            <v>9</v>
          </cell>
          <cell r="D119" t="str">
            <v>00010</v>
          </cell>
          <cell r="E119" t="str">
            <v>T</v>
          </cell>
          <cell r="F119" t="str">
            <v>Lower Churchill</v>
          </cell>
          <cell r="G119" t="str">
            <v>TA</v>
          </cell>
          <cell r="H119" t="str">
            <v>Lower Churchill</v>
          </cell>
          <cell r="I119" t="str">
            <v>1252</v>
          </cell>
          <cell r="J119" t="str">
            <v>Lower Churchill</v>
          </cell>
          <cell r="K119" t="str">
            <v>Human Resources Analyst</v>
          </cell>
          <cell r="L119" t="str">
            <v>T00456</v>
          </cell>
          <cell r="M119" t="str">
            <v>A</v>
          </cell>
          <cell r="N119">
            <v>1</v>
          </cell>
          <cell r="O119">
            <v>45000</v>
          </cell>
          <cell r="P119">
            <v>1950</v>
          </cell>
        </row>
        <row r="120">
          <cell r="A120" t="str">
            <v>1252.10</v>
          </cell>
          <cell r="B120" t="str">
            <v>1252</v>
          </cell>
          <cell r="C120">
            <v>10</v>
          </cell>
          <cell r="D120" t="str">
            <v>00010</v>
          </cell>
          <cell r="E120" t="str">
            <v>T</v>
          </cell>
          <cell r="F120" t="str">
            <v>Lower Churchill</v>
          </cell>
          <cell r="G120" t="str">
            <v>TA</v>
          </cell>
          <cell r="H120" t="str">
            <v>Lower Churchill</v>
          </cell>
          <cell r="I120" t="str">
            <v>1252</v>
          </cell>
          <cell r="J120" t="str">
            <v>Lower Churchill</v>
          </cell>
          <cell r="K120" t="str">
            <v>IT Coordinator</v>
          </cell>
          <cell r="L120" t="str">
            <v>T00431</v>
          </cell>
          <cell r="M120" t="str">
            <v>A</v>
          </cell>
          <cell r="N120">
            <v>1</v>
          </cell>
          <cell r="O120">
            <v>51350</v>
          </cell>
          <cell r="P120">
            <v>1950</v>
          </cell>
        </row>
        <row r="121">
          <cell r="A121" t="str">
            <v>1252.11</v>
          </cell>
          <cell r="B121" t="str">
            <v>1252</v>
          </cell>
          <cell r="C121">
            <v>11</v>
          </cell>
          <cell r="D121" t="str">
            <v>00010</v>
          </cell>
          <cell r="E121" t="str">
            <v>T</v>
          </cell>
          <cell r="F121" t="str">
            <v>Lower Churchill</v>
          </cell>
          <cell r="G121" t="str">
            <v>TA</v>
          </cell>
          <cell r="H121" t="str">
            <v>Lower Churchill</v>
          </cell>
          <cell r="I121" t="str">
            <v>1252</v>
          </cell>
          <cell r="J121" t="str">
            <v>Lower Churchill</v>
          </cell>
          <cell r="K121" t="str">
            <v>Records Management Admin.</v>
          </cell>
          <cell r="L121" t="str">
            <v>T00364</v>
          </cell>
          <cell r="M121" t="str">
            <v>A</v>
          </cell>
          <cell r="N121">
            <v>1</v>
          </cell>
          <cell r="O121">
            <v>61129</v>
          </cell>
          <cell r="P121">
            <v>1950</v>
          </cell>
        </row>
        <row r="122">
          <cell r="A122" t="str">
            <v>1252.12</v>
          </cell>
          <cell r="B122" t="str">
            <v>1252</v>
          </cell>
          <cell r="C122">
            <v>12</v>
          </cell>
          <cell r="D122" t="str">
            <v>00010</v>
          </cell>
          <cell r="E122" t="str">
            <v>T</v>
          </cell>
          <cell r="F122" t="str">
            <v>Lower Churchill</v>
          </cell>
          <cell r="G122" t="str">
            <v>TA</v>
          </cell>
          <cell r="H122" t="str">
            <v>Lower Churchill</v>
          </cell>
          <cell r="I122" t="str">
            <v>1252</v>
          </cell>
          <cell r="J122" t="str">
            <v>Lower Churchill</v>
          </cell>
          <cell r="K122" t="str">
            <v>Sr Negotiator Lower Chur. IBA</v>
          </cell>
          <cell r="L122" t="str">
            <v>T00370</v>
          </cell>
          <cell r="M122" t="str">
            <v>A</v>
          </cell>
          <cell r="N122">
            <v>0.2</v>
          </cell>
          <cell r="O122">
            <v>29632</v>
          </cell>
          <cell r="P122">
            <v>390</v>
          </cell>
        </row>
        <row r="123">
          <cell r="A123" t="str">
            <v>3001.1</v>
          </cell>
          <cell r="B123" t="str">
            <v>3001</v>
          </cell>
          <cell r="C123">
            <v>1</v>
          </cell>
          <cell r="D123" t="str">
            <v>00005</v>
          </cell>
          <cell r="E123" t="str">
            <v>A</v>
          </cell>
          <cell r="F123" t="str">
            <v>Executive Leadership &amp; Assoc.</v>
          </cell>
          <cell r="G123" t="str">
            <v>AB</v>
          </cell>
          <cell r="H123" t="str">
            <v>Corp. Comm. &amp; Shareholder Rel.</v>
          </cell>
          <cell r="I123" t="str">
            <v>3001</v>
          </cell>
          <cell r="J123" t="str">
            <v>Corp. Comm.&amp; Shareholder Rel.</v>
          </cell>
          <cell r="K123" t="str">
            <v>Communication Coordinator</v>
          </cell>
          <cell r="L123" t="str">
            <v>T00419</v>
          </cell>
          <cell r="M123" t="str">
            <v>A</v>
          </cell>
          <cell r="N123">
            <v>0.14000000000000001</v>
          </cell>
          <cell r="O123">
            <v>6700</v>
          </cell>
          <cell r="P123">
            <v>278</v>
          </cell>
        </row>
        <row r="124">
          <cell r="A124" t="str">
            <v>3001.2</v>
          </cell>
          <cell r="B124" t="str">
            <v>3001</v>
          </cell>
          <cell r="C124">
            <v>2</v>
          </cell>
          <cell r="D124" t="str">
            <v>00005</v>
          </cell>
          <cell r="E124" t="str">
            <v>A</v>
          </cell>
          <cell r="F124" t="str">
            <v>Executive Leadership &amp; Assoc.</v>
          </cell>
          <cell r="G124" t="str">
            <v>AB</v>
          </cell>
          <cell r="H124" t="str">
            <v>Corp. Comm. &amp; Shareholder Rel.</v>
          </cell>
          <cell r="I124" t="str">
            <v>3001</v>
          </cell>
          <cell r="J124" t="str">
            <v>Corp. Comm.&amp; Shareholder Rel.</v>
          </cell>
          <cell r="K124" t="str">
            <v>Communications Specialist</v>
          </cell>
          <cell r="L124" t="str">
            <v>T00432</v>
          </cell>
          <cell r="M124" t="str">
            <v>A</v>
          </cell>
          <cell r="N124">
            <v>0.76</v>
          </cell>
          <cell r="O124">
            <v>32655</v>
          </cell>
          <cell r="P124">
            <v>1478</v>
          </cell>
        </row>
        <row r="125">
          <cell r="A125" t="str">
            <v>3003.1</v>
          </cell>
          <cell r="B125" t="str">
            <v>3003</v>
          </cell>
          <cell r="C125">
            <v>1</v>
          </cell>
          <cell r="D125" t="str">
            <v>00005</v>
          </cell>
          <cell r="E125" t="str">
            <v>A</v>
          </cell>
          <cell r="F125" t="str">
            <v>Executive Leadership &amp; Assoc.</v>
          </cell>
          <cell r="G125" t="str">
            <v>AD</v>
          </cell>
          <cell r="H125" t="str">
            <v>Internal Audit</v>
          </cell>
          <cell r="I125" t="str">
            <v>3003</v>
          </cell>
          <cell r="J125" t="str">
            <v>Internal Audit</v>
          </cell>
          <cell r="K125" t="str">
            <v>Co-op Commerce</v>
          </cell>
          <cell r="L125" t="str">
            <v>T00001</v>
          </cell>
          <cell r="M125" t="str">
            <v>A</v>
          </cell>
          <cell r="N125">
            <v>0.61</v>
          </cell>
          <cell r="O125">
            <v>17750</v>
          </cell>
          <cell r="P125">
            <v>1193</v>
          </cell>
        </row>
        <row r="126">
          <cell r="A126" t="str">
            <v>3012.1</v>
          </cell>
          <cell r="B126" t="str">
            <v>3012</v>
          </cell>
          <cell r="C126">
            <v>1</v>
          </cell>
          <cell r="D126" t="str">
            <v>00005</v>
          </cell>
          <cell r="E126" t="str">
            <v>K</v>
          </cell>
          <cell r="F126" t="str">
            <v>Business Development</v>
          </cell>
          <cell r="G126" t="str">
            <v>KA</v>
          </cell>
          <cell r="H126" t="str">
            <v>Business Development</v>
          </cell>
          <cell r="I126" t="str">
            <v>3012</v>
          </cell>
          <cell r="J126" t="str">
            <v>New Business Development</v>
          </cell>
          <cell r="K126" t="str">
            <v>Co-op Engineer</v>
          </cell>
          <cell r="L126" t="str">
            <v>T00366</v>
          </cell>
          <cell r="M126" t="str">
            <v>A</v>
          </cell>
          <cell r="N126">
            <v>0.65</v>
          </cell>
          <cell r="O126">
            <v>25230</v>
          </cell>
          <cell r="P126">
            <v>1268</v>
          </cell>
        </row>
        <row r="127">
          <cell r="A127" t="str">
            <v>3013.1</v>
          </cell>
          <cell r="B127" t="str">
            <v>3013</v>
          </cell>
          <cell r="C127">
            <v>1</v>
          </cell>
          <cell r="D127" t="str">
            <v>00005</v>
          </cell>
          <cell r="E127" t="str">
            <v>L</v>
          </cell>
          <cell r="F127" t="str">
            <v>Oil &amp; Gas</v>
          </cell>
          <cell r="G127" t="str">
            <v>LA</v>
          </cell>
          <cell r="H127" t="str">
            <v>Oil &amp; Gas</v>
          </cell>
          <cell r="I127" t="str">
            <v>3013</v>
          </cell>
          <cell r="J127" t="str">
            <v>Oil &amp; Gas</v>
          </cell>
          <cell r="K127" t="str">
            <v>Communication Coordinator</v>
          </cell>
          <cell r="L127" t="str">
            <v>T00430</v>
          </cell>
          <cell r="M127" t="str">
            <v>A</v>
          </cell>
          <cell r="N127">
            <v>1</v>
          </cell>
          <cell r="O127">
            <v>49450</v>
          </cell>
          <cell r="P127">
            <v>1950</v>
          </cell>
        </row>
        <row r="128">
          <cell r="A128" t="str">
            <v>2504.1</v>
          </cell>
          <cell r="B128" t="str">
            <v>2504</v>
          </cell>
          <cell r="C128">
            <v>1</v>
          </cell>
          <cell r="D128" t="str">
            <v>00020</v>
          </cell>
          <cell r="E128" t="str">
            <v>R</v>
          </cell>
          <cell r="F128" t="str">
            <v>CF Operations</v>
          </cell>
          <cell r="G128" t="str">
            <v>RA</v>
          </cell>
          <cell r="H128" t="str">
            <v>CF Management</v>
          </cell>
          <cell r="I128" t="str">
            <v>2504</v>
          </cell>
          <cell r="J128" t="str">
            <v>CF Support Services</v>
          </cell>
          <cell r="K128" t="str">
            <v>Messenger Clerk</v>
          </cell>
          <cell r="L128" t="str">
            <v>T00455</v>
          </cell>
          <cell r="M128" t="str">
            <v>A</v>
          </cell>
          <cell r="N128">
            <v>0.06</v>
          </cell>
          <cell r="O128">
            <v>2313</v>
          </cell>
          <cell r="P128">
            <v>113</v>
          </cell>
        </row>
        <row r="129">
          <cell r="A129" t="str">
            <v>2504.2</v>
          </cell>
          <cell r="B129" t="str">
            <v>2504</v>
          </cell>
          <cell r="C129">
            <v>2</v>
          </cell>
          <cell r="D129" t="str">
            <v>00020</v>
          </cell>
          <cell r="E129" t="str">
            <v>R</v>
          </cell>
          <cell r="F129" t="str">
            <v>CF Operations</v>
          </cell>
          <cell r="G129" t="str">
            <v>RA</v>
          </cell>
          <cell r="H129" t="str">
            <v>CF Management</v>
          </cell>
          <cell r="I129" t="str">
            <v>2504</v>
          </cell>
          <cell r="J129" t="str">
            <v>CF Support Services</v>
          </cell>
          <cell r="K129" t="str">
            <v>Office Clerk</v>
          </cell>
          <cell r="L129" t="str">
            <v>T00058</v>
          </cell>
          <cell r="M129" t="str">
            <v>A</v>
          </cell>
          <cell r="N129">
            <v>3.08</v>
          </cell>
          <cell r="O129">
            <v>137211</v>
          </cell>
          <cell r="P129">
            <v>6000</v>
          </cell>
        </row>
        <row r="130">
          <cell r="A130" t="str">
            <v>2504.3</v>
          </cell>
          <cell r="B130" t="str">
            <v>2504</v>
          </cell>
          <cell r="C130">
            <v>3</v>
          </cell>
          <cell r="D130" t="str">
            <v>00020</v>
          </cell>
          <cell r="E130" t="str">
            <v>R</v>
          </cell>
          <cell r="F130" t="str">
            <v>CF Operations</v>
          </cell>
          <cell r="G130" t="str">
            <v>RA</v>
          </cell>
          <cell r="H130" t="str">
            <v>CF Management</v>
          </cell>
          <cell r="I130" t="str">
            <v>2504</v>
          </cell>
          <cell r="J130" t="str">
            <v>CF Support Services</v>
          </cell>
          <cell r="K130" t="str">
            <v>Summer Student</v>
          </cell>
          <cell r="L130" t="str">
            <v>T00014</v>
          </cell>
          <cell r="M130" t="str">
            <v>A</v>
          </cell>
          <cell r="N130">
            <v>0.31</v>
          </cell>
          <cell r="O130">
            <v>9436</v>
          </cell>
          <cell r="P130">
            <v>640</v>
          </cell>
        </row>
        <row r="131">
          <cell r="A131" t="str">
            <v>1497.1</v>
          </cell>
          <cell r="B131" t="str">
            <v>1497</v>
          </cell>
          <cell r="C131">
            <v>1</v>
          </cell>
          <cell r="D131" t="str">
            <v>00020</v>
          </cell>
          <cell r="E131" t="str">
            <v>R</v>
          </cell>
          <cell r="F131" t="str">
            <v>CF Operations</v>
          </cell>
          <cell r="G131" t="str">
            <v>RB</v>
          </cell>
          <cell r="H131" t="str">
            <v>CF Production</v>
          </cell>
          <cell r="I131" t="str">
            <v>1497</v>
          </cell>
          <cell r="J131" t="str">
            <v>CF Water Resources</v>
          </cell>
          <cell r="K131" t="str">
            <v>Co-op Engineer</v>
          </cell>
          <cell r="L131" t="str">
            <v>T00044</v>
          </cell>
          <cell r="M131" t="str">
            <v>A</v>
          </cell>
          <cell r="N131">
            <v>1.35</v>
          </cell>
          <cell r="O131">
            <v>60280</v>
          </cell>
          <cell r="P131">
            <v>2800</v>
          </cell>
        </row>
        <row r="132">
          <cell r="A132" t="str">
            <v>1497.2</v>
          </cell>
          <cell r="B132" t="str">
            <v>1497</v>
          </cell>
          <cell r="C132">
            <v>2</v>
          </cell>
          <cell r="D132" t="str">
            <v>00020</v>
          </cell>
          <cell r="E132" t="str">
            <v>R</v>
          </cell>
          <cell r="F132" t="str">
            <v>CF Operations</v>
          </cell>
          <cell r="G132" t="str">
            <v>RB</v>
          </cell>
          <cell r="H132" t="str">
            <v>CF Production</v>
          </cell>
          <cell r="I132" t="str">
            <v>1497</v>
          </cell>
          <cell r="J132" t="str">
            <v>CF Water Resources</v>
          </cell>
          <cell r="K132" t="str">
            <v>Summer Student</v>
          </cell>
          <cell r="L132" t="str">
            <v>T00045</v>
          </cell>
          <cell r="M132" t="str">
            <v>A</v>
          </cell>
          <cell r="N132">
            <v>0.31</v>
          </cell>
          <cell r="O132">
            <v>9163</v>
          </cell>
          <cell r="P132">
            <v>640</v>
          </cell>
        </row>
        <row r="133">
          <cell r="A133" t="str">
            <v>1497.3</v>
          </cell>
          <cell r="B133" t="str">
            <v>1497</v>
          </cell>
          <cell r="C133">
            <v>3</v>
          </cell>
          <cell r="D133" t="str">
            <v>00020</v>
          </cell>
          <cell r="E133" t="str">
            <v>R</v>
          </cell>
          <cell r="F133" t="str">
            <v>CF Operations</v>
          </cell>
          <cell r="G133" t="str">
            <v>RB</v>
          </cell>
          <cell r="H133" t="str">
            <v>CF Production</v>
          </cell>
          <cell r="I133" t="str">
            <v>1497</v>
          </cell>
          <cell r="J133" t="str">
            <v>CF Water Resources</v>
          </cell>
          <cell r="K133" t="str">
            <v>Technician</v>
          </cell>
          <cell r="L133" t="str">
            <v>T00043</v>
          </cell>
          <cell r="M133" t="str">
            <v>A</v>
          </cell>
          <cell r="N133">
            <v>0.54</v>
          </cell>
          <cell r="O133">
            <v>35065</v>
          </cell>
          <cell r="P133">
            <v>1120</v>
          </cell>
        </row>
        <row r="134">
          <cell r="A134" t="str">
            <v>1502.1</v>
          </cell>
          <cell r="B134" t="str">
            <v>1502</v>
          </cell>
          <cell r="C134">
            <v>1</v>
          </cell>
          <cell r="D134" t="str">
            <v>00020</v>
          </cell>
          <cell r="E134" t="str">
            <v>R</v>
          </cell>
          <cell r="F134" t="str">
            <v>CF Operations</v>
          </cell>
          <cell r="G134" t="str">
            <v>RB</v>
          </cell>
          <cell r="H134" t="str">
            <v>CF Production</v>
          </cell>
          <cell r="I134" t="str">
            <v>1502</v>
          </cell>
          <cell r="J134" t="str">
            <v>Twin Falls</v>
          </cell>
          <cell r="K134" t="str">
            <v>Labourer</v>
          </cell>
          <cell r="L134" t="str">
            <v>T00450</v>
          </cell>
          <cell r="M134" t="str">
            <v>A</v>
          </cell>
          <cell r="N134">
            <v>0.48</v>
          </cell>
          <cell r="O134">
            <v>20672</v>
          </cell>
          <cell r="P134">
            <v>1000</v>
          </cell>
        </row>
        <row r="135">
          <cell r="A135" t="str">
            <v>1510.1</v>
          </cell>
          <cell r="B135" t="str">
            <v>1510</v>
          </cell>
          <cell r="C135">
            <v>1</v>
          </cell>
          <cell r="D135" t="str">
            <v>00020</v>
          </cell>
          <cell r="E135" t="str">
            <v>R</v>
          </cell>
          <cell r="F135" t="str">
            <v>CF Operations</v>
          </cell>
          <cell r="G135" t="str">
            <v>RB</v>
          </cell>
          <cell r="H135" t="str">
            <v>CF Production</v>
          </cell>
          <cell r="I135" t="str">
            <v>1510</v>
          </cell>
          <cell r="J135" t="str">
            <v>CF Generating Plant</v>
          </cell>
          <cell r="K135" t="str">
            <v>Apprentice Electrician</v>
          </cell>
          <cell r="L135" t="str">
            <v>T00073</v>
          </cell>
          <cell r="M135" t="str">
            <v>A</v>
          </cell>
          <cell r="N135">
            <v>2</v>
          </cell>
          <cell r="O135">
            <v>116813</v>
          </cell>
          <cell r="P135">
            <v>4160</v>
          </cell>
        </row>
        <row r="136">
          <cell r="A136" t="str">
            <v>1510.2</v>
          </cell>
          <cell r="B136" t="str">
            <v>1510</v>
          </cell>
          <cell r="C136">
            <v>2</v>
          </cell>
          <cell r="D136" t="str">
            <v>00020</v>
          </cell>
          <cell r="E136" t="str">
            <v>R</v>
          </cell>
          <cell r="F136" t="str">
            <v>CF Operations</v>
          </cell>
          <cell r="G136" t="str">
            <v>RB</v>
          </cell>
          <cell r="H136" t="str">
            <v>CF Production</v>
          </cell>
          <cell r="I136" t="str">
            <v>1510</v>
          </cell>
          <cell r="J136" t="str">
            <v>CF Generating Plant</v>
          </cell>
          <cell r="K136" t="str">
            <v>Apprentice Mechanic</v>
          </cell>
          <cell r="L136" t="str">
            <v>T00072</v>
          </cell>
          <cell r="M136" t="str">
            <v>A</v>
          </cell>
          <cell r="N136">
            <v>3</v>
          </cell>
          <cell r="O136">
            <v>175219</v>
          </cell>
          <cell r="P136">
            <v>6240</v>
          </cell>
        </row>
        <row r="137">
          <cell r="A137" t="str">
            <v>1510.3</v>
          </cell>
          <cell r="B137" t="str">
            <v>1510</v>
          </cell>
          <cell r="C137">
            <v>3</v>
          </cell>
          <cell r="D137" t="str">
            <v>00020</v>
          </cell>
          <cell r="E137" t="str">
            <v>R</v>
          </cell>
          <cell r="F137" t="str">
            <v>CF Operations</v>
          </cell>
          <cell r="G137" t="str">
            <v>RB</v>
          </cell>
          <cell r="H137" t="str">
            <v>CF Production</v>
          </cell>
          <cell r="I137" t="str">
            <v>1510</v>
          </cell>
          <cell r="J137" t="str">
            <v>CF Generating Plant</v>
          </cell>
          <cell r="K137" t="str">
            <v>Electrician</v>
          </cell>
          <cell r="L137" t="str">
            <v>T00306</v>
          </cell>
          <cell r="M137" t="str">
            <v>A</v>
          </cell>
          <cell r="N137">
            <v>1.54</v>
          </cell>
          <cell r="O137">
            <v>106829</v>
          </cell>
          <cell r="P137">
            <v>3200</v>
          </cell>
        </row>
        <row r="138">
          <cell r="A138" t="str">
            <v>1510.4</v>
          </cell>
          <cell r="B138" t="str">
            <v>1510</v>
          </cell>
          <cell r="C138">
            <v>4</v>
          </cell>
          <cell r="D138" t="str">
            <v>00020</v>
          </cell>
          <cell r="E138" t="str">
            <v>R</v>
          </cell>
          <cell r="F138" t="str">
            <v>CF Operations</v>
          </cell>
          <cell r="G138" t="str">
            <v>RB</v>
          </cell>
          <cell r="H138" t="str">
            <v>CF Production</v>
          </cell>
          <cell r="I138" t="str">
            <v>1510</v>
          </cell>
          <cell r="J138" t="str">
            <v>CF Generating Plant</v>
          </cell>
          <cell r="K138" t="str">
            <v>Mechanic</v>
          </cell>
          <cell r="L138" t="str">
            <v>T00304</v>
          </cell>
          <cell r="M138" t="str">
            <v>A</v>
          </cell>
          <cell r="N138">
            <v>1.54</v>
          </cell>
          <cell r="O138">
            <v>106829</v>
          </cell>
          <cell r="P138">
            <v>3200</v>
          </cell>
        </row>
        <row r="139">
          <cell r="A139" t="str">
            <v>1510.5</v>
          </cell>
          <cell r="B139" t="str">
            <v>1510</v>
          </cell>
          <cell r="C139">
            <v>5</v>
          </cell>
          <cell r="D139" t="str">
            <v>00020</v>
          </cell>
          <cell r="E139" t="str">
            <v>R</v>
          </cell>
          <cell r="F139" t="str">
            <v>CF Operations</v>
          </cell>
          <cell r="G139" t="str">
            <v>RB</v>
          </cell>
          <cell r="H139" t="str">
            <v>CF Production</v>
          </cell>
          <cell r="I139" t="str">
            <v>1510</v>
          </cell>
          <cell r="J139" t="str">
            <v>CF Generating Plant</v>
          </cell>
          <cell r="K139" t="str">
            <v>Office Clerk</v>
          </cell>
          <cell r="L139" t="str">
            <v>T00106</v>
          </cell>
          <cell r="M139" t="str">
            <v>A</v>
          </cell>
          <cell r="N139">
            <v>0.23</v>
          </cell>
          <cell r="O139">
            <v>10457</v>
          </cell>
          <cell r="P139">
            <v>480</v>
          </cell>
        </row>
        <row r="140">
          <cell r="A140" t="str">
            <v>1510.6</v>
          </cell>
          <cell r="B140" t="str">
            <v>1510</v>
          </cell>
          <cell r="C140">
            <v>6</v>
          </cell>
          <cell r="D140" t="str">
            <v>00020</v>
          </cell>
          <cell r="E140" t="str">
            <v>R</v>
          </cell>
          <cell r="F140" t="str">
            <v>CF Operations</v>
          </cell>
          <cell r="G140" t="str">
            <v>RB</v>
          </cell>
          <cell r="H140" t="str">
            <v>CF Production</v>
          </cell>
          <cell r="I140" t="str">
            <v>1510</v>
          </cell>
          <cell r="J140" t="str">
            <v>CF Generating Plant</v>
          </cell>
          <cell r="K140" t="str">
            <v>Summer Student</v>
          </cell>
          <cell r="L140" t="str">
            <v>T00448</v>
          </cell>
          <cell r="M140" t="str">
            <v>A</v>
          </cell>
          <cell r="N140">
            <v>0.31</v>
          </cell>
          <cell r="O140">
            <v>9450</v>
          </cell>
          <cell r="P140">
            <v>640</v>
          </cell>
        </row>
        <row r="141">
          <cell r="A141" t="str">
            <v>1510.7</v>
          </cell>
          <cell r="B141" t="str">
            <v>1510</v>
          </cell>
          <cell r="C141">
            <v>7</v>
          </cell>
          <cell r="D141" t="str">
            <v>00020</v>
          </cell>
          <cell r="E141" t="str">
            <v>R</v>
          </cell>
          <cell r="F141" t="str">
            <v>CF Operations</v>
          </cell>
          <cell r="G141" t="str">
            <v>RB</v>
          </cell>
          <cell r="H141" t="str">
            <v>CF Production</v>
          </cell>
          <cell r="I141" t="str">
            <v>1510</v>
          </cell>
          <cell r="J141" t="str">
            <v>CF Generating Plant</v>
          </cell>
          <cell r="K141" t="str">
            <v>Tool Crib Attendant</v>
          </cell>
          <cell r="L141" t="str">
            <v>T00179</v>
          </cell>
          <cell r="M141" t="str">
            <v>A</v>
          </cell>
          <cell r="N141">
            <v>0.5</v>
          </cell>
          <cell r="O141">
            <v>21499</v>
          </cell>
          <cell r="P141">
            <v>1040</v>
          </cell>
        </row>
        <row r="142">
          <cell r="A142" t="str">
            <v>1510.8</v>
          </cell>
          <cell r="B142" t="str">
            <v>1510</v>
          </cell>
          <cell r="C142">
            <v>8</v>
          </cell>
          <cell r="D142" t="str">
            <v>00020</v>
          </cell>
          <cell r="E142" t="str">
            <v>R</v>
          </cell>
          <cell r="F142" t="str">
            <v>CF Operations</v>
          </cell>
          <cell r="G142" t="str">
            <v>RB</v>
          </cell>
          <cell r="H142" t="str">
            <v>CF Production</v>
          </cell>
          <cell r="I142" t="str">
            <v>1510</v>
          </cell>
          <cell r="J142" t="str">
            <v>CF Generating Plant</v>
          </cell>
          <cell r="K142" t="str">
            <v>Trades Worker B</v>
          </cell>
          <cell r="L142" t="str">
            <v>T00077</v>
          </cell>
          <cell r="M142" t="str">
            <v>A</v>
          </cell>
          <cell r="N142">
            <v>0.42</v>
          </cell>
          <cell r="O142">
            <v>25141</v>
          </cell>
          <cell r="P142">
            <v>880</v>
          </cell>
        </row>
        <row r="143">
          <cell r="A143" t="str">
            <v>1518.1</v>
          </cell>
          <cell r="B143" t="str">
            <v>1518</v>
          </cell>
          <cell r="C143">
            <v>1</v>
          </cell>
          <cell r="D143" t="str">
            <v>00020</v>
          </cell>
          <cell r="E143" t="str">
            <v>R</v>
          </cell>
          <cell r="F143" t="str">
            <v>CF Operations</v>
          </cell>
          <cell r="G143" t="str">
            <v>RB</v>
          </cell>
          <cell r="H143" t="str">
            <v>CF Production</v>
          </cell>
          <cell r="I143" t="str">
            <v>1518</v>
          </cell>
          <cell r="J143" t="str">
            <v>CF Communications</v>
          </cell>
          <cell r="K143" t="str">
            <v>Communications Technician</v>
          </cell>
          <cell r="L143" t="str">
            <v>T00453</v>
          </cell>
          <cell r="M143" t="str">
            <v>A</v>
          </cell>
          <cell r="N143">
            <v>0.57999999999999996</v>
          </cell>
          <cell r="O143">
            <v>30897</v>
          </cell>
          <cell r="P143">
            <v>1200</v>
          </cell>
        </row>
        <row r="144">
          <cell r="A144" t="str">
            <v>2512.1</v>
          </cell>
          <cell r="B144" t="str">
            <v>2512</v>
          </cell>
          <cell r="C144">
            <v>1</v>
          </cell>
          <cell r="D144" t="str">
            <v>00020</v>
          </cell>
          <cell r="E144" t="str">
            <v>R</v>
          </cell>
          <cell r="F144" t="str">
            <v>CF Operations</v>
          </cell>
          <cell r="G144" t="str">
            <v>RB</v>
          </cell>
          <cell r="H144" t="str">
            <v>CF Production</v>
          </cell>
          <cell r="I144" t="str">
            <v>2512</v>
          </cell>
          <cell r="J144" t="str">
            <v>CF Lineworkers</v>
          </cell>
          <cell r="K144" t="str">
            <v>Apprentice Line Worker</v>
          </cell>
          <cell r="L144" t="str">
            <v>T00074</v>
          </cell>
          <cell r="M144" t="str">
            <v>A</v>
          </cell>
          <cell r="N144">
            <v>3</v>
          </cell>
          <cell r="O144">
            <v>175219</v>
          </cell>
          <cell r="P144">
            <v>6240</v>
          </cell>
        </row>
        <row r="145">
          <cell r="A145" t="str">
            <v>2512.2</v>
          </cell>
          <cell r="B145" t="str">
            <v>2512</v>
          </cell>
          <cell r="C145">
            <v>2</v>
          </cell>
          <cell r="D145" t="str">
            <v>00020</v>
          </cell>
          <cell r="E145" t="str">
            <v>R</v>
          </cell>
          <cell r="F145" t="str">
            <v>CF Operations</v>
          </cell>
          <cell r="G145" t="str">
            <v>RB</v>
          </cell>
          <cell r="H145" t="str">
            <v>CF Production</v>
          </cell>
          <cell r="I145" t="str">
            <v>2512</v>
          </cell>
          <cell r="J145" t="str">
            <v>CF Lineworkers</v>
          </cell>
          <cell r="K145" t="str">
            <v>Labourer</v>
          </cell>
          <cell r="L145" t="str">
            <v>T00075</v>
          </cell>
          <cell r="M145" t="str">
            <v>A</v>
          </cell>
          <cell r="N145">
            <v>2.27</v>
          </cell>
          <cell r="O145">
            <v>97574</v>
          </cell>
          <cell r="P145">
            <v>4720</v>
          </cell>
        </row>
        <row r="146">
          <cell r="A146" t="str">
            <v>2512.3</v>
          </cell>
          <cell r="B146" t="str">
            <v>2512</v>
          </cell>
          <cell r="C146">
            <v>3</v>
          </cell>
          <cell r="D146" t="str">
            <v>00020</v>
          </cell>
          <cell r="E146" t="str">
            <v>R</v>
          </cell>
          <cell r="F146" t="str">
            <v>CF Operations</v>
          </cell>
          <cell r="G146" t="str">
            <v>RB</v>
          </cell>
          <cell r="H146" t="str">
            <v>CF Production</v>
          </cell>
          <cell r="I146" t="str">
            <v>2512</v>
          </cell>
          <cell r="J146" t="str">
            <v>CF Lineworkers</v>
          </cell>
          <cell r="K146" t="str">
            <v>Lineworker</v>
          </cell>
          <cell r="L146" t="str">
            <v>T00305</v>
          </cell>
          <cell r="M146" t="str">
            <v>A</v>
          </cell>
          <cell r="N146">
            <v>0.38</v>
          </cell>
          <cell r="O146">
            <v>26707</v>
          </cell>
          <cell r="P146">
            <v>800</v>
          </cell>
        </row>
        <row r="147">
          <cell r="A147" t="str">
            <v>2512.4</v>
          </cell>
          <cell r="B147" t="str">
            <v>2512</v>
          </cell>
          <cell r="C147">
            <v>4</v>
          </cell>
          <cell r="D147" t="str">
            <v>00020</v>
          </cell>
          <cell r="E147" t="str">
            <v>R</v>
          </cell>
          <cell r="F147" t="str">
            <v>CF Operations</v>
          </cell>
          <cell r="G147" t="str">
            <v>RB</v>
          </cell>
          <cell r="H147" t="str">
            <v>CF Production</v>
          </cell>
          <cell r="I147" t="str">
            <v>2512</v>
          </cell>
          <cell r="J147" t="str">
            <v>CF Lineworkers</v>
          </cell>
          <cell r="K147" t="str">
            <v>Summer Student</v>
          </cell>
          <cell r="L147" t="str">
            <v>T00076</v>
          </cell>
          <cell r="M147" t="str">
            <v>A</v>
          </cell>
          <cell r="N147">
            <v>1.65</v>
          </cell>
          <cell r="O147">
            <v>50721</v>
          </cell>
          <cell r="P147">
            <v>3440</v>
          </cell>
        </row>
        <row r="148">
          <cell r="A148" t="str">
            <v>2514.1</v>
          </cell>
          <cell r="B148" t="str">
            <v>2514</v>
          </cell>
          <cell r="C148">
            <v>1</v>
          </cell>
          <cell r="D148" t="str">
            <v>00020</v>
          </cell>
          <cell r="E148" t="str">
            <v>R</v>
          </cell>
          <cell r="F148" t="str">
            <v>CF Operations</v>
          </cell>
          <cell r="G148" t="str">
            <v>RB</v>
          </cell>
          <cell r="H148" t="str">
            <v>CF Production</v>
          </cell>
          <cell r="I148" t="str">
            <v>2514</v>
          </cell>
          <cell r="J148" t="str">
            <v>CF Generation</v>
          </cell>
          <cell r="K148" t="str">
            <v>Appr Power System Operator</v>
          </cell>
          <cell r="L148" t="str">
            <v>T00081</v>
          </cell>
          <cell r="M148" t="str">
            <v>A</v>
          </cell>
          <cell r="N148">
            <v>4</v>
          </cell>
          <cell r="O148">
            <v>238293</v>
          </cell>
          <cell r="P148">
            <v>8320</v>
          </cell>
        </row>
        <row r="149">
          <cell r="A149" t="str">
            <v>2514.2</v>
          </cell>
          <cell r="B149" t="str">
            <v>2514</v>
          </cell>
          <cell r="C149">
            <v>2</v>
          </cell>
          <cell r="D149" t="str">
            <v>00020</v>
          </cell>
          <cell r="E149" t="str">
            <v>R</v>
          </cell>
          <cell r="F149" t="str">
            <v>CF Operations</v>
          </cell>
          <cell r="G149" t="str">
            <v>RB</v>
          </cell>
          <cell r="H149" t="str">
            <v>CF Production</v>
          </cell>
          <cell r="I149" t="str">
            <v>2514</v>
          </cell>
          <cell r="J149" t="str">
            <v>CF Generation</v>
          </cell>
          <cell r="K149" t="str">
            <v>Summer Student</v>
          </cell>
          <cell r="L149" t="str">
            <v>T00080</v>
          </cell>
          <cell r="M149" t="str">
            <v>A</v>
          </cell>
          <cell r="N149">
            <v>0.31</v>
          </cell>
          <cell r="O149">
            <v>9300</v>
          </cell>
          <cell r="P149">
            <v>640</v>
          </cell>
        </row>
        <row r="150">
          <cell r="A150" t="str">
            <v>2518.1</v>
          </cell>
          <cell r="B150" t="str">
            <v>2518</v>
          </cell>
          <cell r="C150">
            <v>1</v>
          </cell>
          <cell r="D150" t="str">
            <v>00020</v>
          </cell>
          <cell r="E150" t="str">
            <v>R</v>
          </cell>
          <cell r="F150" t="str">
            <v>CF Operations</v>
          </cell>
          <cell r="G150" t="str">
            <v>RB</v>
          </cell>
          <cell r="H150" t="str">
            <v>CF Production</v>
          </cell>
          <cell r="I150" t="str">
            <v>2518</v>
          </cell>
          <cell r="J150" t="str">
            <v>CF Maintenance Planning</v>
          </cell>
          <cell r="K150" t="str">
            <v>Summer Student</v>
          </cell>
          <cell r="L150" t="str">
            <v>T00084</v>
          </cell>
          <cell r="M150" t="str">
            <v>A</v>
          </cell>
          <cell r="N150">
            <v>0.3</v>
          </cell>
          <cell r="O150">
            <v>9166</v>
          </cell>
          <cell r="P150">
            <v>620</v>
          </cell>
        </row>
        <row r="151">
          <cell r="A151" t="str">
            <v>1487.1</v>
          </cell>
          <cell r="B151" t="str">
            <v>1487</v>
          </cell>
          <cell r="C151">
            <v>1</v>
          </cell>
          <cell r="D151" t="str">
            <v>00020</v>
          </cell>
          <cell r="E151" t="str">
            <v>R</v>
          </cell>
          <cell r="F151" t="str">
            <v>CF Operations</v>
          </cell>
          <cell r="G151" t="str">
            <v>RC</v>
          </cell>
          <cell r="H151" t="str">
            <v>CF Support Services</v>
          </cell>
          <cell r="I151" t="str">
            <v>1487</v>
          </cell>
          <cell r="J151" t="str">
            <v>CF Warehouse</v>
          </cell>
          <cell r="K151" t="str">
            <v>Fuel Service Attendant</v>
          </cell>
          <cell r="L151" t="str">
            <v>T00091</v>
          </cell>
          <cell r="M151" t="str">
            <v>A</v>
          </cell>
          <cell r="N151">
            <v>0.57999999999999996</v>
          </cell>
          <cell r="O151">
            <v>19696</v>
          </cell>
          <cell r="P151">
            <v>1130</v>
          </cell>
        </row>
        <row r="152">
          <cell r="A152" t="str">
            <v>1487.2</v>
          </cell>
          <cell r="B152" t="str">
            <v>1487</v>
          </cell>
          <cell r="C152">
            <v>2</v>
          </cell>
          <cell r="D152" t="str">
            <v>00020</v>
          </cell>
          <cell r="E152" t="str">
            <v>R</v>
          </cell>
          <cell r="F152" t="str">
            <v>CF Operations</v>
          </cell>
          <cell r="G152" t="str">
            <v>RC</v>
          </cell>
          <cell r="H152" t="str">
            <v>CF Support Services</v>
          </cell>
          <cell r="I152" t="str">
            <v>1487</v>
          </cell>
          <cell r="J152" t="str">
            <v>CF Warehouse</v>
          </cell>
          <cell r="K152" t="str">
            <v>Stores Worker</v>
          </cell>
          <cell r="L152" t="str">
            <v>T00258</v>
          </cell>
          <cell r="M152" t="str">
            <v>A</v>
          </cell>
          <cell r="N152">
            <v>0.27</v>
          </cell>
          <cell r="O152">
            <v>13602</v>
          </cell>
          <cell r="P152">
            <v>560</v>
          </cell>
        </row>
        <row r="153">
          <cell r="A153" t="str">
            <v>1487.3</v>
          </cell>
          <cell r="B153" t="str">
            <v>1487</v>
          </cell>
          <cell r="C153">
            <v>3</v>
          </cell>
          <cell r="D153" t="str">
            <v>00020</v>
          </cell>
          <cell r="E153" t="str">
            <v>R</v>
          </cell>
          <cell r="F153" t="str">
            <v>CF Operations</v>
          </cell>
          <cell r="G153" t="str">
            <v>RC</v>
          </cell>
          <cell r="H153" t="str">
            <v>CF Support Services</v>
          </cell>
          <cell r="I153" t="str">
            <v>1487</v>
          </cell>
          <cell r="J153" t="str">
            <v>CF Warehouse</v>
          </cell>
          <cell r="K153" t="str">
            <v>Summer Students</v>
          </cell>
          <cell r="L153" t="str">
            <v>T00197</v>
          </cell>
          <cell r="M153" t="str">
            <v>A</v>
          </cell>
          <cell r="N153">
            <v>0.92</v>
          </cell>
          <cell r="O153">
            <v>28310</v>
          </cell>
          <cell r="P153">
            <v>1920</v>
          </cell>
        </row>
        <row r="154">
          <cell r="A154" t="str">
            <v>1491.1</v>
          </cell>
          <cell r="B154" t="str">
            <v>1491</v>
          </cell>
          <cell r="C154">
            <v>1</v>
          </cell>
          <cell r="D154" t="str">
            <v>00020</v>
          </cell>
          <cell r="E154" t="str">
            <v>R</v>
          </cell>
          <cell r="F154" t="str">
            <v>CF Operations</v>
          </cell>
          <cell r="G154" t="str">
            <v>RC</v>
          </cell>
          <cell r="H154" t="str">
            <v>CF Support Services</v>
          </cell>
          <cell r="I154" t="str">
            <v>1491</v>
          </cell>
          <cell r="J154" t="str">
            <v>CF Transport &amp; Heavy Equipm</v>
          </cell>
          <cell r="K154" t="str">
            <v>Apprentice Heavy Duty Mechanic</v>
          </cell>
          <cell r="L154" t="str">
            <v>T00047</v>
          </cell>
          <cell r="M154" t="str">
            <v>A</v>
          </cell>
          <cell r="N154">
            <v>1</v>
          </cell>
          <cell r="O154">
            <v>53165</v>
          </cell>
          <cell r="P154">
            <v>2080</v>
          </cell>
        </row>
        <row r="155">
          <cell r="A155" t="str">
            <v>1491.2</v>
          </cell>
          <cell r="B155" t="str">
            <v>1491</v>
          </cell>
          <cell r="C155">
            <v>2</v>
          </cell>
          <cell r="D155" t="str">
            <v>00020</v>
          </cell>
          <cell r="E155" t="str">
            <v>R</v>
          </cell>
          <cell r="F155" t="str">
            <v>CF Operations</v>
          </cell>
          <cell r="G155" t="str">
            <v>RC</v>
          </cell>
          <cell r="H155" t="str">
            <v>CF Support Services</v>
          </cell>
          <cell r="I155" t="str">
            <v>1491</v>
          </cell>
          <cell r="J155" t="str">
            <v>CF Transport &amp; Heavy Equipm</v>
          </cell>
          <cell r="K155" t="str">
            <v>Apprentice Meo</v>
          </cell>
          <cell r="L155" t="str">
            <v>T00349</v>
          </cell>
          <cell r="M155" t="str">
            <v>A</v>
          </cell>
          <cell r="N155">
            <v>1</v>
          </cell>
          <cell r="O155">
            <v>49150</v>
          </cell>
          <cell r="P155">
            <v>2080</v>
          </cell>
        </row>
        <row r="156">
          <cell r="A156" t="str">
            <v>1491.3</v>
          </cell>
          <cell r="B156" t="str">
            <v>1491</v>
          </cell>
          <cell r="C156">
            <v>3</v>
          </cell>
          <cell r="D156" t="str">
            <v>00020</v>
          </cell>
          <cell r="E156" t="str">
            <v>R</v>
          </cell>
          <cell r="F156" t="str">
            <v>CF Operations</v>
          </cell>
          <cell r="G156" t="str">
            <v>RC</v>
          </cell>
          <cell r="H156" t="str">
            <v>CF Support Services</v>
          </cell>
          <cell r="I156" t="str">
            <v>1491</v>
          </cell>
          <cell r="J156" t="str">
            <v>CF Transport &amp; Heavy Equipm</v>
          </cell>
          <cell r="K156" t="str">
            <v>Apprentice Welder</v>
          </cell>
          <cell r="L156" t="str">
            <v>T00209</v>
          </cell>
          <cell r="M156" t="str">
            <v>A</v>
          </cell>
          <cell r="N156">
            <v>1</v>
          </cell>
          <cell r="O156">
            <v>49150</v>
          </cell>
          <cell r="P156">
            <v>2080</v>
          </cell>
        </row>
        <row r="157">
          <cell r="A157" t="str">
            <v>1491.4</v>
          </cell>
          <cell r="B157" t="str">
            <v>1491</v>
          </cell>
          <cell r="C157">
            <v>4</v>
          </cell>
          <cell r="D157" t="str">
            <v>00020</v>
          </cell>
          <cell r="E157" t="str">
            <v>R</v>
          </cell>
          <cell r="F157" t="str">
            <v>CF Operations</v>
          </cell>
          <cell r="G157" t="str">
            <v>RC</v>
          </cell>
          <cell r="H157" t="str">
            <v>CF Support Services</v>
          </cell>
          <cell r="I157" t="str">
            <v>1491</v>
          </cell>
          <cell r="J157" t="str">
            <v>CF Transport &amp; Heavy Equipm</v>
          </cell>
          <cell r="K157" t="str">
            <v>Heavy Duty Mechanic</v>
          </cell>
          <cell r="L157" t="str">
            <v>T00049</v>
          </cell>
          <cell r="M157" t="str">
            <v>A</v>
          </cell>
          <cell r="N157">
            <v>2.38</v>
          </cell>
          <cell r="O157">
            <v>165585</v>
          </cell>
          <cell r="P157">
            <v>4960</v>
          </cell>
        </row>
        <row r="158">
          <cell r="A158" t="str">
            <v>1491.5</v>
          </cell>
          <cell r="B158" t="str">
            <v>1491</v>
          </cell>
          <cell r="C158">
            <v>5</v>
          </cell>
          <cell r="D158" t="str">
            <v>00020</v>
          </cell>
          <cell r="E158" t="str">
            <v>R</v>
          </cell>
          <cell r="F158" t="str">
            <v>CF Operations</v>
          </cell>
          <cell r="G158" t="str">
            <v>RC</v>
          </cell>
          <cell r="H158" t="str">
            <v>CF Support Services</v>
          </cell>
          <cell r="I158" t="str">
            <v>1491</v>
          </cell>
          <cell r="J158" t="str">
            <v>CF Transport &amp; Heavy Equipm</v>
          </cell>
          <cell r="K158" t="str">
            <v>Mobile Equipment Operator</v>
          </cell>
          <cell r="L158" t="str">
            <v>T00052</v>
          </cell>
          <cell r="M158" t="str">
            <v>A</v>
          </cell>
          <cell r="N158">
            <v>4.46</v>
          </cell>
          <cell r="O158">
            <v>279717</v>
          </cell>
          <cell r="P158">
            <v>9280</v>
          </cell>
        </row>
        <row r="159">
          <cell r="A159" t="str">
            <v>1491.6</v>
          </cell>
          <cell r="B159" t="str">
            <v>1491</v>
          </cell>
          <cell r="C159">
            <v>6</v>
          </cell>
          <cell r="D159" t="str">
            <v>00020</v>
          </cell>
          <cell r="E159" t="str">
            <v>R</v>
          </cell>
          <cell r="F159" t="str">
            <v>CF Operations</v>
          </cell>
          <cell r="G159" t="str">
            <v>RC</v>
          </cell>
          <cell r="H159" t="str">
            <v>CF Support Services</v>
          </cell>
          <cell r="I159" t="str">
            <v>1491</v>
          </cell>
          <cell r="J159" t="str">
            <v>CF Transport &amp; Heavy Equipm</v>
          </cell>
          <cell r="K159" t="str">
            <v>Summer Student</v>
          </cell>
          <cell r="L159" t="str">
            <v>T00048</v>
          </cell>
          <cell r="M159" t="str">
            <v>A</v>
          </cell>
          <cell r="N159">
            <v>0.17</v>
          </cell>
          <cell r="O159">
            <v>5308</v>
          </cell>
          <cell r="P159">
            <v>360</v>
          </cell>
        </row>
        <row r="160">
          <cell r="A160" t="str">
            <v>1491.7</v>
          </cell>
          <cell r="B160" t="str">
            <v>1491</v>
          </cell>
          <cell r="C160">
            <v>7</v>
          </cell>
          <cell r="D160" t="str">
            <v>00020</v>
          </cell>
          <cell r="E160" t="str">
            <v>R</v>
          </cell>
          <cell r="F160" t="str">
            <v>CF Operations</v>
          </cell>
          <cell r="G160" t="str">
            <v>RC</v>
          </cell>
          <cell r="H160" t="str">
            <v>CF Support Services</v>
          </cell>
          <cell r="I160" t="str">
            <v>1491</v>
          </cell>
          <cell r="J160" t="str">
            <v>CF Transport &amp; Heavy Equipm</v>
          </cell>
          <cell r="K160" t="str">
            <v>Welder</v>
          </cell>
          <cell r="L160" t="str">
            <v>T00051</v>
          </cell>
          <cell r="M160" t="str">
            <v>A</v>
          </cell>
          <cell r="N160">
            <v>0.57999999999999996</v>
          </cell>
          <cell r="O160">
            <v>40061</v>
          </cell>
          <cell r="P160">
            <v>1200</v>
          </cell>
        </row>
        <row r="161">
          <cell r="A161" t="str">
            <v>1494.1</v>
          </cell>
          <cell r="B161" t="str">
            <v>1494</v>
          </cell>
          <cell r="C161">
            <v>1</v>
          </cell>
          <cell r="D161" t="str">
            <v>00020</v>
          </cell>
          <cell r="E161" t="str">
            <v>R</v>
          </cell>
          <cell r="F161" t="str">
            <v>CF Operations</v>
          </cell>
          <cell r="G161" t="str">
            <v>RC</v>
          </cell>
          <cell r="H161" t="str">
            <v>CF Support Services</v>
          </cell>
          <cell r="I161" t="str">
            <v>1494</v>
          </cell>
          <cell r="J161" t="str">
            <v>CF Air Services</v>
          </cell>
          <cell r="K161" t="str">
            <v>Aircraft Maintenance Engineer</v>
          </cell>
          <cell r="L161" t="str">
            <v>T00422</v>
          </cell>
          <cell r="M161" t="str">
            <v>A</v>
          </cell>
          <cell r="N161">
            <v>0.08</v>
          </cell>
          <cell r="O161">
            <v>5500</v>
          </cell>
          <cell r="P161">
            <v>160</v>
          </cell>
        </row>
        <row r="162">
          <cell r="A162" t="str">
            <v>1494.2</v>
          </cell>
          <cell r="B162" t="str">
            <v>1494</v>
          </cell>
          <cell r="C162">
            <v>2</v>
          </cell>
          <cell r="D162" t="str">
            <v>00020</v>
          </cell>
          <cell r="E162" t="str">
            <v>R</v>
          </cell>
          <cell r="F162" t="str">
            <v>CF Operations</v>
          </cell>
          <cell r="G162" t="str">
            <v>RC</v>
          </cell>
          <cell r="H162" t="str">
            <v>CF Support Services</v>
          </cell>
          <cell r="I162" t="str">
            <v>1494</v>
          </cell>
          <cell r="J162" t="str">
            <v>CF Air Services</v>
          </cell>
          <cell r="K162" t="str">
            <v>Helicopter Pilot</v>
          </cell>
          <cell r="L162" t="str">
            <v>T00059</v>
          </cell>
          <cell r="M162" t="str">
            <v>A</v>
          </cell>
          <cell r="N162">
            <v>0.52</v>
          </cell>
          <cell r="O162">
            <v>45183</v>
          </cell>
          <cell r="P162">
            <v>1080</v>
          </cell>
        </row>
        <row r="163">
          <cell r="A163" t="str">
            <v>1494.3</v>
          </cell>
          <cell r="B163" t="str">
            <v>1494</v>
          </cell>
          <cell r="C163">
            <v>3</v>
          </cell>
          <cell r="D163" t="str">
            <v>00020</v>
          </cell>
          <cell r="E163" t="str">
            <v>R</v>
          </cell>
          <cell r="F163" t="str">
            <v>CF Operations</v>
          </cell>
          <cell r="G163" t="str">
            <v>RC</v>
          </cell>
          <cell r="H163" t="str">
            <v>CF Support Services</v>
          </cell>
          <cell r="I163" t="str">
            <v>1494</v>
          </cell>
          <cell r="J163" t="str">
            <v>CF Air Services</v>
          </cell>
          <cell r="K163" t="str">
            <v>Mechanical Maintenance Helper</v>
          </cell>
          <cell r="L163" t="str">
            <v>T00060</v>
          </cell>
          <cell r="M163" t="str">
            <v>A</v>
          </cell>
          <cell r="N163">
            <v>0.19</v>
          </cell>
          <cell r="O163">
            <v>5899</v>
          </cell>
          <cell r="P163">
            <v>400</v>
          </cell>
        </row>
        <row r="164">
          <cell r="A164" t="str">
            <v>1525.1</v>
          </cell>
          <cell r="B164" t="str">
            <v>1525</v>
          </cell>
          <cell r="C164">
            <v>1</v>
          </cell>
          <cell r="D164" t="str">
            <v>00020</v>
          </cell>
          <cell r="E164" t="str">
            <v>R</v>
          </cell>
          <cell r="F164" t="str">
            <v>CF Operations</v>
          </cell>
          <cell r="G164" t="str">
            <v>RC</v>
          </cell>
          <cell r="H164" t="str">
            <v>CF Support Services</v>
          </cell>
          <cell r="I164" t="str">
            <v>1525</v>
          </cell>
          <cell r="J164" t="str">
            <v>CF Town Services</v>
          </cell>
          <cell r="K164" t="str">
            <v>Apprentice Plumber</v>
          </cell>
          <cell r="L164" t="str">
            <v>T00262</v>
          </cell>
          <cell r="M164" t="str">
            <v>A</v>
          </cell>
          <cell r="N164">
            <v>2</v>
          </cell>
          <cell r="O164">
            <v>113506</v>
          </cell>
          <cell r="P164">
            <v>4160</v>
          </cell>
        </row>
        <row r="165">
          <cell r="A165" t="str">
            <v>1525.2</v>
          </cell>
          <cell r="B165" t="str">
            <v>1525</v>
          </cell>
          <cell r="C165">
            <v>2</v>
          </cell>
          <cell r="D165" t="str">
            <v>00020</v>
          </cell>
          <cell r="E165" t="str">
            <v>R</v>
          </cell>
          <cell r="F165" t="str">
            <v>CF Operations</v>
          </cell>
          <cell r="G165" t="str">
            <v>RC</v>
          </cell>
          <cell r="H165" t="str">
            <v>CF Support Services</v>
          </cell>
          <cell r="I165" t="str">
            <v>1525</v>
          </cell>
          <cell r="J165" t="str">
            <v>CF Town Services</v>
          </cell>
          <cell r="K165" t="str">
            <v>Apprentices Carpenter</v>
          </cell>
          <cell r="L165" t="str">
            <v>T00261</v>
          </cell>
          <cell r="M165" t="str">
            <v>A</v>
          </cell>
          <cell r="N165">
            <v>2</v>
          </cell>
          <cell r="O165">
            <v>113506</v>
          </cell>
          <cell r="P165">
            <v>4160</v>
          </cell>
        </row>
        <row r="166">
          <cell r="A166" t="str">
            <v>1525.3</v>
          </cell>
          <cell r="B166" t="str">
            <v>1525</v>
          </cell>
          <cell r="C166">
            <v>3</v>
          </cell>
          <cell r="D166" t="str">
            <v>00020</v>
          </cell>
          <cell r="E166" t="str">
            <v>R</v>
          </cell>
          <cell r="F166" t="str">
            <v>CF Operations</v>
          </cell>
          <cell r="G166" t="str">
            <v>RC</v>
          </cell>
          <cell r="H166" t="str">
            <v>CF Support Services</v>
          </cell>
          <cell r="I166" t="str">
            <v>1525</v>
          </cell>
          <cell r="J166" t="str">
            <v>CF Town Services</v>
          </cell>
          <cell r="K166" t="str">
            <v>Carpenter</v>
          </cell>
          <cell r="L166" t="str">
            <v>T00150</v>
          </cell>
          <cell r="M166" t="str">
            <v>A</v>
          </cell>
          <cell r="N166">
            <v>3.65</v>
          </cell>
          <cell r="O166">
            <v>219076</v>
          </cell>
          <cell r="P166">
            <v>4160</v>
          </cell>
        </row>
        <row r="167">
          <cell r="A167" t="str">
            <v>1525.4</v>
          </cell>
          <cell r="B167" t="str">
            <v>1525</v>
          </cell>
          <cell r="C167">
            <v>4</v>
          </cell>
          <cell r="D167" t="str">
            <v>00020</v>
          </cell>
          <cell r="E167" t="str">
            <v>R</v>
          </cell>
          <cell r="F167" t="str">
            <v>CF Operations</v>
          </cell>
          <cell r="G167" t="str">
            <v>RC</v>
          </cell>
          <cell r="H167" t="str">
            <v>CF Support Services</v>
          </cell>
          <cell r="I167" t="str">
            <v>1525</v>
          </cell>
          <cell r="J167" t="str">
            <v>CF Town Services</v>
          </cell>
          <cell r="K167" t="str">
            <v>Electrician</v>
          </cell>
          <cell r="L167" t="str">
            <v>T00148</v>
          </cell>
          <cell r="M167" t="str">
            <v>A</v>
          </cell>
          <cell r="N167">
            <v>0.27</v>
          </cell>
          <cell r="O167">
            <v>19001</v>
          </cell>
          <cell r="P167">
            <v>560</v>
          </cell>
        </row>
        <row r="168">
          <cell r="A168" t="str">
            <v>1525.5</v>
          </cell>
          <cell r="B168" t="str">
            <v>1525</v>
          </cell>
          <cell r="C168">
            <v>5</v>
          </cell>
          <cell r="D168" t="str">
            <v>00020</v>
          </cell>
          <cell r="E168" t="str">
            <v>R</v>
          </cell>
          <cell r="F168" t="str">
            <v>CF Operations</v>
          </cell>
          <cell r="G168" t="str">
            <v>RC</v>
          </cell>
          <cell r="H168" t="str">
            <v>CF Support Services</v>
          </cell>
          <cell r="I168" t="str">
            <v>1525</v>
          </cell>
          <cell r="J168" t="str">
            <v>CF Town Services</v>
          </cell>
          <cell r="K168" t="str">
            <v>Janitor</v>
          </cell>
          <cell r="L168" t="str">
            <v>T00064</v>
          </cell>
          <cell r="M168" t="str">
            <v>A</v>
          </cell>
          <cell r="N168">
            <v>0.77</v>
          </cell>
          <cell r="O168">
            <v>32780</v>
          </cell>
          <cell r="P168">
            <v>1600</v>
          </cell>
        </row>
        <row r="169">
          <cell r="A169" t="str">
            <v>1525.6</v>
          </cell>
          <cell r="B169" t="str">
            <v>1525</v>
          </cell>
          <cell r="C169">
            <v>6</v>
          </cell>
          <cell r="D169" t="str">
            <v>00020</v>
          </cell>
          <cell r="E169" t="str">
            <v>R</v>
          </cell>
          <cell r="F169" t="str">
            <v>CF Operations</v>
          </cell>
          <cell r="G169" t="str">
            <v>RC</v>
          </cell>
          <cell r="H169" t="str">
            <v>CF Support Services</v>
          </cell>
          <cell r="I169" t="str">
            <v>1525</v>
          </cell>
          <cell r="J169" t="str">
            <v>CF Town Services</v>
          </cell>
          <cell r="K169" t="str">
            <v>Labourer</v>
          </cell>
          <cell r="L169" t="str">
            <v>T00167</v>
          </cell>
          <cell r="M169" t="str">
            <v>A</v>
          </cell>
          <cell r="N169">
            <v>6.88</v>
          </cell>
          <cell r="O169">
            <v>295722</v>
          </cell>
          <cell r="P169">
            <v>14320</v>
          </cell>
        </row>
        <row r="170">
          <cell r="A170" t="str">
            <v>1525.7</v>
          </cell>
          <cell r="B170" t="str">
            <v>1525</v>
          </cell>
          <cell r="C170">
            <v>7</v>
          </cell>
          <cell r="D170" t="str">
            <v>00020</v>
          </cell>
          <cell r="E170" t="str">
            <v>R</v>
          </cell>
          <cell r="F170" t="str">
            <v>CF Operations</v>
          </cell>
          <cell r="G170" t="str">
            <v>RC</v>
          </cell>
          <cell r="H170" t="str">
            <v>CF Support Services</v>
          </cell>
          <cell r="I170" t="str">
            <v>1525</v>
          </cell>
          <cell r="J170" t="str">
            <v>CF Town Services</v>
          </cell>
          <cell r="K170" t="str">
            <v>Lifeguard</v>
          </cell>
          <cell r="L170" t="str">
            <v>T00089</v>
          </cell>
          <cell r="M170" t="str">
            <v>A</v>
          </cell>
          <cell r="N170">
            <v>0.5</v>
          </cell>
          <cell r="O170">
            <v>21967</v>
          </cell>
          <cell r="P170">
            <v>1040</v>
          </cell>
        </row>
        <row r="171">
          <cell r="A171" t="str">
            <v>1525.8</v>
          </cell>
          <cell r="B171" t="str">
            <v>1525</v>
          </cell>
          <cell r="C171">
            <v>8</v>
          </cell>
          <cell r="D171" t="str">
            <v>00020</v>
          </cell>
          <cell r="E171" t="str">
            <v>R</v>
          </cell>
          <cell r="F171" t="str">
            <v>CF Operations</v>
          </cell>
          <cell r="G171" t="str">
            <v>RC</v>
          </cell>
          <cell r="H171" t="str">
            <v>CF Support Services</v>
          </cell>
          <cell r="I171" t="str">
            <v>1525</v>
          </cell>
          <cell r="J171" t="str">
            <v>CF Town Services</v>
          </cell>
          <cell r="K171" t="str">
            <v>Municiple Maintenance Supv.</v>
          </cell>
          <cell r="L171" t="str">
            <v>T00156</v>
          </cell>
          <cell r="M171" t="str">
            <v>A</v>
          </cell>
          <cell r="N171">
            <v>0.81</v>
          </cell>
          <cell r="O171">
            <v>59770</v>
          </cell>
          <cell r="P171">
            <v>1680</v>
          </cell>
        </row>
        <row r="172">
          <cell r="A172" t="str">
            <v>1525.9</v>
          </cell>
          <cell r="B172" t="str">
            <v>1525</v>
          </cell>
          <cell r="C172">
            <v>9</v>
          </cell>
          <cell r="D172" t="str">
            <v>00020</v>
          </cell>
          <cell r="E172" t="str">
            <v>R</v>
          </cell>
          <cell r="F172" t="str">
            <v>CF Operations</v>
          </cell>
          <cell r="G172" t="str">
            <v>RC</v>
          </cell>
          <cell r="H172" t="str">
            <v>CF Support Services</v>
          </cell>
          <cell r="I172" t="str">
            <v>1525</v>
          </cell>
          <cell r="J172" t="str">
            <v>CF Town Services</v>
          </cell>
          <cell r="K172" t="str">
            <v>Painter</v>
          </cell>
          <cell r="L172" t="str">
            <v>T00065</v>
          </cell>
          <cell r="M172" t="str">
            <v>A</v>
          </cell>
          <cell r="N172">
            <v>0.57999999999999996</v>
          </cell>
          <cell r="O172">
            <v>35631</v>
          </cell>
          <cell r="P172">
            <v>1200</v>
          </cell>
        </row>
        <row r="173">
          <cell r="A173" t="str">
            <v>1525.10</v>
          </cell>
          <cell r="B173" t="str">
            <v>1525</v>
          </cell>
          <cell r="C173">
            <v>10</v>
          </cell>
          <cell r="D173" t="str">
            <v>00020</v>
          </cell>
          <cell r="E173" t="str">
            <v>R</v>
          </cell>
          <cell r="F173" t="str">
            <v>CF Operations</v>
          </cell>
          <cell r="G173" t="str">
            <v>RC</v>
          </cell>
          <cell r="H173" t="str">
            <v>CF Support Services</v>
          </cell>
          <cell r="I173" t="str">
            <v>1525</v>
          </cell>
          <cell r="J173" t="str">
            <v>CF Town Services</v>
          </cell>
          <cell r="K173" t="str">
            <v>Recreation Attendant</v>
          </cell>
          <cell r="L173" t="str">
            <v>T00153</v>
          </cell>
          <cell r="M173" t="str">
            <v>A</v>
          </cell>
          <cell r="N173">
            <v>0.46</v>
          </cell>
          <cell r="O173">
            <v>22814</v>
          </cell>
          <cell r="P173">
            <v>960</v>
          </cell>
        </row>
        <row r="174">
          <cell r="A174" t="str">
            <v>1525.11</v>
          </cell>
          <cell r="B174" t="str">
            <v>1525</v>
          </cell>
          <cell r="C174">
            <v>11</v>
          </cell>
          <cell r="D174" t="str">
            <v>00020</v>
          </cell>
          <cell r="E174" t="str">
            <v>R</v>
          </cell>
          <cell r="F174" t="str">
            <v>CF Operations</v>
          </cell>
          <cell r="G174" t="str">
            <v>RC</v>
          </cell>
          <cell r="H174" t="str">
            <v>CF Support Services</v>
          </cell>
          <cell r="I174" t="str">
            <v>1525</v>
          </cell>
          <cell r="J174" t="str">
            <v>CF Town Services</v>
          </cell>
          <cell r="K174" t="str">
            <v>Summer Student</v>
          </cell>
          <cell r="L174" t="str">
            <v>T00151</v>
          </cell>
          <cell r="M174" t="str">
            <v>A</v>
          </cell>
          <cell r="N174">
            <v>3.04</v>
          </cell>
          <cell r="O174">
            <v>96364</v>
          </cell>
          <cell r="P174">
            <v>6320</v>
          </cell>
        </row>
        <row r="175">
          <cell r="A175" t="str">
            <v>1525.12</v>
          </cell>
          <cell r="B175" t="str">
            <v>1525</v>
          </cell>
          <cell r="C175">
            <v>12</v>
          </cell>
          <cell r="D175" t="str">
            <v>00020</v>
          </cell>
          <cell r="E175" t="str">
            <v>R</v>
          </cell>
          <cell r="F175" t="str">
            <v>CF Operations</v>
          </cell>
          <cell r="G175" t="str">
            <v>RC</v>
          </cell>
          <cell r="H175" t="str">
            <v>CF Support Services</v>
          </cell>
          <cell r="I175" t="str">
            <v>1525</v>
          </cell>
          <cell r="J175" t="str">
            <v>CF Town Services</v>
          </cell>
          <cell r="K175" t="str">
            <v>Tool Crib Attendent</v>
          </cell>
          <cell r="L175" t="str">
            <v>T00260</v>
          </cell>
          <cell r="M175" t="str">
            <v>A</v>
          </cell>
          <cell r="N175">
            <v>0.5</v>
          </cell>
          <cell r="O175">
            <v>22334</v>
          </cell>
          <cell r="P175">
            <v>1040</v>
          </cell>
        </row>
        <row r="176">
          <cell r="A176" t="str">
            <v>1525.13</v>
          </cell>
          <cell r="B176" t="str">
            <v>1525</v>
          </cell>
          <cell r="C176">
            <v>13</v>
          </cell>
          <cell r="D176" t="str">
            <v>00020</v>
          </cell>
          <cell r="E176" t="str">
            <v>R</v>
          </cell>
          <cell r="F176" t="str">
            <v>CF Operations</v>
          </cell>
          <cell r="G176" t="str">
            <v>RC</v>
          </cell>
          <cell r="H176" t="str">
            <v>CF Support Services</v>
          </cell>
          <cell r="I176" t="str">
            <v>1525</v>
          </cell>
          <cell r="J176" t="str">
            <v>CF Town Services</v>
          </cell>
          <cell r="K176" t="str">
            <v>Youth Centre Attendant</v>
          </cell>
          <cell r="L176" t="str">
            <v>T00067</v>
          </cell>
          <cell r="M176" t="str">
            <v>A</v>
          </cell>
          <cell r="N176">
            <v>1</v>
          </cell>
          <cell r="O176">
            <v>49408</v>
          </cell>
          <cell r="P176">
            <v>2080</v>
          </cell>
        </row>
        <row r="177">
          <cell r="A177" t="str">
            <v>2507.1</v>
          </cell>
          <cell r="B177" t="str">
            <v>2507</v>
          </cell>
          <cell r="C177">
            <v>1</v>
          </cell>
          <cell r="D177" t="str">
            <v>00020</v>
          </cell>
          <cell r="E177" t="str">
            <v>R</v>
          </cell>
          <cell r="F177" t="str">
            <v>CF Operations</v>
          </cell>
          <cell r="G177" t="str">
            <v>RC</v>
          </cell>
          <cell r="H177" t="str">
            <v>CF Support Services</v>
          </cell>
          <cell r="I177" t="str">
            <v>2507</v>
          </cell>
          <cell r="J177" t="str">
            <v>CF Educational Services</v>
          </cell>
          <cell r="K177" t="str">
            <v>Student Assistant</v>
          </cell>
          <cell r="L177" t="str">
            <v>T00061</v>
          </cell>
          <cell r="M177" t="str">
            <v>A</v>
          </cell>
          <cell r="N177">
            <v>0.71</v>
          </cell>
          <cell r="O177">
            <v>26630</v>
          </cell>
          <cell r="P177">
            <v>1375</v>
          </cell>
        </row>
        <row r="178">
          <cell r="A178" t="str">
            <v>2507.2</v>
          </cell>
          <cell r="B178" t="str">
            <v>2507</v>
          </cell>
          <cell r="C178">
            <v>2</v>
          </cell>
          <cell r="D178" t="str">
            <v>00020</v>
          </cell>
          <cell r="E178" t="str">
            <v>R</v>
          </cell>
          <cell r="F178" t="str">
            <v>CF Operations</v>
          </cell>
          <cell r="G178" t="str">
            <v>RC</v>
          </cell>
          <cell r="H178" t="str">
            <v>CF Support Services</v>
          </cell>
          <cell r="I178" t="str">
            <v>2507</v>
          </cell>
          <cell r="J178" t="str">
            <v>CF Educational Services</v>
          </cell>
          <cell r="K178" t="str">
            <v>Substitute Teacher</v>
          </cell>
          <cell r="L178" t="str">
            <v>T00063</v>
          </cell>
          <cell r="M178" t="str">
            <v>A</v>
          </cell>
          <cell r="N178">
            <v>0.53</v>
          </cell>
          <cell r="O178">
            <v>49152</v>
          </cell>
          <cell r="P178">
            <v>1040</v>
          </cell>
        </row>
        <row r="179">
          <cell r="A179" t="str">
            <v>2507.3</v>
          </cell>
          <cell r="B179" t="str">
            <v>2507</v>
          </cell>
          <cell r="C179">
            <v>3</v>
          </cell>
          <cell r="D179" t="str">
            <v>00020</v>
          </cell>
          <cell r="E179" t="str">
            <v>R</v>
          </cell>
          <cell r="F179" t="str">
            <v>CF Operations</v>
          </cell>
          <cell r="G179" t="str">
            <v>RC</v>
          </cell>
          <cell r="H179" t="str">
            <v>CF Support Services</v>
          </cell>
          <cell r="I179" t="str">
            <v>2507</v>
          </cell>
          <cell r="J179" t="str">
            <v>CF Educational Services</v>
          </cell>
          <cell r="K179" t="str">
            <v>Teacher</v>
          </cell>
          <cell r="L179" t="str">
            <v>T00062</v>
          </cell>
          <cell r="M179" t="str">
            <v>A</v>
          </cell>
          <cell r="N179">
            <v>0.47</v>
          </cell>
          <cell r="O179">
            <v>30794</v>
          </cell>
          <cell r="P179">
            <v>927</v>
          </cell>
        </row>
        <row r="180">
          <cell r="A180" t="str">
            <v>2508.1</v>
          </cell>
          <cell r="B180" t="str">
            <v>2508</v>
          </cell>
          <cell r="C180">
            <v>1</v>
          </cell>
          <cell r="D180" t="str">
            <v>00020</v>
          </cell>
          <cell r="E180" t="str">
            <v>R</v>
          </cell>
          <cell r="F180" t="str">
            <v>CF Operations</v>
          </cell>
          <cell r="G180" t="str">
            <v>RC</v>
          </cell>
          <cell r="H180" t="str">
            <v>CF Support Services</v>
          </cell>
          <cell r="I180" t="str">
            <v>2508</v>
          </cell>
          <cell r="J180" t="str">
            <v>CF Town Administration</v>
          </cell>
          <cell r="K180" t="str">
            <v>Civil Engineering Tech</v>
          </cell>
          <cell r="L180" t="str">
            <v>T00291</v>
          </cell>
          <cell r="M180" t="str">
            <v>A</v>
          </cell>
          <cell r="N180">
            <v>0.82</v>
          </cell>
          <cell r="O180">
            <v>53819</v>
          </cell>
          <cell r="P180">
            <v>1600</v>
          </cell>
        </row>
        <row r="181">
          <cell r="A181" t="str">
            <v>2508.2</v>
          </cell>
          <cell r="B181" t="str">
            <v>2508</v>
          </cell>
          <cell r="C181">
            <v>2</v>
          </cell>
          <cell r="D181" t="str">
            <v>00020</v>
          </cell>
          <cell r="E181" t="str">
            <v>R</v>
          </cell>
          <cell r="F181" t="str">
            <v>CF Operations</v>
          </cell>
          <cell r="G181" t="str">
            <v>RC</v>
          </cell>
          <cell r="H181" t="str">
            <v>CF Support Services</v>
          </cell>
          <cell r="I181" t="str">
            <v>2508</v>
          </cell>
          <cell r="J181" t="str">
            <v>CF Town Administration</v>
          </cell>
          <cell r="K181" t="str">
            <v>Guest House Assistant</v>
          </cell>
          <cell r="L181" t="str">
            <v>T00152</v>
          </cell>
          <cell r="M181" t="str">
            <v>A</v>
          </cell>
          <cell r="N181">
            <v>0.27</v>
          </cell>
          <cell r="O181">
            <v>9993</v>
          </cell>
          <cell r="P181">
            <v>520</v>
          </cell>
        </row>
        <row r="182">
          <cell r="A182" t="str">
            <v>2508.3</v>
          </cell>
          <cell r="B182" t="str">
            <v>2508</v>
          </cell>
          <cell r="C182">
            <v>3</v>
          </cell>
          <cell r="D182" t="str">
            <v>00020</v>
          </cell>
          <cell r="E182" t="str">
            <v>R</v>
          </cell>
          <cell r="F182" t="str">
            <v>CF Operations</v>
          </cell>
          <cell r="G182" t="str">
            <v>RC</v>
          </cell>
          <cell r="H182" t="str">
            <v>CF Support Services</v>
          </cell>
          <cell r="I182" t="str">
            <v>2508</v>
          </cell>
          <cell r="J182" t="str">
            <v>CF Town Administration</v>
          </cell>
          <cell r="K182" t="str">
            <v>Janitor</v>
          </cell>
          <cell r="L182" t="str">
            <v>T00219</v>
          </cell>
          <cell r="M182" t="str">
            <v>A</v>
          </cell>
          <cell r="N182">
            <v>2.04</v>
          </cell>
          <cell r="O182">
            <v>81366</v>
          </cell>
          <cell r="P182">
            <v>4234</v>
          </cell>
        </row>
        <row r="183">
          <cell r="A183" t="str">
            <v>2508.4</v>
          </cell>
          <cell r="B183" t="str">
            <v>2508</v>
          </cell>
          <cell r="C183">
            <v>4</v>
          </cell>
          <cell r="D183" t="str">
            <v>00020</v>
          </cell>
          <cell r="E183" t="str">
            <v>R</v>
          </cell>
          <cell r="F183" t="str">
            <v>CF Operations</v>
          </cell>
          <cell r="G183" t="str">
            <v>RC</v>
          </cell>
          <cell r="H183" t="str">
            <v>CF Support Services</v>
          </cell>
          <cell r="I183" t="str">
            <v>2508</v>
          </cell>
          <cell r="J183" t="str">
            <v>CF Town Administration</v>
          </cell>
          <cell r="K183" t="str">
            <v>Tour Guide</v>
          </cell>
          <cell r="L183" t="str">
            <v>T00154</v>
          </cell>
          <cell r="M183" t="str">
            <v>A</v>
          </cell>
          <cell r="N183">
            <v>1.03</v>
          </cell>
          <cell r="O183">
            <v>40681</v>
          </cell>
          <cell r="P183">
            <v>2000</v>
          </cell>
        </row>
        <row r="184">
          <cell r="A184" t="str">
            <v>2510.1</v>
          </cell>
          <cell r="B184" t="str">
            <v>2510</v>
          </cell>
          <cell r="C184">
            <v>1</v>
          </cell>
          <cell r="D184" t="str">
            <v>00020</v>
          </cell>
          <cell r="E184" t="str">
            <v>R</v>
          </cell>
          <cell r="F184" t="str">
            <v>CF Operations</v>
          </cell>
          <cell r="G184" t="str">
            <v>RC</v>
          </cell>
          <cell r="H184" t="str">
            <v>CF Support Services</v>
          </cell>
          <cell r="I184" t="str">
            <v>2510</v>
          </cell>
          <cell r="J184" t="str">
            <v>CF Fire &amp; Security</v>
          </cell>
          <cell r="K184" t="str">
            <v>Fire &amp; Security Officer</v>
          </cell>
          <cell r="L184" t="str">
            <v>T00068</v>
          </cell>
          <cell r="M184" t="str">
            <v>A</v>
          </cell>
          <cell r="N184">
            <v>1.77</v>
          </cell>
          <cell r="O184">
            <v>114293</v>
          </cell>
          <cell r="P184">
            <v>3680</v>
          </cell>
        </row>
        <row r="185">
          <cell r="A185" t="str">
            <v>2510.2</v>
          </cell>
          <cell r="B185" t="str">
            <v>2510</v>
          </cell>
          <cell r="C185">
            <v>2</v>
          </cell>
          <cell r="D185" t="str">
            <v>00020</v>
          </cell>
          <cell r="E185" t="str">
            <v>R</v>
          </cell>
          <cell r="F185" t="str">
            <v>CF Operations</v>
          </cell>
          <cell r="G185" t="str">
            <v>RC</v>
          </cell>
          <cell r="H185" t="str">
            <v>CF Support Services</v>
          </cell>
          <cell r="I185" t="str">
            <v>2510</v>
          </cell>
          <cell r="J185" t="str">
            <v>CF Fire &amp; Security</v>
          </cell>
          <cell r="K185" t="str">
            <v>Summer Student</v>
          </cell>
          <cell r="L185" t="str">
            <v>T00012</v>
          </cell>
          <cell r="M185" t="str">
            <v>A</v>
          </cell>
          <cell r="N185">
            <v>0.08</v>
          </cell>
          <cell r="O185">
            <v>2359</v>
          </cell>
          <cell r="P185">
            <v>160</v>
          </cell>
        </row>
        <row r="186">
          <cell r="A186" t="str">
            <v>2511.1</v>
          </cell>
          <cell r="B186" t="str">
            <v>2511</v>
          </cell>
          <cell r="C186">
            <v>1</v>
          </cell>
          <cell r="D186" t="str">
            <v>00020</v>
          </cell>
          <cell r="E186" t="str">
            <v>R</v>
          </cell>
          <cell r="F186" t="str">
            <v>CF Operations</v>
          </cell>
          <cell r="G186" t="str">
            <v>RC</v>
          </cell>
          <cell r="H186" t="str">
            <v>CF Support Services</v>
          </cell>
          <cell r="I186" t="str">
            <v>2511</v>
          </cell>
          <cell r="J186" t="str">
            <v>CF Retail Services</v>
          </cell>
          <cell r="K186" t="str">
            <v>Grocery Clerk</v>
          </cell>
          <cell r="L186" t="str">
            <v>T00070</v>
          </cell>
          <cell r="M186" t="str">
            <v>A</v>
          </cell>
          <cell r="N186">
            <v>1.92</v>
          </cell>
          <cell r="O186">
            <v>81363</v>
          </cell>
          <cell r="P186">
            <v>4000</v>
          </cell>
        </row>
        <row r="187">
          <cell r="A187" t="str">
            <v>2511.2</v>
          </cell>
          <cell r="B187" t="str">
            <v>2511</v>
          </cell>
          <cell r="C187">
            <v>2</v>
          </cell>
          <cell r="D187" t="str">
            <v>00020</v>
          </cell>
          <cell r="E187" t="str">
            <v>R</v>
          </cell>
          <cell r="F187" t="str">
            <v>CF Operations</v>
          </cell>
          <cell r="G187" t="str">
            <v>RC</v>
          </cell>
          <cell r="H187" t="str">
            <v>CF Support Services</v>
          </cell>
          <cell r="I187" t="str">
            <v>2511</v>
          </cell>
          <cell r="J187" t="str">
            <v>CF Retail Services</v>
          </cell>
          <cell r="K187" t="str">
            <v>Grocery Clerk Meat Cutter</v>
          </cell>
          <cell r="L187" t="str">
            <v>T00220</v>
          </cell>
          <cell r="M187" t="str">
            <v>A</v>
          </cell>
          <cell r="N187">
            <v>0.25</v>
          </cell>
          <cell r="O187">
            <v>11890</v>
          </cell>
          <cell r="P187">
            <v>520</v>
          </cell>
        </row>
        <row r="188">
          <cell r="A188" t="str">
            <v>2511.3</v>
          </cell>
          <cell r="B188" t="str">
            <v>2511</v>
          </cell>
          <cell r="C188">
            <v>3</v>
          </cell>
          <cell r="D188" t="str">
            <v>00020</v>
          </cell>
          <cell r="E188" t="str">
            <v>R</v>
          </cell>
          <cell r="F188" t="str">
            <v>CF Operations</v>
          </cell>
          <cell r="G188" t="str">
            <v>RC</v>
          </cell>
          <cell r="H188" t="str">
            <v>CF Support Services</v>
          </cell>
          <cell r="I188" t="str">
            <v>2511</v>
          </cell>
          <cell r="J188" t="str">
            <v>CF Retail Services</v>
          </cell>
          <cell r="K188" t="str">
            <v>Grocery Clerk/Cashier</v>
          </cell>
          <cell r="L188" t="str">
            <v>T00071</v>
          </cell>
          <cell r="M188" t="str">
            <v>A</v>
          </cell>
          <cell r="N188">
            <v>0.81</v>
          </cell>
          <cell r="O188">
            <v>36473</v>
          </cell>
          <cell r="P188">
            <v>1690</v>
          </cell>
        </row>
        <row r="189">
          <cell r="A189" t="str">
            <v>2511.4</v>
          </cell>
          <cell r="B189" t="str">
            <v>2511</v>
          </cell>
          <cell r="C189">
            <v>4</v>
          </cell>
          <cell r="D189" t="str">
            <v>00020</v>
          </cell>
          <cell r="E189" t="str">
            <v>R</v>
          </cell>
          <cell r="F189" t="str">
            <v>CF Operations</v>
          </cell>
          <cell r="G189" t="str">
            <v>RC</v>
          </cell>
          <cell r="H189" t="str">
            <v>CF Support Services</v>
          </cell>
          <cell r="I189" t="str">
            <v>2511</v>
          </cell>
          <cell r="J189" t="str">
            <v>CF Retail Services</v>
          </cell>
          <cell r="K189" t="str">
            <v>Inventory Control Clerk</v>
          </cell>
          <cell r="L189" t="str">
            <v>T00203</v>
          </cell>
          <cell r="M189" t="str">
            <v>A</v>
          </cell>
          <cell r="N189">
            <v>0.13</v>
          </cell>
          <cell r="O189">
            <v>7196</v>
          </cell>
          <cell r="P189">
            <v>280</v>
          </cell>
        </row>
        <row r="190">
          <cell r="A190" t="str">
            <v>2515.1</v>
          </cell>
          <cell r="B190" t="str">
            <v>2515</v>
          </cell>
          <cell r="C190">
            <v>1</v>
          </cell>
          <cell r="D190" t="str">
            <v>00020</v>
          </cell>
          <cell r="E190" t="str">
            <v>R</v>
          </cell>
          <cell r="F190" t="str">
            <v>CF Operations</v>
          </cell>
          <cell r="G190" t="str">
            <v>RC</v>
          </cell>
          <cell r="H190" t="str">
            <v>CF Support Services</v>
          </cell>
          <cell r="I190" t="str">
            <v>2515</v>
          </cell>
          <cell r="J190" t="str">
            <v>CF Staffhouse</v>
          </cell>
          <cell r="K190" t="str">
            <v>Cook</v>
          </cell>
          <cell r="L190" t="str">
            <v>T00082</v>
          </cell>
          <cell r="M190" t="str">
            <v>A</v>
          </cell>
          <cell r="N190">
            <v>2.2799999999999998</v>
          </cell>
          <cell r="O190">
            <v>129502</v>
          </cell>
          <cell r="P190">
            <v>4750</v>
          </cell>
        </row>
        <row r="191">
          <cell r="A191" t="str">
            <v>2515.2</v>
          </cell>
          <cell r="B191" t="str">
            <v>2515</v>
          </cell>
          <cell r="C191">
            <v>2</v>
          </cell>
          <cell r="D191" t="str">
            <v>00020</v>
          </cell>
          <cell r="E191" t="str">
            <v>R</v>
          </cell>
          <cell r="F191" t="str">
            <v>CF Operations</v>
          </cell>
          <cell r="G191" t="str">
            <v>RC</v>
          </cell>
          <cell r="H191" t="str">
            <v>CF Support Services</v>
          </cell>
          <cell r="I191" t="str">
            <v>2515</v>
          </cell>
          <cell r="J191" t="str">
            <v>CF Staffhouse</v>
          </cell>
          <cell r="K191" t="str">
            <v>General Help</v>
          </cell>
          <cell r="L191" t="str">
            <v>T00083</v>
          </cell>
          <cell r="M191" t="str">
            <v>A</v>
          </cell>
          <cell r="N191">
            <v>5.99</v>
          </cell>
          <cell r="O191">
            <v>239446</v>
          </cell>
          <cell r="P191">
            <v>12460</v>
          </cell>
        </row>
        <row r="192">
          <cell r="A192" t="str">
            <v>2519.1</v>
          </cell>
          <cell r="B192" t="str">
            <v>2519</v>
          </cell>
          <cell r="C192">
            <v>1</v>
          </cell>
          <cell r="D192" t="str">
            <v>00020</v>
          </cell>
          <cell r="E192" t="str">
            <v>R</v>
          </cell>
          <cell r="F192" t="str">
            <v>CF Operations</v>
          </cell>
          <cell r="G192" t="str">
            <v>RD</v>
          </cell>
          <cell r="H192" t="str">
            <v>CF Engineering</v>
          </cell>
          <cell r="I192" t="str">
            <v>2519</v>
          </cell>
          <cell r="J192" t="str">
            <v>CF Engineering</v>
          </cell>
          <cell r="K192" t="str">
            <v>Civil Engineer</v>
          </cell>
          <cell r="L192" t="str">
            <v>T00195</v>
          </cell>
          <cell r="M192" t="str">
            <v>A</v>
          </cell>
          <cell r="N192">
            <v>0.52</v>
          </cell>
          <cell r="O192">
            <v>56252</v>
          </cell>
          <cell r="P192">
            <v>1082</v>
          </cell>
        </row>
        <row r="193">
          <cell r="A193" t="str">
            <v>2519.2</v>
          </cell>
          <cell r="B193" t="str">
            <v>2519</v>
          </cell>
          <cell r="C193">
            <v>2</v>
          </cell>
          <cell r="D193" t="str">
            <v>00020</v>
          </cell>
          <cell r="E193" t="str">
            <v>R</v>
          </cell>
          <cell r="F193" t="str">
            <v>CF Operations</v>
          </cell>
          <cell r="G193" t="str">
            <v>RD</v>
          </cell>
          <cell r="H193" t="str">
            <v>CF Engineering</v>
          </cell>
          <cell r="I193" t="str">
            <v>2519</v>
          </cell>
          <cell r="J193" t="str">
            <v>CF Engineering</v>
          </cell>
          <cell r="K193" t="str">
            <v>Civil Engineers (Term)</v>
          </cell>
          <cell r="L193" t="str">
            <v>T00334</v>
          </cell>
          <cell r="M193" t="str">
            <v>A</v>
          </cell>
          <cell r="N193">
            <v>1</v>
          </cell>
          <cell r="O193">
            <v>57200</v>
          </cell>
          <cell r="P193">
            <v>2080</v>
          </cell>
        </row>
        <row r="194">
          <cell r="A194" t="str">
            <v>2519.3</v>
          </cell>
          <cell r="B194" t="str">
            <v>2519</v>
          </cell>
          <cell r="C194">
            <v>3</v>
          </cell>
          <cell r="D194" t="str">
            <v>00020</v>
          </cell>
          <cell r="E194" t="str">
            <v>R</v>
          </cell>
          <cell r="F194" t="str">
            <v>CF Operations</v>
          </cell>
          <cell r="G194" t="str">
            <v>RD</v>
          </cell>
          <cell r="H194" t="str">
            <v>CF Engineering</v>
          </cell>
          <cell r="I194" t="str">
            <v>2519</v>
          </cell>
          <cell r="J194" t="str">
            <v>CF Engineering</v>
          </cell>
          <cell r="K194" t="str">
            <v>Co-op Engineer</v>
          </cell>
          <cell r="L194" t="str">
            <v>T00079</v>
          </cell>
          <cell r="M194" t="str">
            <v>A</v>
          </cell>
          <cell r="N194">
            <v>1.1100000000000001</v>
          </cell>
          <cell r="O194">
            <v>63092</v>
          </cell>
          <cell r="P194">
            <v>2320</v>
          </cell>
        </row>
        <row r="195">
          <cell r="A195" t="str">
            <v>2519.4</v>
          </cell>
          <cell r="B195" t="str">
            <v>2519</v>
          </cell>
          <cell r="C195">
            <v>4</v>
          </cell>
          <cell r="D195" t="str">
            <v>00020</v>
          </cell>
          <cell r="E195" t="str">
            <v>R</v>
          </cell>
          <cell r="F195" t="str">
            <v>CF Operations</v>
          </cell>
          <cell r="G195" t="str">
            <v>RD</v>
          </cell>
          <cell r="H195" t="str">
            <v>CF Engineering</v>
          </cell>
          <cell r="I195" t="str">
            <v>2519</v>
          </cell>
          <cell r="J195" t="str">
            <v>CF Engineering</v>
          </cell>
          <cell r="K195" t="str">
            <v>Drafter</v>
          </cell>
          <cell r="L195" t="str">
            <v>T00103</v>
          </cell>
          <cell r="M195" t="str">
            <v>A</v>
          </cell>
          <cell r="N195">
            <v>0.37</v>
          </cell>
          <cell r="O195">
            <v>19568</v>
          </cell>
          <cell r="P195">
            <v>720</v>
          </cell>
        </row>
        <row r="196">
          <cell r="A196" t="str">
            <v>2519.5</v>
          </cell>
          <cell r="B196" t="str">
            <v>2519</v>
          </cell>
          <cell r="C196">
            <v>5</v>
          </cell>
          <cell r="D196" t="str">
            <v>00020</v>
          </cell>
          <cell r="E196" t="str">
            <v>R</v>
          </cell>
          <cell r="F196" t="str">
            <v>CF Operations</v>
          </cell>
          <cell r="G196" t="str">
            <v>RD</v>
          </cell>
          <cell r="H196" t="str">
            <v>CF Engineering</v>
          </cell>
          <cell r="I196" t="str">
            <v>2519</v>
          </cell>
          <cell r="J196" t="str">
            <v>CF Engineering</v>
          </cell>
          <cell r="K196" t="str">
            <v>Electrical Engineer</v>
          </cell>
          <cell r="L196" t="str">
            <v>T00420</v>
          </cell>
          <cell r="M196" t="str">
            <v>A</v>
          </cell>
          <cell r="N196">
            <v>1</v>
          </cell>
          <cell r="O196">
            <v>68650</v>
          </cell>
          <cell r="P196">
            <v>2080</v>
          </cell>
        </row>
        <row r="197">
          <cell r="A197" t="str">
            <v>2519.6</v>
          </cell>
          <cell r="B197" t="str">
            <v>2519</v>
          </cell>
          <cell r="C197">
            <v>6</v>
          </cell>
          <cell r="D197" t="str">
            <v>00020</v>
          </cell>
          <cell r="E197" t="str">
            <v>R</v>
          </cell>
          <cell r="F197" t="str">
            <v>CF Operations</v>
          </cell>
          <cell r="G197" t="str">
            <v>RD</v>
          </cell>
          <cell r="H197" t="str">
            <v>CF Engineering</v>
          </cell>
          <cell r="I197" t="str">
            <v>2519</v>
          </cell>
          <cell r="J197" t="str">
            <v>CF Engineering</v>
          </cell>
          <cell r="K197" t="str">
            <v>Graduate Trainee</v>
          </cell>
          <cell r="L197" t="str">
            <v>T00078</v>
          </cell>
          <cell r="M197" t="str">
            <v>A</v>
          </cell>
          <cell r="N197">
            <v>1</v>
          </cell>
          <cell r="O197">
            <v>60523</v>
          </cell>
          <cell r="P197">
            <v>2080</v>
          </cell>
        </row>
        <row r="198">
          <cell r="A198" t="str">
            <v>2519.7</v>
          </cell>
          <cell r="B198" t="str">
            <v>2519</v>
          </cell>
          <cell r="C198">
            <v>7</v>
          </cell>
          <cell r="D198" t="str">
            <v>00020</v>
          </cell>
          <cell r="E198" t="str">
            <v>R</v>
          </cell>
          <cell r="F198" t="str">
            <v>CF Operations</v>
          </cell>
          <cell r="G198" t="str">
            <v>RD</v>
          </cell>
          <cell r="H198" t="str">
            <v>CF Engineering</v>
          </cell>
          <cell r="I198" t="str">
            <v>2519</v>
          </cell>
          <cell r="J198" t="str">
            <v>CF Engineering</v>
          </cell>
          <cell r="K198" t="str">
            <v>Summer Student</v>
          </cell>
          <cell r="L198" t="str">
            <v>T00449</v>
          </cell>
          <cell r="M198" t="str">
            <v>A</v>
          </cell>
          <cell r="N198">
            <v>0.31</v>
          </cell>
          <cell r="O198">
            <v>9450</v>
          </cell>
          <cell r="P198">
            <v>640</v>
          </cell>
        </row>
        <row r="199">
          <cell r="A199" t="str">
            <v>2519.8</v>
          </cell>
          <cell r="B199" t="str">
            <v>2519</v>
          </cell>
          <cell r="C199">
            <v>8</v>
          </cell>
          <cell r="D199" t="str">
            <v>00020</v>
          </cell>
          <cell r="E199" t="str">
            <v>R</v>
          </cell>
          <cell r="F199" t="str">
            <v>CF Operations</v>
          </cell>
          <cell r="G199" t="str">
            <v>RD</v>
          </cell>
          <cell r="H199" t="str">
            <v>CF Engineering</v>
          </cell>
          <cell r="I199" t="str">
            <v>2519</v>
          </cell>
          <cell r="J199" t="str">
            <v>CF Engineering</v>
          </cell>
          <cell r="K199" t="str">
            <v>Technologist</v>
          </cell>
          <cell r="L199" t="str">
            <v>T00042</v>
          </cell>
          <cell r="M199" t="str">
            <v>A</v>
          </cell>
          <cell r="N199">
            <v>1.04</v>
          </cell>
          <cell r="O199">
            <v>63227</v>
          </cell>
          <cell r="P199">
            <v>2160</v>
          </cell>
        </row>
      </sheetData>
      <sheetData sheetId="2"/>
      <sheetData sheetId="3"/>
      <sheetData sheetId="4"/>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PETS/03%20PE/04%20Regulated%20Projects/01%20PER%20Mgmt/Capital%20Program%20Analysis/Closed%20Project%20Contingency%20&amp;%20Statistical%20Analysis%20-%202017-2025%20Summary%20RFI%20BACKUP.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eryl Harrigan" refreshedDate="46274.645362152776" createdVersion="8" refreshedVersion="8" minRefreshableVersion="3" recordCount="593" xr:uid="{D6B2B71E-CE50-4888-A2EC-7683FF8BE493}">
  <cacheSource type="worksheet">
    <worksheetSource ref="A1:I594" sheet="Data -Statistical Analysis" r:id="rId2"/>
  </cacheSource>
  <cacheFields count="9">
    <cacheField name="Project #" numFmtId="0">
      <sharedItems containsSemiMixedTypes="0" containsString="0" containsNumber="1" containsInteger="1" minValue="12091601" maxValue="21882503"/>
    </cacheField>
    <cacheField name="Year Started" numFmtId="0">
      <sharedItems containsSemiMixedTypes="0" containsString="0" containsNumber="1" containsInteger="1" minValue="2013" maxValue="2025"/>
    </cacheField>
    <cacheField name="Year Closed" numFmtId="0">
      <sharedItems containsSemiMixedTypes="0" containsString="0" containsNumber="1" containsInteger="1" minValue="2017" maxValue="2025" count="9">
        <n v="2017"/>
        <n v="2018"/>
        <n v="2019"/>
        <n v="2020"/>
        <n v="2021"/>
        <n v="2022"/>
        <n v="2023"/>
        <n v="2024"/>
        <n v="2025"/>
      </sharedItems>
    </cacheField>
    <cacheField name="JDE Title" numFmtId="0">
      <sharedItems/>
    </cacheField>
    <cacheField name="CBA / CAPEX Title" numFmtId="0">
      <sharedItems count="533">
        <s v="Replace Surge Arrestors - Various Sites"/>
        <s v="Upgrade Digital Fault Recorders - Various Sites"/>
        <s v="Upgrade Warehouse Lighting - Bishop's Falls"/>
        <s v="Upgrade Terminal Station for Mobile Substation - Cow Head"/>
        <s v="Upgrade Aluminum Support Structures - Holyrood"/>
        <s v="Upgrade Equipment Foundations - Various Sites"/>
        <s v="Install Hydrometeorological Equipment - Various Sites"/>
        <s v="Replace Control Room/Communications Room Air Conditioning - Hinds Lake"/>
        <s v="Replace Station Service Breakers - Cat Arm"/>
        <s v="Upgrade Equipment Doors - Various Sites"/>
        <s v="Replace Accommodations and Septic System - Ebbegunbaeg"/>
        <s v="Replace PH1 Station Service Transformer - Bay d'Espoir"/>
        <s v="Upgrade Holyrood Access Road - Holyrood"/>
        <s v="Replace Battery Banks and Chargers - Various Sites"/>
        <s v="Replace MDR 4000 Microwave Radio East - Various Sites"/>
        <s v="Replace UPS Systems - Hydro Place"/>
        <s v="Replace Air Conditioners - Various Sites"/>
        <s v="Replace Powerline Carrier - Various Sites"/>
        <s v="Upgrade Telecontrol Facilities - Sandy Brook Hill"/>
        <s v="Replace Fuel Piping - Hardwoods and Stephenville"/>
        <s v="Refurbish Gas Generator Engines - Hardwoods and Stephenville"/>
        <s v="Upgrade Diesel Plant Production Data Collection Equipment-Various"/>
        <s v="Install Variable Frequency Drives - Grey River"/>
        <s v="Replace Roof on Service Building - Bishop's Falls"/>
        <s v="Install Fire Protection Systems - Cartwright and Nain"/>
        <s v="Upgrade Transformer Systems - Postville and Cartwright"/>
        <s v="Additions for Load Growth - L'anse au Loup"/>
        <s v="Replace Aircraft Markers at Grand Lake Crossing - TL228"/>
        <s v="TL 227 Distribution Line Sally's Cove L1"/>
        <s v="Overhaul Diesel Engines - Various Sites"/>
        <s v="Overhaul Turbine Valves Unit 2 - Holyrood"/>
        <s v="Purchase Capital Spares Holyrood"/>
        <s v="Condition Assessment and Miscellaneous Upgrades - Holyrood"/>
        <s v="HRD - Major Overhaul: Unit 3 Cooling Water Pump West"/>
        <s v="HRD - Major Overhaul: Unit 3 Extraction Pump North"/>
        <s v="HRD - Major Overhaul Unit 2 Boiler Feed Pump West"/>
        <s v="Replace Fuel Tank 22E - St. Anthony"/>
        <s v="Upgrade Office Facilities &amp; Control Buildings - Various Sites"/>
        <s v="Line Depot Condition Assessment and Refurbishment Program - Various Sites"/>
        <s v="Install Fall Protection Equipment - Various Sites"/>
        <s v="Inspect Fuel Storage Tanks - Various Sites"/>
        <s v="Additions for Load Growth - Postville - Black Tickle"/>
        <s v="Purchase Backup Diesel For Station Service - Grand Falls and Buchans"/>
        <s v="Replace Roof - Hydro Place"/>
        <s v="Install Demand Metering - Various Sites"/>
        <s v="Upgrade Public Safety Around Dams and Waterways - Bay d'Espoir"/>
        <s v="Replace Network Communications Equipment - Various Sites"/>
        <s v="Upgrade Site Facilities"/>
        <s v="Wood Pole Line Management Program - Various Sites"/>
        <s v="Purchase Meters and Metering Equipment - Various Sites"/>
        <s v="In-Service Failures - Various Sites"/>
        <s v="Upgrade Access Roads to Microwave Sites - Various Sites"/>
        <s v="Replace Floor Annunciator Panels - Bay d'Espoir"/>
        <s v="Purchase Capital Spares - Terminal Stations"/>
        <s v="Overhaul Turbine/Generators - Cat Arm"/>
        <s v="Purchase Tools and Equipment Less than $ 50,000 "/>
        <s v="Replace Recloser - Wabush"/>
        <s v="Purchase Capital Spares - Gas Turbines"/>
        <s v="Remove Safety Hazards - Various Sites"/>
        <s v="Purchase Tools and Equipment less than $50,000 "/>
        <s v="Three Phase Construction - Bishop's Falls"/>
        <s v="Replace Powerhouse Lighting - Paradise River"/>
        <s v="Replace Powerhouse #2 Lighting - Bay d'Espoir"/>
        <s v="Stage 1 Pumphouse Siding Replacement - Holyrood"/>
        <s v="Transmission Line Upgrades - TL212 and TL218"/>
        <s v="Upgrade Powerhouse Building Envelope - Holyrood"/>
        <s v="Replace Disconnect Switches - Various Sites "/>
        <s v="Replace Instrument Transformers - Various Sites"/>
        <s v="Diesel Genset Replacements - Port Hope Simpson"/>
        <s v="Purchase Capital Spares - Hydraulic"/>
        <s v="Upgrade Power Transformers - Various Sites"/>
        <s v="Gas Turbine Life Extension - Stephenville"/>
        <s v="Install Asset Health Monitoring System - Upper Salmon"/>
        <s v="Purchase New Meter Calibration Test Console - Hydro Place"/>
        <s v="Replace Power Transformers - Oxen Pond"/>
        <s v="Replace Battery Banks and Chargers - Various Sites (2017-2018)"/>
        <s v="Refurbish Main Generator Breaker - Upper Salmon"/>
        <s v="Diesel Plant Engine Auxiliary Upgrades - Various Sites"/>
        <s v="Replace Insulators - TL227"/>
        <s v="Install Wind Monitoring Station North Salmon Dam SD-2 - Bay d'Espoir"/>
        <s v="Refurbish Station Water System - Upper Salmon"/>
        <s v="Water System Replacements - Bay d'Espoir and Cat Arm"/>
        <s v="Install Frequency Monitors - Various Sites"/>
        <s v="Diesel Genset Replacements - Charlottetown"/>
        <s v="Install Pole Storage Ramps - Various Sites"/>
        <s v="Replace Insulators - Various Sites"/>
        <s v="Replace Automation Equipment - Mary's Harbour"/>
        <s v="Refurbish Sump Level System for Powerhouse 2 - Bay d'Espoir"/>
        <s v="Gas Turbine Life Extension - Hardwoods"/>
        <s v="Install Fire Protection - Various Sites"/>
        <s v="Upgrade Ventilation in Powerhouse 1 and 2 - Bay d'Espoir"/>
        <s v="Replace Air Conditioning Units 8 and 14 - Hydro Place"/>
        <s v="Upgrade Human Machine Interface - Various Sites"/>
        <s v="Install Fire Protection in 230 kV Stations  - Bay d'Espoir"/>
        <s v="Replace Spherical By-Pass Valves Units 1 and 2 - Bay d'Espoir"/>
        <s v="Distribution Upgrades - Various Sites "/>
        <s v="Cable Upgrades - Various Sites"/>
        <s v="Install Recloser Remote Control - Bottom Waters"/>
        <s v="Replace Electromechanical Timers - Various Sites"/>
        <s v="Construct 230 kV Transmission Line - Soldiers Pond to Hardwoods "/>
        <s v="Upgrade Telecontrol Facilities - Mary March Hill and Blue Grass Hill"/>
        <s v="Replace Programmable Logic Controllers - Various Sites"/>
        <s v="Install Automated Meter Reading - Happy Valley "/>
        <s v="Upgrade Distribution Systems - Various Sites "/>
        <s v="Install Automated Meter Reading - Labrador West"/>
        <s v="Replace Protective Relays - Various Sites"/>
        <s v="Upgrade Underground Plant Drainage System - Holyrood"/>
        <s v="Additions for Load Growth - Happy Valley"/>
        <s v="Remove Safety Hazards - Various"/>
        <s v="Install Fall Protection Equipment - Various"/>
        <s v="Overhaul Diesel Units - Various Sites"/>
        <s v="Purchase Metering and Metering Equipment - Various Sites"/>
        <s v="Additions for Load Growth - Makkovik and Rigolet"/>
        <s v="Terminal Station In-Service Failures"/>
        <s v="Upgrade Terminal Station Equipment Foundations - Various Sites"/>
        <s v="Install Raw Water Line - Holyrood"/>
        <s v="Thermal In-Service Failures"/>
        <s v="Replace Air Conditioners - Various"/>
        <s v="Upgrade Office Facilities and Control Buildings - Various"/>
        <s v="Replace Human Machine Interface - St. Lewis"/>
        <s v="Upgrade Site Facilities - Various"/>
        <s v="Replace Radomes - Various"/>
        <s v="Replace RTUs - Various"/>
        <s v="Replace Network Communications Equipment - Various"/>
        <s v="Overhaul Pumps - Holyrood"/>
        <s v="Overhaul Unit 1 Generator - Holyrood"/>
        <s v="Overhaul Unit 1 Turbine Valves - Holyrood"/>
        <s v="Install Sub-Surface Drainage System - Paradise River"/>
        <s v="Hydraulic In-Service Failures"/>
        <s v="Public Safety Dams/Waterways - Bay d'Espoir"/>
        <s v="Hydro Generation Tools &amp; Equip"/>
        <s v="Refurbish Turbine Unit 2- BDE"/>
        <s v="Condition Monitoring Equipment - BDE"/>
        <s v="Line Depot Condition Assessment and Refurbishment - Various"/>
        <s v="Upper Salmon -Overhaul Turbine/Gen. Unit"/>
        <s v="Replace Coolers - Hinds Lake"/>
        <s v="Replace Office Desk Chairs - Hydro Place"/>
        <s v="Replace Control Cable PH1 - BDE "/>
        <s v="Refurbish Accommodation - USL"/>
        <s v="Replace Washroom Fixtures - Hydro Place"/>
        <s v="Stage 2 Emergency Diesel Generator Refurbishment - Holyrood"/>
        <s v="Security Improvements - Hydro Place"/>
        <s v="Penstock 3 Laser Scanning - Bay d'Espoir"/>
        <s v="Penstock 3 Press Transducer - Bay d'Espoir"/>
        <s v="Parking Lot Access Improvements - Hydro Place"/>
        <s v="Main Breaker Replacement-HYP"/>
        <s v="Replace PBX Phone Systems - Various"/>
        <s v="Replace MDR 6000 Microwave Radio - Various"/>
        <s v="Replace Teleprotection - TL261"/>
        <s v="Replace Battery Banks and Chargers - Various"/>
        <s v="Install Remote Operation of Salmon Spillway - Bay d'Espoir"/>
        <s v="Energy Efficiency Improvements - Various Sites"/>
        <s v="Install Infrared Viewports - VAR"/>
        <s v="Install Diesel Fuel Metering Devices - BDE, PRV,  VIC, GCL"/>
        <s v="Upgrade Cranes and Hoists - Holyrood"/>
        <s v="Upgrade Fault Recorder System for 2018- Various Sites"/>
        <s v="Perform Grounding Upgrades - Various Sites"/>
        <s v="Replace Disconnect Switches - Various Sites"/>
        <s v="Install Fire Protection in 230 kV Stations - Various Sites"/>
        <s v="Replace Transformer T1 - Buchans"/>
        <s v="Purchase Mobile DC Power Systems"/>
        <s v="Gas Turbine Equipment Replacement and Refurbishment - Hardwoods and Stephenville"/>
        <s v="Distribution System Upgrades - Various Sites"/>
        <s v="Install Recloser Remote Control - English Harbour West and Barachoix"/>
        <s v="Replace Secondary Containment System Liner - Nain"/>
        <s v="Upgrade Exterior of Building - Hydro Place"/>
        <s v="Turbine Hot Gas Path Level 2 Inspection and Overhaul - Holyrood Gas Turbine"/>
        <s v="Upgrade Work - Cat Arm"/>
        <s v="Replace Pump House and  Associated Equipment - Bay d'Espoir"/>
        <s v="Replace Site Facilities - Bay d'Espoir"/>
        <s v="Replace Slip Rings Units 1-6 - Bay d'Espoir"/>
        <s v="Control Structure Refurbishments"/>
        <s v="Replace Vent Chambers - BDE"/>
        <s v="Install Fire Detection in Outbuildings - Holyrood"/>
        <s v="Upgrade Data Alarm Systems - Various Sites"/>
        <s v="Install Breaker Failure Protection - Various Sites"/>
        <s v="Replace 66 kV Station Service Feed - Holyrood"/>
        <s v="Replace Substation - Holyrood"/>
        <s v="Replace Disconnects - Various Sites"/>
        <s v="Construct Storage Building - Makkovik and Charelottetown"/>
        <s v="Upgrade Ventilation - Cartwright"/>
        <s v="Inspect Fuel Storage Tanks - Black Tickle"/>
        <s v="230 kV Transmission Line - Bay d'Espoir to Western Avalon"/>
        <s v="Inspect Fuel Storage Tanks - Gray River"/>
        <s v="Install Pole Storage Ramps - Wabush"/>
        <s v="Overhaul Diesel Units - Various"/>
        <s v="Upgrade Diesel Plant Building - Ramea"/>
        <s v="Upgrade Line Depots - Roddickton"/>
        <s v="Upgrade HMI and AVR - Hardwoods"/>
        <s v="Purchase Meters and Metering Equipment - Various"/>
        <s v="Replace Teleprotection - TL202 &amp; TL206"/>
        <s v="Upgrade Remote Terminal Units - Various"/>
        <s v="Construct Heated Storage for Spare Parts and Lube Oil - Hardwoods and Happy Valley"/>
        <s v="Overhaul Turbine/Generator Unit - GCL"/>
        <s v="Refurbish Turbine Unit 7 - BDE"/>
        <s v="Purchase Office Equipment"/>
        <s v="Upgrade Sump Level System Powerhouse 1 - BDE"/>
        <s v="Refurbish Generator Rotor - HLK"/>
        <s v="Overhaul Unit 3 Turbine Valve - Holyrood"/>
        <s v="Thermal In-Service Failures "/>
        <s v="Replace 258VDC Battery Banks - Holyrood"/>
        <s v="Upgrade Public Safety Around Dams and Waterways - BDE"/>
        <s v="Condition Assessment for Submarine Cable - Farewell Head to Change Islands"/>
        <s v="Additions for Load - Distribution System"/>
        <s v="Upgrade Terminal Station Equipment Foundations - Various (2019)"/>
        <s v="Refurbish Control Building - HRD, CBC"/>
        <s v="Replace Surge Arrestors - Various (2019)"/>
        <s v="Upgrade Cables - Various (2019)"/>
        <s v="Building Vestibule Powerhouse - Holyrood"/>
        <s v="Tanks 3 &amp; 4 Life Expectancy Study - Holyrood"/>
        <s v="Supply &amp; Install Replacement Waterline - St. Anthony"/>
        <s v="Unit 3 Electrical Testing - Holyrood"/>
        <s v="Diesel Plant Engine Cooling System Upgrades - Various Sites"/>
        <s v="Diesel Plant Fire Protection - Postville"/>
        <s v="Install Energy Efficiency Lighting in Diesel Plants - Various"/>
        <s v="Overhaul Olympus Gas Generator - Stephenville"/>
        <s v="Replace Main Fuel Valves - Hardwoods"/>
        <s v="Upgrade Compressed Air System - Holyrood Gas Turbine"/>
        <s v="Install Recloser Remote Control (2019-2020) - Rocky Harbour"/>
        <s v="Additions for Load - Isolated Generation Systems"/>
        <s v="Upgrade Telecontrol Facilities - Gull Pond Hill and Bay d’Espoir Hill"/>
        <s v="Install Breaker Failure - Various Sites"/>
        <s v="Implement Terminal Station Flood Mitigation - Springdale"/>
        <s v="Refurbish Wabush Terminal Station"/>
        <s v="Replace Instrument Transformers - Various (2019-20)"/>
        <s v="Replace Disconnects - Various (2019-20)"/>
        <s v="Install Fire Protection in 230 kV Stations - OPD (2019-20)"/>
        <s v="Upgrade Fault Recorders - BHL (2019)"/>
        <s v="Install Breaker Failure Protection - STB, STD (2019-20)"/>
        <s v="Replace Insulators - Various (2019-20)"/>
        <s v="Perform Grounding Upgrades - Various (2019-20)"/>
        <s v="Upgrade Power Transformers - Various (2019-20)"/>
        <s v="Upgrade Transformer Paralleling - WAV"/>
        <s v="Upgrade Terminal Station for Mobile Substation - St. Anthony"/>
        <s v="Upgrade Data Alarm Management - Sunnyside"/>
        <s v="Refurbish Powerhouse Station Services - Bay d'Espoir"/>
        <s v="Install Protective Guards in Turbine Pits - BDE, USL"/>
        <s v="Refurbish Hydraulic Structures - Various "/>
        <s v="Replace Interior and Exterior Coating on Surge Tank 1 - BDE"/>
        <s v="Replace Control Cable PH1 - BDE (2019)"/>
        <s v="Refurbish Hydraulic Structures - BDE (2019-20)"/>
        <s v="Refurbish Draft Tube Deck Phase 1 - BDE"/>
        <s v="Overhaul Unit 1 - BDE"/>
        <s v="Replace Units 1-6 Generator Bearing Cover Seals - BDE"/>
        <s v="Replace Condition Monitoring Equipment - BDE (2019)"/>
        <s v="Replace T/G Cooling Water Pump and Strainer - HLK"/>
        <s v="Replace Drainage Pumps - HLK, PRV"/>
        <s v="Upgrade Line Depots - Various"/>
        <s v="Replace Sewage Lift System - Rigolet"/>
        <s v="Refurbish Access Road to Ebbegunbaeg "/>
        <s v="Overhaul Unit 2 - Cat Arm"/>
        <s v="Install Partial Discharge Monitoring System - HLK,CAT,GCL"/>
        <s v="Penstock Level 2 Condition Assessment - CAT"/>
        <s v="Upgrade Bear Brook Crossing"/>
        <s v="Install Frazil Ice Forecast - UPS"/>
        <s v="Upgrade Terminal Station Equipment Foundations - Various (2020)"/>
        <s v="Refurbish Control Building - WAV (2020)"/>
        <s v="Replace TS Battery Banks and Chargers - Various"/>
        <s v="Replace Surge Arrestors - Various (2020)"/>
        <s v="Upgrade Cables - Various (2020)"/>
        <s v="Purchase SF6 Multi Analyzer - Various"/>
        <s v="Upgrade Fuel Storage Tanks - Charlottetown"/>
        <s v="Upgrade Public Safety, Dams"/>
        <s v="Replace Exciter Controls Units 1 to 6 - Bay d'Espoir"/>
        <s v="Upgrade Circuit Breakers - Various Sites"/>
        <s v="Diesel Genset Replacements - Makkovik"/>
        <s v="Upgrade Data Alarm Systems - HRD (2019-20)"/>
        <s v="Upgrade Reclosing Circuit Breakers B12L65 &amp; B2L68 - HRD"/>
        <s v="Refurbish 230kV TS - WAB"/>
        <s v="Install Remote Seepage Monitoring System - BDE"/>
        <s v="Refurbish U5 Generatpr Stator -BDE"/>
        <s v="Diesel Genset Replacements - Mary's Harbour"/>
        <s v="Diesel Plant Ventilation Upgrade - Nain"/>
        <s v="Replace Diesel Genset-VCS"/>
        <s v="Generator Assessment - Happy Valley Gas Turbine"/>
        <s v="Upgrade Power Transformers - Various (2020-21)"/>
        <s v="Upgrade Data Alarm Systems - MDR (2020-21)"/>
        <s v="Replace Disconnects - Various (2020-21)"/>
        <s v="Install Fire Protection in 230 kV Stations - STB (2020-21)"/>
        <s v="Replace Insulators - Various (2020-21)"/>
        <s v="Rewind Unit 3 Stator - Holyrood"/>
        <s v="Replace Fire Supression System - Happy Valley Gas Turbine"/>
        <s v="Replace Control Cables BDE"/>
        <s v="Upgrade Breaker Failure Protection (2020-2021)"/>
        <s v="Additions for Load - Distribution System - Makkovik and Hopedale"/>
        <s v="Replace Instrument Transformers - Various (2020-21)"/>
        <s v="Distribution System Upgrades (2020-2021) - Various"/>
        <s v="Upgrade Station Lighting - HRD"/>
        <s v="Replace Turbine and Generator Control &amp; Vibration Monitoring System -  PRV"/>
        <s v="Reburbish Hydraulic Structures VAR"/>
        <s v="Construction and Installation of an Electric Vehcile Fast Track Network"/>
        <s v="Integrate Renewable PH2 - Mary's Harbour"/>
        <s v="Penstock Level II Condition Assessment - PRV"/>
        <s v="Upgrade Terminal Station Equipment Foundations - Various (2021)"/>
        <s v="Inspect Fuel Storage Tanks - Postville"/>
        <s v="Upgrade Fault Recorders - Various (2021)"/>
        <s v="Replace Fuel Storage Tanks - PR"/>
        <s v="Replace Surge Arresters - Various (2021)"/>
        <s v="Purchase SF6 Reclaim Units - Various"/>
        <s v="Perform Minor Enhancements - Hydro Place"/>
        <s v="Purchase Tools and Equipment Less than $ 50,000  - HRD GT"/>
        <s v="Upgrade Cables - various (2021)"/>
        <s v="Unit 5 Generator Overhaul - BDE"/>
        <s v="Generator Overhaul - PRV"/>
        <s v="Replace Air Conditioning - BDE"/>
        <s v="Boiler Condition Assessment/Upgrade - Holyrood"/>
        <s v="Inspect Chemical Tanks - Holyrood"/>
        <s v="Thermal In-Service Failure - Holyrood"/>
        <s v="Overhaul Unit 3 Boiler Feed Pump - Holyrood"/>
        <s v="Overhaul Unit 1 Turbine / Valve - Holyrood"/>
        <s v="Upgrade Core IT Infrastructure - Hydro Place"/>
        <s v="Refresh Cyber Security Infrastructure - Hydro Place"/>
        <s v="Upgrade Hydro ECC Wall Infrastructure - Hydro Place"/>
        <s v="Overhaul Unit 3 Generator - Holyrood"/>
        <s v="Hydro - Mobile Devices"/>
        <s v="Diesel Genset Replacements (2019-2020)"/>
        <s v="Replace Automation Equipment - Rigolet"/>
        <s v="Install Partial Discharge Monitoring - Holyrood Gas Turbine"/>
        <s v="Install Recloser Remote Control (2020-2021) - Hampden and Upper Salmon"/>
        <s v="Refurbish 230 kV Terminal Station Part 2 - WAB (2020-21)"/>
        <s v="Install Fault Recorders - HVY (2020-21)"/>
        <s v="Wabush L34 and L35 Protective Relays - CIAC"/>
        <s v="Purchase Capital Spares - Holyrood Gas Turbine"/>
        <s v="Construct LO Cooler Hood - Holyrood Gas Turbine"/>
        <s v="Replace Human Machine Interface - Cartwright"/>
        <s v="Addition for Load Growth - Happy Valley L7"/>
        <s v="Replace Light Duty Mobile Equipment - Various Sites"/>
        <s v="Upgrade Power Transformers - Various (2021-22)"/>
        <s v="Perform Grounding Upgrades - Various Sites (2021-22)"/>
        <s v="Replace Protective Relays - Various Sites (2021-22)"/>
        <s v="Upgrades XFMR Parallel"/>
        <s v="Upgrade Compressed Air System - Happy Valley Gas Turbine"/>
        <s v="Replace Voltage Regulator - Happy Valley Gas Turbine"/>
        <s v="Replace Fuel Oil, Lube Oil, and Glycol Pumps - Happy Valley Gas Turbine"/>
        <s v="Upgrade Data Alarm Management - OPD (2021-22)"/>
        <s v="Install Breaker Failure Protection (2021-22)"/>
        <s v="Replace Disconnect Switches - Various (2021-22)"/>
        <s v="Upgrade of Worst-Performing Distribution Feeders (2021-2022)"/>
        <s v="Upgrade Station Lighting - Various (2021)"/>
        <s v="Replace Instrument Transformers - Various (2021-22)"/>
        <s v="Upgrade Core IT/OT Infrastructure (2022) - Hydro Place"/>
        <s v="Refresh Cyber Security Infrastructure (2022) - Hydro Place"/>
        <s v="Perform Software Upgrades and Minor Enhancements - Hydro Place "/>
        <s v="Upgrade Remote Terminal Units (2022) - Various"/>
        <s v="Upgrade Site Facilities (2022) - Various"/>
        <s v="Overhaul Diesel Units (2022) - Various "/>
        <s v="Upgrade Fuel Storage Tanks (2022) - Mary's Harbour"/>
        <s v="Replace Mobile Devices"/>
        <s v="Upgrade Terminal Station Foundations - BCX/LLK"/>
        <s v="Replacement of Short-Term Load Forecasting Software"/>
        <s v="Wood Pole Line Management Program (2022)"/>
        <s v="Remove Safety Hazards (2022) - Various"/>
        <s v="Replace Battery Banks and Chargers (2022) - Various"/>
        <s v="Purchase Tools and Equipment Less than $50,000 (2022)"/>
        <s v="Replace Radomes (2022) - Various"/>
        <s v="Phase 2 - EV charging Network"/>
        <s v="Replace Holyrood Thermal Generating Station T2"/>
        <s v="Replace Protective Relays - Various (2019-20)"/>
        <s v="Purchase Tools and Equipment Less than $50,000 (2022) - Gas Turbine"/>
        <s v="Install Breaker Failure Protection - DLK (2022-23) "/>
        <s v="Hampden New Line from TS"/>
        <s v="Purchase Tools and Equipment Less than $50,000 (2022) - Thermal Plants"/>
        <s v="Turbine Valve Overhaul Unit 3 - Holyrood"/>
        <s v="Overhaul Unit 6 - BDE "/>
        <s v="Overhaul Unit 4 - BDE "/>
        <s v="Purchase Tools and Equipment Less than $50,000 (2022) - Hydraulic Plants"/>
        <s v="Purchase Office Equipment Less Than $50,000 (2022)"/>
        <s v="Refurbish Sump Level Control System - Cat Arm"/>
        <s v="Rplc Sump Pump-Upper Salmon"/>
        <s v="Upgrade Uninterruptible Power Supply 3 &amp; 4 - Holyrood"/>
        <s v="Level II Condition Assessment - SRS"/>
        <s v="Refurbish Unit 6 Generator Stator - BDE"/>
        <s v="Replace Frazil Ice Monitor System - HLK"/>
        <s v="Replace 60 kW Diesel Generator - Burnt Dam"/>
        <s v="Upgrade Waste Water Equalization System - Holyrood"/>
        <s v="BDE Unit 6 Replace  Control Cables"/>
        <s v="Upgrade Wastewater Treatment Plant 600 V Variable Frequency Drives - Holyrood "/>
        <s v="Air Receivers Condition Assessment and Upgrades - Holyrood"/>
        <s v="Major Pumps Overhaul - Holyrood"/>
        <s v="Boiler Condition Assessment and Miscellaneous Upgrades - Holyrood"/>
        <s v="Replace Diesel Plant Roof - LAL/STA"/>
        <s v="Replace Elevator Motors and Controls Equipment - HYP"/>
        <s v="Install Level 2 Chargers for Electric Vehicles"/>
        <s v="Replace Lignt and Heavy Duty Vehicles - Various (2020)"/>
        <s v="Install Fire Protection in 230 kV Stations - Massey Drive"/>
        <s v="BDE-Replace Annunciators"/>
        <s v="Upgrade Distributed Control System Hardware - Holyrood"/>
        <s v="Replace Transfer Switches and Associated Hardware - Hydro Place"/>
        <s v="Replace Light- and Heavy-Duty Vehicles (2021-2022)"/>
        <s v="Replace Network Communications Equipment (2022)"/>
        <s v="SSL communication Link Upgrade -  CAT "/>
        <s v="Upgrade Energy Management System (2022) - Hydro Place"/>
        <s v="Replace Light-Duty Mobile Equipment (2022) - Various "/>
        <s v="Replace Tracks - V7271 - Supplemental"/>
        <s v="Upgrade Circuit Breakers (2021-2022) - Various"/>
        <s v="Upgrade Circuit Breakers (2022-2023) - Various"/>
        <s v="Install Infrared Scanning Ports - Happy Valley Gas Turbine"/>
        <s v="Control System Replacement - Holyrood Gas Turbine"/>
        <s v="Install Fire Protection in 230 kV Stations -  BUC (2022-23)"/>
        <s v="Replace Protective Relays - Various (2022-23)"/>
        <s v="Unit 3 Generator Components Condition Assessment and Miscellaneous Upgrades"/>
        <s v="Upgrade of Worst-Performing Distribution Feeders (2022-2023)"/>
        <s v="Refurbish Hydraulic Structures - Burnt Dam (2022-23)"/>
        <s v="Replace TS Battery Banks and Chargers - EHW, HWD, SDP, SHE, SOK "/>
        <s v="Replace Units 1-6 Generator Bearing Cover Seals - BDE "/>
        <s v="Replace Surface Air Coolers for Both Units - CAT"/>
        <s v="Upgrade Power Transformers - Various (2022-23) "/>
        <s v="Replace Rotary Strainer - USL"/>
        <s v="Replace Monorail Beams &amp; Associated Mounts SRS - BDE "/>
        <s v="Install Recloser Remote Control (2021-2022) - Various"/>
        <s v="Replace Disconnect Switches - Various (2022-23) "/>
        <s v="Upgrade Reclosing Circuit Breakers - SSD B1L03 &amp; HRD B1L65  (2022-23)  "/>
        <s v="Upgrade Station Lighting - BUCTS and HWDTS (2022-23)"/>
        <s v="Replace Instrument Transformers - Various (2022-23) "/>
        <s v="Makkovik Diesel Generating Station Roof Replacement - Supplemental"/>
        <s v="Purchase Turbine Last Stage Blades - Holyrood - Supplemental"/>
        <s v="Upper Salmon Hydroelectric Generating Station Rotor Rim Shrink and Stator Recentering - Supplemental"/>
        <s v="Holyrood Tank Farm Underground Firewater System Replacment - Supplemental"/>
        <s v="Holyrood Inspect and Refurbish Day Tank - Supplemental"/>
        <s v="Replace Standalone PBX Phone Systems (2023)"/>
        <s v="Purchase Tools and Equipment Less than $50,000 (2023) - Telecontrol"/>
        <s v="Upgrade Site Facilities (2023)"/>
        <s v="Purchase Mobile Devices (2023)"/>
        <s v="Perform Software Upgrades and Minor Enhancements (2023)"/>
        <s v="Upgrade Core OT Infrastructure (2023)"/>
        <s v="Update Cyber Security Infrastructure (2023)"/>
        <s v="Overhaul Pumps (2023) - Holyrood"/>
        <s v="Purchase Tools and Equipment Less than $50,000 (2023) - Thermal Plants"/>
        <s v="Diesel In-Service Failures (2023)"/>
        <s v="Boiler Condition Assessment and Miscellaneous Upgrades (2023) - Holyrood"/>
        <s v="Refurbish Workshop Roof (2023) - Holyrood"/>
        <s v="Replace Remote Terminal Units (2023)"/>
        <s v="Purchase Tools and Equipment Less than $50,000 (2023) - Gas Turbine"/>
        <s v="Gas Turbine In-Service Failures (2023) "/>
        <s v="Terminal Station In-Service Failures (2023)"/>
        <s v="Remove Safety Hazards (2023)"/>
        <s v="Hydraulic In-Service Failures (2023)"/>
        <s v="Upgrade Public Safety Around Dams and Waterways (2023)"/>
        <s v="Thermal In-Service Failures (2023)"/>
        <s v="Replace Network Communications Equipment (2023)"/>
        <s v="Refurbish BioGreen Sewage System (2023) - Holyrood"/>
        <s v="Diesel Genset Replacement Program (2023-2025)"/>
        <s v="Replace Emergency Lift (2023) - Salmon River Spillway "/>
        <s v="Purchase Office Equipment Less Than $50,000 (2023)"/>
        <s v="Purchase Tools and Equipment Less than $50,000 (2023) - Hydraulic Plants"/>
        <s v="Purchase Meters and Metering Equipment (2023)"/>
        <s v="Replace 48 V Battery Banks and Chargers (2023)"/>
        <s v="Overhaul Diesel Units (2023)"/>
        <s v="Unit 7 Condition Assessment (2023) - Bay d'Espoir"/>
        <s v="Hydraulic Unit Overhauls Program (2023)"/>
        <s v="Wood Pole Line Management Program (2023)"/>
        <s v="Transmission In-Service Failures (2023)"/>
        <s v="HLK-Annunciator Replacement"/>
        <s v="Perform Combustor Inspection - Holyrood Gas Turbine"/>
        <s v="Diesel Genset Replacement Unit 2039 - St. Lewis"/>
        <s v="Install Fire Protection in Diesel Plants (2022-2023) - Ramea"/>
        <s v="Labrador City L22 Voltage Conversion (2022-2023)"/>
        <s v="Purchase 46' Material Handler Aerial Device on Track Unit"/>
        <s v="Purchase 85' Material Handler Aerial Device on Track Unit"/>
        <s v="Replace Building Exterior (2023-2024) - Postville "/>
        <s v="Major Condition Assessment and Miscellaneous Refurbishments Synchronous Condenser 1 and 2 (2023-2024) - Wabush Terminal Station"/>
        <s v="Replace HVAC System (2023-2024) - Bishop's Falls"/>
        <s v="Replace Unit 2090/2044 - Charlottetown and Mary's Harbour"/>
        <s v="Holyrood Thermal Generating Station Unit 1 and Unit 2 Turbine Last Stage Blades - Supplemental"/>
        <s v="Holyrood Upgrade Turbine Control System Unit 2 - Supplemental"/>
        <s v="Replace Power Line Carrier (2023–2024) - TL223 and TL224"/>
        <s v="Replace Human Machine Interface (2023) - Happy Valley Gas Turbine"/>
        <s v="Replace Oil Mist Separator (2023-2024) - Happy Valley Gas Turbine"/>
        <s v="Install Fire Protection in 230 kV Stations (2023-2024) - Deer Lake"/>
        <s v="Install Oil Spill Containment Transformer T1S (2023-2024) - Cat Arm "/>
        <s v="Replace Grader Unit V9829 (2024) - Bay d'Espoir"/>
        <s v="Install Anemometer (2024) - Cat Arm"/>
        <s v="Overhaul Marine Terminal Loading Arms (2024) - Holyrood"/>
        <s v="Replace CCTV Cameras (2024)"/>
        <s v="Replace SONET Multiplexors (2024)"/>
        <s v="Replace Timber Crib and Insulation (2024) - Burnt Dam Spillway"/>
        <s v="Refurbish Fuel Oil Storage Tank 4 (2024) - Holyrood "/>
        <s v="Upgrade Fleet Infrastructure Program - Install L2 EV Chargers (2024) - Hydro Place"/>
        <s v="Penstock Level II Condition Assessment (2024) - Upper Salmon"/>
        <s v="Overhaul Hydraulic Units (2024)"/>
        <s v="Replace Transformer T7 - HRD"/>
        <s v="IOC SCADA Data Link"/>
        <s v="Valentine Gold Interconnection - Supplemental"/>
        <s v="Replace Underground Fire Water Distribution System - Holyrood"/>
        <s v="Replace Powerhouse Station Service Panel (2023-2024) - Upper Salmon"/>
        <s v="CHT Winterize Unit 2102 and Install Mobile - Supplemental"/>
        <s v="Install Line Monitoring System (2024) - TL201"/>
        <s v="Upgrade HVAC Supervisory Controllers (2024) - Hydro Place"/>
        <s v="Install L-1 Blades Unit 1 (2024) Holyrood"/>
        <s v="Widen Rights-of-Way of Transmission Lines TL239 &amp; TL259 (2024)"/>
        <s v="Flatten Downstream Slope (2024-2025) - Hinds Lake"/>
        <s v="Install Power Canal Public Safety Boom (2025) - Upper Salmon"/>
        <s v="Replace Circuit Breaker Reclosing Controllers (2024–2025) - TL247"/>
        <s v="General Property Rehabilitation (2024) - Hydro Place"/>
        <s v="Install Fire Protection in 230 kV Stations (2024–2025) - Voisey's Bay"/>
        <s v="Install CCTV Systems (2025)"/>
        <s v="Perform Level 2 Condition Assessment - Powerhouse Slope (2025) - Cat Arm"/>
        <s v="Purchase Surveying Software and Equipment (2025)"/>
        <s v="Replace MDR8000 Microwave Radios (2024-2025)"/>
        <s v="Inspect Fuel Tanks (2025) - Holyrood "/>
        <s v="Replace Powerhouse 1 Air Conditioning Unit (2024-2025) - Bay d'Espoir"/>
        <s v="Refurbish Intake 1 (2024-2025) - Bay d'Espoir"/>
        <s v="Replace Terminal Station Lighting (2023-2024)"/>
        <s v="Perform Level 2 Condition Assessment - Stage I &amp; II Cooling Water Sump Structures (2025) - Holyrood"/>
        <s v="Refurbish Meteorological Stations (2025)"/>
        <s v="Replace Intermediate Fuel Storage Tanks (2023-2024) - Nain"/>
        <s v="Water System Condition Assessment and Upgrades (2023) - Bay d'Espoir"/>
        <s v="Refurbish Outbuilding and Powerhouse Building Envelopes (2024-2025) - Holyrood"/>
        <s v="Construct Maintenance Platform (2024-2025) - Holyrood Gas Turbine"/>
        <s v="Upgrade UPS 1 &amp; 2 (2024-2025) - Holyrood"/>
        <s v="Draft Tube Deck Substructure Level 2 Condition Assessment"/>
        <s v="Replace Annunciator Panels (2024-2025) - Cat Arm"/>
        <s v="Replace Diesel Genset 1 (2023-2024) - Ebbegunbaeg "/>
        <s v="Upgrade Work Protection Code Application (2025-2026)"/>
        <s v="Replace Roof (2025) - Grey River"/>
        <s v="Upgrade Station Lighting (2024-2025) - Bottom Waters, Deer Lake, Doyles, Indian River, and Western Avalon Terminal Stations "/>
        <s v="Refurbish Surge Tank 1 (2024-2025) - Bay d'Espoir"/>
        <s v="Inspect Fuel Tanks (2025) - Stephenville"/>
        <s v="Inspect Fuel Tanks (2024) - Hardwoods Gas Turbines"/>
        <s v="Upgrade Unit 1 Control System (2024-2025) - Holyrood"/>
        <s v="Refurbish Superstructure (2023-2024) - Salmon River Spillway "/>
        <s v="Replace Data Alarm System Annunciators (2023) - Buchans"/>
        <s v="Upgrade SCADA Network (2024) "/>
        <s v="Diesel Genset Replacements (2021-2022)"/>
        <s v="Upgrade Fault Recorders - WABTS (2022-2023)"/>
        <s v="Install Breaker Failure Protection (2023-2024) - Sunnyside"/>
        <s v="Replace Metering System"/>
        <s v="Install Partial DisMon-HLK,CAT,GCL" u="1"/>
        <s v="Install Remote Seepage MS-BDE" u="1"/>
        <s v="Refurbish U5 Gen Stator -BDE" u="1"/>
        <s v="Replace TG Cont &amp; Vib Mon Sy PRV" u="1"/>
        <s v="Upgrade Terminal Stn Fdn BCX/LLK" u="1"/>
        <s v="Refurbish Sump Lvl Sys-CatArm" u="1"/>
      </sharedItems>
    </cacheField>
    <cacheField name="Budget" numFmtId="0">
      <sharedItems containsSemiMixedTypes="0" containsString="0" containsNumber="1" minValue="15.4" maxValue="291658"/>
    </cacheField>
    <cacheField name="Actual Cost" numFmtId="0">
      <sharedItems containsSemiMixedTypes="0" containsString="0" containsNumber="1" minValue="0" maxValue="286817.7549"/>
    </cacheField>
    <cacheField name="Var $ " numFmtId="164">
      <sharedItems containsSemiMixedTypes="0" containsString="0" containsNumber="1" minValue="-17149.474799999996" maxValue="4910.3090799999982"/>
    </cacheField>
    <cacheField name="Var % " numFmtId="165">
      <sharedItems containsSemiMixedTypes="0" containsString="0" containsNumber="1" minValue="-1" maxValue="9.4786342823939567" count="590">
        <n v="-0.11311742654508619"/>
        <n v="9.4600676616915388E-2"/>
        <n v="-0.37798599182004083"/>
        <n v="-0.20091955848978754"/>
        <n v="-0.45929212241428163"/>
        <n v="-0.36964041623843774"/>
        <n v="-0.41628541865647883"/>
        <n v="2.2447083775185572E-2"/>
        <n v="2.8265793910542625E-2"/>
        <n v="0.18440522238163559"/>
        <n v="0.31768301521795206"/>
        <n v="0.32878339980059818"/>
        <n v="-0.28978741613624626"/>
        <n v="-0.26809604128856623"/>
        <n v="-1.372313541221685E-2"/>
        <n v="9.972006068779514E-2"/>
        <n v="2.2724127149557054E-2"/>
        <n v="-8.9256728011472261E-2"/>
        <n v="9.0867907801418457E-2"/>
        <n v="-0.14088354714560608"/>
        <n v="-2.5865363788520269E-2"/>
        <n v="2.8474408103490428E-2"/>
        <n v="0.51543737492642716"/>
        <n v="5.7776925587467408E-3"/>
        <n v="-0.17129155226793136"/>
        <n v="-2.3903697334491289E-5"/>
        <n v="-0.111322526104033"/>
        <n v="-5.1955405319216844E-2"/>
        <n v="-0.15800997777777775"/>
        <n v="-0.22716741733861351"/>
        <n v="8.4485973676208859E-2"/>
        <n v="5.2323483670295497E-2"/>
        <n v="0.25471179173675779"/>
        <n v="-7.0025759013282812E-2"/>
        <n v="0.3392331700489854"/>
        <n v="-1.9330576441102896E-2"/>
        <n v="-0.3664052490626673"/>
        <n v="-0.30443948948948962"/>
        <n v="-0.17389375142220004"/>
        <n v="-0.52742838634494105"/>
        <n v="-0.17172598870056494"/>
        <n v="-0.32257450887797506"/>
        <n v="-0.39346800797908926"/>
        <n v="-0.20977220751720485"/>
        <n v="-0.45472971626597353"/>
        <n v="-0.18170200668896322"/>
        <n v="-0.27303730061349696"/>
        <n v="0.14726096337180114"/>
        <n v="1.8646938775510175E-2"/>
        <n v="0.34545490204234441"/>
        <n v="0.37759557344064371"/>
        <n v="0.43720696999999997"/>
        <n v="2.3101773648648592E-2"/>
        <n v="-2.7919230769230821E-2"/>
        <n v="-0.19756984671238401"/>
        <n v="9.4011001964636742E-2"/>
        <n v="-1.1914638447971733E-2"/>
        <n v="-0.41779748995983929"/>
        <n v="-0.12861708108108111"/>
        <n v="-6.3892950654582115E-2"/>
        <n v="7.663805309734506E-2"/>
        <n v="-0.1289449596774194"/>
        <n v="-0.17572596810933946"/>
        <n v="-3.8783541666666643E-2"/>
        <n v="3.9512825651302652E-2"/>
        <n v="-0.31209620943659167"/>
        <n v="-0.12919700361233746"/>
        <n v="-0.2775498882000203"/>
        <n v="-0.41071645729577044"/>
        <n v="-0.34347418329789919"/>
        <n v="0.29173194501436195"/>
        <n v="-0.37363774091627167"/>
        <n v="-0.56109814513745204"/>
        <n v="-0.44426286248830682"/>
        <n v="6.3349771457592657E-2"/>
        <n v="-0.4350777710003485"/>
        <n v="-0.18271515600211535"/>
        <n v="-9.6028255256363104E-2"/>
        <n v="-6.6490305741983516E-2"/>
        <n v="-0.2817907171983689"/>
        <n v="1.0955407854984882E-2"/>
        <n v="-4.9366961250849703E-2"/>
        <n v="-0.33531929673427835"/>
        <n v="-3.7566477644492863E-2"/>
        <n v="-0.1991105196451205"/>
        <n v="-8.1661263525305366E-2"/>
        <n v="-0.41484462273395395"/>
        <n v="-0.79764889391912752"/>
        <n v="-8.2479798598949175E-2"/>
        <n v="-0.23896019129287602"/>
        <n v="-0.50950502769938333"/>
        <n v="-0.14212365382540201"/>
        <n v="-0.31293269866720108"/>
        <n v="4.6660772434683771E-2"/>
        <n v="5.5319562211981567E-2"/>
        <n v="-0.22601869451697126"/>
        <n v="0.13402369843527739"/>
        <n v="-0.16825571081917823"/>
        <n v="-0.28686938096770731"/>
        <n v="5.0402834442774318E-2"/>
        <n v="0.33070075834175922"/>
        <n v="5.5057268390753264E-3"/>
        <n v="-0.17674444591203275"/>
        <n v="0.41954447807933198"/>
        <n v="-9.1213267688559557E-2"/>
        <n v="-3.4319991259663327E-2"/>
        <n v="0.45608154466501249"/>
        <n v="0.78498078082929468"/>
        <n v="1.0483230094247642"/>
        <n v="-0.55949469306930699"/>
        <n v="-0.14711808900941126"/>
        <n v="-0.16581334002006012"/>
        <n v="-0.14227922912205573"/>
        <n v="-0.28867364324779138"/>
        <n v="0.19214906801007561"/>
        <n v="-0.58638874126831941"/>
        <n v="1.2689446099999999"/>
        <n v="-0.73807042564953018"/>
        <n v="-0.50212792072322665"/>
        <n v="-0.21836013623978201"/>
        <n v="0.22029840332109216"/>
        <n v="1.1599265600000002"/>
        <n v="0.42091367471632252"/>
        <n v="1.437338709677413E-2"/>
        <n v="-9.8298032777604849E-2"/>
        <n v="-0.19035431983737083"/>
        <n v="-0.13632407407407404"/>
        <n v="-4.4341224489795883E-2"/>
        <n v="-8.1005301137940647E-2"/>
        <n v="-8.2707354184277229E-2"/>
        <n v="0.19826045112781948"/>
        <n v="-0.30941633584302991"/>
        <n v="5.5299044776119452E-2"/>
        <n v="-9.5728752464094471E-2"/>
        <n v="0.37476302152791013"/>
        <n v="-0.63837971385181036"/>
        <n v="-0.12801748163161897"/>
        <n v="8.6731292517006967E-2"/>
        <n v="-0.31850660927520136"/>
        <n v="-0.31525334900117502"/>
        <n v="-0.1844276155717762"/>
        <n v="-0.40152378274585104"/>
        <n v="-0.16818008900928777"/>
        <n v="-0.70801866666666669"/>
        <n v="-0.17762088914773833"/>
        <n v="-0.30914013422818792"/>
        <n v="1.5383636363636261E-2"/>
        <n v="-0.811690505050505"/>
        <n v="-0.33301456521739126"/>
        <n v="-0.81384549450549448"/>
        <n v="-0.32326933045356365"/>
        <n v="0.52714440677966112"/>
        <n v="-0.12496097046413501"/>
        <n v="-4.8913043478260795E-2"/>
        <n v="0.11054116557997264"/>
        <n v="2.6708709408825831E-2"/>
        <n v="-4.71840935446462E-2"/>
        <n v="-3.7026271457511355E-2"/>
        <n v="-0.27507525115611553"/>
        <n v="-0.12888159964053025"/>
        <n v="-0.60982598058252424"/>
        <n v="-0.34973566158386632"/>
        <n v="-9.3211350499211809E-2"/>
        <n v="-0.43227056980780626"/>
        <n v="-0.37970863764728807"/>
        <n v="-0.76219400083177369"/>
        <n v="0.27292862491490799"/>
        <n v="-0.52805016066707344"/>
        <n v="-0.53598885069372537"/>
        <n v="-0.50706637468950189"/>
        <n v="-3.325966768018488E-2"/>
        <n v="-0.3189774030005173"/>
        <n v="-0.16109948850896863"/>
        <n v="2.0478754358161672E-2"/>
        <n v="-0.20917375258340715"/>
        <n v="0.67682120986535466"/>
        <n v="-0.13013572608499774"/>
        <n v="-0.11814820257479927"/>
        <n v="0.34513350599068693"/>
        <n v="0.92780141232575208"/>
        <n v="9.5195699965780062E-2"/>
        <n v="-0.36234090620368403"/>
        <n v="-0.11911924412759332"/>
        <n v="-0.47637197268190173"/>
        <n v="-0.20148922457200402"/>
        <n v="0.171497925445705"/>
        <n v="1.8633309747292419"/>
        <n v="1.2458606264105254E-2"/>
        <n v="-0.51931688599968284"/>
        <n v="-0.33957471619365609"/>
        <n v="-0.11477330229571364"/>
        <n v="-0.64733965102822044"/>
        <n v="0.52747755612422942"/>
        <n v="-0.16810257933406281"/>
        <n v="3.9620893278934984E-2"/>
        <n v="0.27573533650909976"/>
        <n v="-1.6595619184112901E-2"/>
        <n v="0.56091299852289522"/>
        <n v="-0.38568226715280074"/>
        <n v="-0.14211497630709197"/>
        <n v="-0.22835662411347527"/>
        <n v="-9.0563910646939347E-2"/>
        <n v="6.7414835443037904E-2"/>
        <n v="-0.28003634640618158"/>
        <n v="-9.2764918533604898E-2"/>
        <n v="-3.9285958254269497E-2"/>
        <n v="0.14715274390243893"/>
        <n v="-4.7971873350923573E-2"/>
        <n v="-1.5989028026237233E-2"/>
        <n v="1.7316194331983854E-2"/>
        <n v="-7.642258771929826E-2"/>
        <n v="0.24425200803212854"/>
        <n v="-0.10415202774813248"/>
        <n v="-6.801520599250932E-2"/>
        <n v="2.4809320411581872E-2"/>
        <n v="9.9513648000000107E-2"/>
        <n v="-0.39920127388535037"/>
        <n v="-0.46343368421052628"/>
        <n v="-0.1016802431610942"/>
        <n v="0.15261582386067071"/>
        <n v="-0.18463052119738643"/>
        <n v="0.49416069687119052"/>
        <n v="0.86194046400000002"/>
        <n v="6.2643424242424209E-2"/>
        <n v="0.17348441558441566"/>
        <n v="8.6892232866617486E-2"/>
        <n v="-0.44587094301899372"/>
        <n v="0.16474152006485618"/>
        <n v="-0.56653861810390993"/>
        <n v="-0.20840114304376217"/>
        <n v="-5.2040950330616599E-2"/>
        <n v="0.74460671"/>
        <n v="-0.27001363080684593"/>
        <n v="-0.40598806000000004"/>
        <n v="-0.24251926977687618"/>
        <n v="-0.29259145811429471"/>
        <n v="-1.7437341772151862E-2"/>
        <n v="-0.14558549437400764"/>
        <n v="9.735447328244283E-2"/>
        <n v="3.571982185273162E-2"/>
        <n v="-2.6826042873696294E-2"/>
        <n v="-3.688884689224859E-2"/>
        <n v="-0.27506011875309244"/>
        <n v="-0.47653205458290415"/>
        <n v="-0.65946072538860101"/>
        <n v="0.18127165635738837"/>
        <n v="0.11188621457189496"/>
        <n v="6.2065879372205139E-2"/>
        <n v="-0.44957749585296264"/>
        <n v="-0.33838066627703106"/>
        <n v="-0.30891447638603697"/>
        <n v="-0.37898743083716313"/>
        <n v="-0.20228113807835646"/>
        <n v="-0.42912654528438338"/>
        <n v="-0.54749286765538319"/>
        <n v="-0.55391615076182832"/>
        <n v="-0.48972790937178162"/>
        <n v="-0.81574799797775532"/>
        <n v="1.2006672283933895"/>
        <n v="-0.36700312984059674"/>
        <n v="-0.22912289595758784"/>
        <n v="0.20663247967479678"/>
        <n v="-6.3273585214262185E-2"/>
        <n v="-9.1023114260081542E-2"/>
        <n v="-0.54557885397412198"/>
        <n v="-0.55819024111006799"/>
        <n v="-0.40878868157459108"/>
        <n v="-0.42543512993262755"/>
        <n v="-0.92032582547403952"/>
        <n v="0.31237713095699327"/>
        <n v="0.32737787128712881"/>
        <n v="-0.72685547434140396"/>
        <n v="-0.17883284557094326"/>
        <n v="9.8213488372093122E-2"/>
        <n v="-0.26221644702842384"/>
        <n v="-0.16775703996036204"/>
        <n v="0.11704147771093641"/>
        <n v="-0.26045341380920012"/>
        <n v="-0.44055524925099865"/>
        <n v="-6.6989061087268879E-3"/>
        <n v="0.34551728713224972"/>
        <n v="1.8842757348095561E-2"/>
        <n v="3.5050027570035856E-2"/>
        <n v="0.58774447727592505"/>
        <n v="2.9789328000000025E-2"/>
        <n v="1.4579489056727945E-3"/>
        <n v="0.19016187226639542"/>
        <n v="9.809322644029804E-2"/>
        <n v="-2.5127097880681154E-2"/>
        <n v="0.64944718550880443"/>
        <n v="0.10003963697167503"/>
        <n v="0.30060292563860624"/>
        <n v="-8.1676259798544176E-2"/>
        <n v="-0.30687224921406114"/>
        <n v="-0.25515410970192054"/>
        <n v="-0.27933499372685916"/>
        <n v="-0.27854981666302431"/>
        <n v="-0.22738577260356813"/>
        <n v="-0.66026544991564806"/>
        <n v="-0.2480007631043859"/>
        <n v="-0.3350364215091326"/>
        <n v="3.2187276651756448E-2"/>
        <n v="-0.35869695023019466"/>
        <n v="-0.88554088669950737"/>
        <n v="0.36979235668789834"/>
        <n v="-0.50467376873661673"/>
        <n v="2.0050000000000005E-2"/>
        <n v="0.71983809523809517"/>
        <n v="-0.29988265909769934"/>
        <n v="-0.27903291875744374"/>
        <n v="0.1748549493269812"/>
        <n v="0.23948602386934667"/>
        <n v="-0.53352078346028287"/>
        <n v="-0.59974644653708398"/>
        <n v="2.1939701292120599"/>
        <n v="0.21746396625222017"/>
        <n v="-9.5551816923773486E-2"/>
        <n v="-0.23439127346215344"/>
        <n v="0.12712674835915871"/>
        <n v="0.11328773400971577"/>
        <n v="-1.3887356980644978E-2"/>
        <n v="0.16510369097608255"/>
        <n v="0.14383051969113334"/>
        <n v="-0.42705573293990706"/>
        <n v="-6.783402845532284E-2"/>
        <n v="4.8959790370882279E-2"/>
        <n v="-0.27226260099528848"/>
        <n v="2.9332682281209086E-3"/>
        <n v="0.87947041078544563"/>
        <n v="-2.6074685059797004E-2"/>
        <n v="1.0360950173128767"/>
        <n v="7.0127727119216471E-2"/>
        <n v="-0.23818601702371806"/>
        <n v="0.16158032619220267"/>
        <n v="-3.4628790806969997E-2"/>
        <n v="0.41782852737085591"/>
        <n v="-1"/>
        <n v="0.30456951219512191"/>
        <n v="-0.12739871183643528"/>
        <n v="-0.34554038888888888"/>
        <n v="-6.7479190421892946E-2"/>
        <n v="-0.34231687945925648"/>
        <n v="-0.36631804115378402"/>
        <n v="-2.0905312767780636E-2"/>
        <n v="-0.33172606337425076"/>
        <n v="-0.11913559019611018"/>
        <n v="-3.3762839646306448E-3"/>
        <n v="0.2517301546391752"/>
        <n v="-1.1605132501072568E-2"/>
        <n v="-0.24455434023112066"/>
        <n v="7.0940342298288508E-2"/>
        <n v="0.12880231039678558"/>
        <n v="-0.1801651315789474"/>
        <n v="-0.49276921559192494"/>
        <n v="0.3756119259437366"/>
        <n v="-7.5216024287377253E-2"/>
        <n v="0.64729422400000003"/>
        <n v="-0.13116984045290786"/>
        <n v="9.1577041129527165E-2"/>
        <n v="-0.67196389567005022"/>
        <n v="2.3489260934101874E-2"/>
        <n v="-0.3589160678076081"/>
        <n v="8.6094983642311843E-2"/>
        <n v="-3.5329950083194721E-2"/>
        <n v="0.29641578666666663"/>
        <n v="-0.44048128941074144"/>
        <n v="1.9037575150000003"/>
        <n v="-0.30888308310991958"/>
        <n v="0.21658066179951654"/>
        <n v="-1.9903491947514278E-2"/>
        <n v="-2.8857623658583607E-2"/>
        <n v="-0.24481164710626288"/>
        <n v="6.6844421162912476E-2"/>
        <n v="-0.14996224999999991"/>
        <n v="-0.57964202127659581"/>
        <n v="-0.11753742953776784"/>
        <n v="-2.1889834024896263E-2"/>
        <n v="5.4846671226630159E-2"/>
        <n v="0.26291044529961516"/>
        <n v="-0.14919826031611322"/>
        <n v="0.11052129968400197"/>
        <n v="-0.38779405299207975"/>
        <n v="-0.42757311203850279"/>
        <n v="-6.084162768942946E-2"/>
        <n v="0.76349968632371357"/>
        <n v="-1.3328119908763366E-3"/>
        <n v="-7.0105731865285625E-3"/>
        <n v="9.3669759825327548E-2"/>
        <n v="-0.28755739024812182"/>
        <n v="-0.17804239548237091"/>
        <n v="-0.12053048829098149"/>
        <n v="4.5297673098751559E-2"/>
        <n v="0.27987530864197518"/>
        <n v="-0.17272760736196321"/>
        <n v="-3.4474333662382338E-4"/>
        <n v="0.5894905875593317"/>
        <n v="6.4508009356061949E-2"/>
        <n v="0.20265356231144122"/>
        <n v="0.63797396176078258"/>
        <n v="-0.27606679813553242"/>
        <n v="0.58318155782165348"/>
        <n v="2.4928617780671476E-4"/>
        <n v="0.50381299052774042"/>
        <n v="-0.20590801029435429"/>
        <n v="-0.10478381063705446"/>
        <n v="1.4240725806451558E-2"/>
        <n v="-0.10552461595001829"/>
        <n v="0.2475954718493287"/>
        <n v="-1.6254728370221429E-2"/>
        <n v="-0.10093851912123671"/>
        <n v="-6.9126939704209286E-2"/>
        <n v="0.23883183037106334"/>
        <n v="-0.14544038076152305"/>
        <n v="-0.14944960282436004"/>
        <n v="0.33399785714285729"/>
        <n v="-0.30657682045580881"/>
        <n v="0.16604134300262854"/>
        <n v="0.46992201883922635"/>
        <n v="-0.39270849237891425"/>
        <n v="2.1945918367346835E-2"/>
        <n v="-0.65184048219792545"/>
        <n v="-6.4186097341144679E-2"/>
        <n v="0.25128296059637911"/>
        <n v="-2.0774074074074101E-2"/>
        <n v="-0.3140357085690631"/>
        <n v="1.5039934782608695"/>
        <n v="0.11615937777777768"/>
        <n v="-0.18898916177255756"/>
        <n v="2.5698062593144534E-2"/>
        <n v="1.5163662084214844"/>
        <n v="-2.6816847720635764E-2"/>
        <n v="0.47041204473759674"/>
        <n v="-0.13496490711340345"/>
        <n v="-0.22426016324416037"/>
        <n v="0.68784426065162896"/>
        <n v="-0.6701353103210812"/>
        <n v="0.1303870907627801"/>
        <n v="8.8098884514435621E-2"/>
        <n v="-0.16972125534950067"/>
        <n v="-0.42827670133729567"/>
        <n v="0.84758111133726832"/>
        <n v="0.29366674739566068"/>
        <n v="-0.42257744545004522"/>
        <n v="9.2659596726810067E-2"/>
        <n v="-0.25253215431645154"/>
        <n v="-0.54172715944927929"/>
        <n v="-0.43362646876997024"/>
        <n v="-8.2044760037447317E-2"/>
        <n v="-0.23073130623665519"/>
        <n v="-0.36103715913291123"/>
        <n v="-0.68882025033024752"/>
        <n v="-0.3497750453939969"/>
        <n v="0.18054618752039803"/>
        <n v="0.33016003001475414"/>
        <n v="-9.0128988644567351E-2"/>
        <n v="-0.53425791761540053"/>
        <n v="-0.31998264203419885"/>
        <n v="-0.32837439192168816"/>
        <n v="-0.39420976543164471"/>
        <n v="-0.26647997704401921"/>
        <n v="-0.20679267988746639"/>
        <n v="-0.37524274725558371"/>
        <n v="0.29067558869451005"/>
        <n v="0.10554541269056429"/>
        <n v="-0.20033101818459595"/>
        <n v="0.17082636865139902"/>
        <n v="-0.49644773831165151"/>
        <n v="-0.32853195400645091"/>
        <n v="-0.29693647664406297"/>
        <n v="-6.2368802823406302E-3"/>
        <n v="0.47515969410220649"/>
        <n v="-0.40700895488536254"/>
        <n v="-0.65180794392523367"/>
        <n v="-0.18881196405684639"/>
        <n v="9.8821134309539566E-2"/>
        <n v="0.55417045279971666"/>
        <n v="0.21261889989518848"/>
        <n v="-0.17690116272092687"/>
        <n v="0.11371857735125035"/>
        <n v="1.1590953466273259"/>
        <n v="-0.14065952774402871"/>
        <n v="0.11262920450576093"/>
        <n v="0.19068820512820511"/>
        <n v="0.17329331683168334"/>
        <n v="4.2320796460177001E-2"/>
        <n v="0.39509472422062336"/>
        <n v="-0.20807528812056741"/>
        <n v="0.48667402446126978"/>
        <n v="-6.7510555794916428E-3"/>
        <n v="0.92603473868534469"/>
        <n v="1.2283486388384752"/>
        <n v="0.5136903621981681"/>
        <n v="0.48170613339711621"/>
        <n v="-2.440422650800159E-2"/>
        <n v="0.30458336115748474"/>
        <n v="-8.9744808743169466E-2"/>
        <n v="9.4786342823939567"/>
        <n v="1.1897652230769231"/>
        <n v="4.4572149344096923E-2"/>
        <n v="1.7207273733333335"/>
        <n v="0.64998865380626414"/>
        <n v="-0.12490066060606062"/>
        <n v="0.26290962962962966"/>
        <n v="0.96782860483242383"/>
        <n v="-0.1257851565377533"/>
        <n v="0.82212389558232946"/>
        <n v="-0.26331587301587295"/>
        <n v="3.5052242926155976E-2"/>
        <n v="-0.10433459841129748"/>
        <n v="-4.716267909938586E-2"/>
        <n v="-0.10302099866844214"/>
        <n v="-0.36501206694560673"/>
        <n v="0.32152486420006149"/>
        <n v="0.80067897252513809"/>
        <n v="0.27613091628213582"/>
        <n v="0.30322401038268998"/>
        <n v="-6.4410293122800041E-2"/>
        <n v="-0.20231076837641351"/>
        <n v="-0.21421087204479458"/>
        <n v="0.45898301368025757"/>
        <n v="-2.2540052770448449E-2"/>
        <n v="-0.11239828643178967"/>
        <n v="0.7574104639250695"/>
        <n v="-4.027898106649614E-2"/>
        <n v="0.5938411730545875"/>
        <n v="0.2282602201375486"/>
        <n v="4.1251019707585053E-2"/>
        <n v="3.6026308539944832E-2"/>
        <n v="-8.173205596742189E-2"/>
        <n v="0.19934170274170296"/>
        <n v="-0.55312803295057422"/>
        <n v="-0.13034541903986982"/>
        <n v="0.50243077716643725"/>
        <n v="4.3312178797657412E-2"/>
        <n v="0.46854781341107898"/>
        <n v="-8.3560958904109625E-2"/>
        <n v="0.16409354534005016"/>
        <n v="-7.3663824349442214E-2"/>
        <n v="-0.38157731767614345"/>
        <n v="0.1202398229166666"/>
        <n v="-0.55496973359988844"/>
        <n v="-0.6101845611285267"/>
        <n v="0.16372554045707235"/>
        <n v="0.75534727734158091"/>
        <n v="2.3454532567864537E-2"/>
        <n v="-1.2153267186219221E-2"/>
        <n v="0.80534046181796892"/>
        <n v="0.61088900860694939"/>
        <n v="0.35904201719023343"/>
        <n v="-3.1437810437069884E-2"/>
        <n v="-8.4387967914438464E-2"/>
        <n v="-0.11830617121681589"/>
        <n v="-6.6816496589995084E-2"/>
        <n v="-0.43590460133147541"/>
        <n v="-0.42080344976282885"/>
        <n v="-0.27392474101157843"/>
        <n v="0.71573491452991445"/>
        <n v="-0.22738665747549017"/>
        <n v="-0.1963401272438082"/>
        <n v="-0.18426003541912633"/>
        <n v="-9.3978950695322361E-2"/>
        <n v="-2.038089833539693E-2"/>
        <n v="-5.3442417763157835E-2"/>
        <n v="6.974636678200692E-3"/>
        <n v="2.2328944377990542E-2"/>
        <n v="0.56109574885546087"/>
        <n v="5.2392198659098013E-2"/>
        <n v="7.1985637663885466E-2"/>
        <n v="0.82199370406323646"/>
        <n v="1.0829380087100164"/>
        <n v="8.1402216460354407E-2"/>
        <n v="0.1274953786191538"/>
        <n v="0.14159390178089579"/>
        <n v="1.8665266880093128"/>
        <n v="0.71625557768924286"/>
        <n v="0.10157296112247903"/>
        <n v="-0.16429500169338454"/>
        <n v="0.33004667349027633"/>
        <n v="0.30643184786784478"/>
        <n v="0.5239879153550191"/>
        <n v="0.54848020387058649"/>
        <n v="0.4991572665608312"/>
        <n v="0.1224957247931351"/>
        <n v="-0.66078151186224943"/>
        <n v="1.5651085542168675"/>
        <n v="1.0971117076808352"/>
        <n v="0.17562289939581294"/>
        <n v="0.55537099905303033"/>
        <n v="4.1001011736278912"/>
        <n v="0.58199280098029205"/>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eryl Harrigan" refreshedDate="46274.665379398146" createdVersion="8" refreshedVersion="8" minRefreshableVersion="3" recordCount="593" xr:uid="{0F713847-0866-42E7-A566-222E63B8EC8F}">
  <cacheSource type="worksheet">
    <worksheetSource ref="A1:I594" sheet="Original Analysis Data "/>
  </cacheSource>
  <cacheFields count="9">
    <cacheField name="Project #" numFmtId="0">
      <sharedItems containsSemiMixedTypes="0" containsString="0" containsNumber="1" containsInteger="1" minValue="12091601" maxValue="21882503"/>
    </cacheField>
    <cacheField name="Year Started" numFmtId="0">
      <sharedItems containsSemiMixedTypes="0" containsString="0" containsNumber="1" containsInteger="1" minValue="2013" maxValue="2025"/>
    </cacheField>
    <cacheField name="Year Closed" numFmtId="0">
      <sharedItems containsSemiMixedTypes="0" containsString="0" containsNumber="1" containsInteger="1" minValue="2017" maxValue="2025"/>
    </cacheField>
    <cacheField name="JDE Title" numFmtId="0">
      <sharedItems/>
    </cacheField>
    <cacheField name="CBA / CAPEX Title" numFmtId="0">
      <sharedItems count="527">
        <s v="Replace Surge Arrestors - Various Sites"/>
        <s v="Upgrade Digital Fault Recorders - Various Sites"/>
        <s v="Upgrade Warehouse Lighting - Bishop's Falls"/>
        <s v="Upgrade Terminal Station for Mobile Substation - Cow Head"/>
        <s v="Upgrade Aluminum Support Structures - Holyrood"/>
        <s v="Upgrade Equipment Foundations - Various Sites"/>
        <s v="Install Hydrometeorological Equipment - Various Sites"/>
        <s v="Replace Control Room/Communications Room Air Conditioning - Hinds Lake"/>
        <s v="Replace Station Service Breakers - Cat Arm"/>
        <s v="Upgrade Equipment Doors - Various Sites"/>
        <s v="Replace Accommodations and Septic System - Ebbegunbaeg"/>
        <s v="Replace PH1 Station Service Transformer - Bay d'Espoir"/>
        <s v="Upgrade Holyrood Access Road - Holyrood"/>
        <s v="Replace Battery Banks and Chargers - Various Sites"/>
        <s v="Replace MDR 4000 Microwave Radio East - Various Sites"/>
        <s v="Replace UPS Systems - Hydro Place"/>
        <s v="Replace Air Conditioners - Various Sites"/>
        <s v="Replace Powerline Carrier - Various Sites"/>
        <s v="Upgrade Telecontrol Facilities - Sandy Brook Hill"/>
        <s v="Replace Fuel Piping - Hardwoods and Stephenville"/>
        <s v="Refurbish Gas Generator Engines - Hardwoods and Stephenville"/>
        <s v="Upgrade Diesel Plant Production Data Collection Equipment-Various"/>
        <s v="Install Variable Frequency Drives - Grey River"/>
        <s v="Replace Roof on Service Building - Bishop's Falls"/>
        <s v="Install Fire Protection Systems - Cartwright and Nain"/>
        <s v="Upgrade Transformer Systems - Postville and Cartwright"/>
        <s v="Additions for Load Growth - L'anse au Loup"/>
        <s v="Replace Aircraft Markers at Grand Lake Crossing - TL228"/>
        <s v="TL 227 Distribution Line Sally's Cove L1"/>
        <s v="Overhaul Diesel Engines - Various Sites"/>
        <s v="Overhaul Turbine Valves Unit 2 - Holyrood"/>
        <s v="Purchase Capital Spares Holyrood"/>
        <s v="Condition Assessment and Miscellaneous Upgrades - Holyrood"/>
        <s v="HRD - Major Overhaul: Unit 3 Cooling Water Pump West"/>
        <s v="HRD - Major Overhaul: Unit 3 Extraction Pump North"/>
        <s v="HRD - Major Overhaul Unit 2 Boiler Feed Pump West"/>
        <s v="Replace Fuel Tank 22E - St. Anthony"/>
        <s v="Upgrade Office Facilities &amp; Control Buildings - Various Sites"/>
        <s v="Line Depot Condition Assessment and Refurbishment Program - Various Sites"/>
        <s v="Install Fall Protection Equipment - Various Sites"/>
        <s v="Inspect Fuel Storage Tanks - Various Sites"/>
        <s v="Additions for Load Growth - Postville - Black Tickle"/>
        <s v="Purchase Backup Diesel For Station Service - Grand Falls and Buchans"/>
        <s v="Replace Roof - Hydro Place"/>
        <s v="Install Demand Metering - Various Sites"/>
        <s v="Upgrade Public Safety Around Dams and Waterways - Bay d'Espoir"/>
        <s v="Replace Network Communications Equipment - Various Sites"/>
        <s v="Upgrade Site Facilities"/>
        <s v="Wood Pole Line Management Program - Various Sites"/>
        <s v="Purchase Meters and Metering Equipment - Various Sites"/>
        <s v="In-Service Failures - Various Sites"/>
        <s v="Upgrade Access Roads to Microwave Sites - Various Sites"/>
        <s v="Replace Floor Annunciator Panels - Bay d'Espoir"/>
        <s v="Purchase Capital Spares - Terminal Stations"/>
        <s v="Overhaul Turbine/Generators - Cat Arm"/>
        <s v="Purchase Tools and Equipment Less than $ 50,000 "/>
        <s v="Replace Recloser - Wabush"/>
        <s v="Purchase Capital Spares - Gas Turbines"/>
        <s v="Remove Safety Hazards - Various Sites"/>
        <s v="Purchase Tools and Equipment less than $50,000 "/>
        <s v="Three Phase Construction - Bishop's Falls"/>
        <s v="Replace Powerhouse Lighting - Paradise River"/>
        <s v="Replace Powerhouse #2 Lighting - Bay d'Espoir"/>
        <s v="Stage 1 Pumphouse Siding Replacement - Holyrood"/>
        <s v="Transmission Line Upgrades - TL212 and TL218"/>
        <s v="Upgrade Powerhouse Building Envelope - Holyrood"/>
        <s v="Replace Disconnect Switches - Various Sites "/>
        <s v="Replace Instrument Transformers - Various Sites"/>
        <s v="Diesel Genset Replacements - Port Hope Simpson"/>
        <s v="Purchase Capital Spares - Hydraulic"/>
        <s v="Upgrade Power Transformers - Various Sites"/>
        <s v="Gas Turbine Life Extension - Stephenville"/>
        <s v="Install Asset Health Monitoring System - Upper Salmon"/>
        <s v="Purchase New Meter Calibration Test Console - Hydro Place"/>
        <s v="Replace Power Transformers - Oxen Pond"/>
        <s v="Replace Battery Banks and Chargers - Various Sites (2017-2018)"/>
        <s v="Refurbish Main Generator Breaker - Upper Salmon"/>
        <s v="Diesel Plant Engine Auxiliary Upgrades - Various Sites"/>
        <s v="Replace Insulators - TL227"/>
        <s v="Install Wind Monitoring Station North Salmon Dam SD-2 - Bay d'Espoir"/>
        <s v="Refurbish Station Water System - Upper Salmon"/>
        <s v="Water System Replacements - Bay d'Espoir and Cat Arm"/>
        <s v="Install Frequency Monitors - Various Sites"/>
        <s v="Diesel Genset Replacements - Charlottetown"/>
        <s v="Install Pole Storage Ramps - Various Sites"/>
        <s v="Replace Insulators - Various Sites"/>
        <s v="Replace Automation Equipment - Mary's Harbour"/>
        <s v="Refurbish Sump Level System for Powerhouse 2 - Bay d'Espoir"/>
        <s v="Gas Turbine Life Extension - Hardwoods"/>
        <s v="Install Fire Protection - Various Sites"/>
        <s v="Upgrade Ventilation in Powerhouse 1 and 2 - Bay d'Espoir"/>
        <s v="Replace Air Conditioning Units 8 and 14 - Hydro Place"/>
        <s v="Upgrade Human Machine Interface - Various Sites"/>
        <s v="Install Fire Protection in 230 kV Stations  - Bay d'Espoir"/>
        <s v="Replace Spherical By-Pass Valves Units 1 and 2 - Bay d'Espoir"/>
        <s v="Distribution Upgrades - Various Sites "/>
        <s v="Cable Upgrades - Various Sites"/>
        <s v="Install Recloser Remote Control - Bottom Waters"/>
        <s v="Replace Electromechanical Timers - Various Sites"/>
        <s v="Construct 230 kV Transmission Line - Soldiers Pond to Hardwoods "/>
        <s v="Upgrade Telecontrol Facilities - Mary March Hill and Blue Grass Hill"/>
        <s v="Replace Programmable Logic Controllers - Various Sites"/>
        <s v="Install Automated Meter Reading - Happy Valley "/>
        <s v="Upgrade Distribution Systems - Various Sites "/>
        <s v="Install Automated Meter Reading - Labrador West"/>
        <s v="Replace Protective Relays - Various Sites"/>
        <s v="Upgrade Underground Plant Drainage System - Holyrood"/>
        <s v="Additions for Load Growth - Happy Valley"/>
        <s v="Remove Safety Hazards - Various"/>
        <s v="Install Fall Protection Equipment - Various"/>
        <s v="Overhaul Diesel Units - Various Sites"/>
        <s v="Purchase Metering and Metering Equipment - Various Sites"/>
        <s v="Additions for Load Growth - Makkovik and Rigolet"/>
        <s v="Terminal Station In-Service Failures"/>
        <s v="Upgrade Terminal Station Equipment Foundations - Various Sites"/>
        <s v="Install Raw Water Line - Holyrood"/>
        <s v="Thermal In-Service Failures"/>
        <s v="Replace Air Conditioners - Various"/>
        <s v="Upgrade Office Facilities and Control Buildings - Various"/>
        <s v="Replace Human Machine Interface - St. Lewis"/>
        <s v="Upgrade Site Facilities - Various"/>
        <s v="Replace Radomes - Various"/>
        <s v="Replace RTUs - Various"/>
        <s v="Replace Network Communications Equipment - Various"/>
        <s v="Overhaul Pumps - Holyrood"/>
        <s v="Overhaul Unit 1 Generator - Holyrood"/>
        <s v="Overhaul Unit 1 Turbine Valves - Holyrood"/>
        <s v="Install Sub-Surface Drainage System - Paradise River"/>
        <s v="Hydraulic In-Service Failures"/>
        <s v="Public Safety Dams/Waterways - Bay d'Espoir"/>
        <s v="Hydro Generation Tools &amp; Equip"/>
        <s v="Refurbish Turbine Unit 2- BDE"/>
        <s v="Condition Monitoring Equipment - BDE"/>
        <s v="Line Depot Condition Assessment and Refurbishment - Various"/>
        <s v="Upper Salmon -Overhaul Turbine/Gen. Unit"/>
        <s v="Replace Coolers - Hinds Lake"/>
        <s v="Replace Office Desk Chairs - Hydro Place"/>
        <s v="Replace Control Cable PH1 - BDE "/>
        <s v="Refurbish Accommodation - USL"/>
        <s v="Replace Washroom Fixtures - Hydro Place"/>
        <s v="Stage 2 Emergency Diesel Generator Refurbishment - Holyrood"/>
        <s v="Security Improvements - Hydro Place"/>
        <s v="Penstock 3 Laser Scanning - Bay d'Espoir"/>
        <s v="Penstock 3 Press Transducer - Bay d'Espoir"/>
        <s v="Parking Lot Access Improvements - Hydro Place"/>
        <s v="Main Breaker Replacement-HYP"/>
        <s v="Replace PBX Phone Systems - Various"/>
        <s v="Replace MDR 6000 Microwave Radio - Various"/>
        <s v="Replace Teleprotection - TL261"/>
        <s v="Replace Battery Banks and Chargers - Various"/>
        <s v="Install Remote Operation of Salmon Spillway - Bay d'Espoir"/>
        <s v="Energy Efficiency Improvements - Various Sites"/>
        <s v="Install Infrared Viewports - VAR"/>
        <s v="Install Diesel Fuel Metering Devices - BDE, PRV,  VIC, GCL"/>
        <s v="Upgrade Cranes and Hoists - Holyrood"/>
        <s v="Upgrade Fault Recorder System for 2018- Various Sites"/>
        <s v="Perform Grounding Upgrades - Various Sites"/>
        <s v="Replace Disconnect Switches - Various Sites"/>
        <s v="Install Fire Protection in 230 kV Stations - Various Sites"/>
        <s v="Replace Transformer T1 - Buchans"/>
        <s v="Purchase Mobile DC Power Systems"/>
        <s v="Gas Turbine Equipment Replacement and Refurbishment - Hardwoods and Stephenville"/>
        <s v="Distribution System Upgrades - Various Sites"/>
        <s v="Install Recloser Remote Control - English Harbour West and Barachoix"/>
        <s v="Replace Secondary Containment System Liner - Nain"/>
        <s v="Upgrade Exterior of Building - Hydro Place"/>
        <s v="Turbine Hot Gas Path Level 2 Inspection and Overhaul - Holyrood Gas Turbine"/>
        <s v="Upgrade Work - Cat Arm"/>
        <s v="Replace Pump House and  Associated Equipment - Bay d'Espoir"/>
        <s v="Replace Site Facilities - Bay d'Espoir"/>
        <s v="Replace Slip Rings Units 1-6 - Bay d'Espoir"/>
        <s v="Control Structure Refurbishments"/>
        <s v="Replace Vent Chambers - BDE"/>
        <s v="Install Fire Detection in Outbuildings - Holyrood"/>
        <s v="Upgrade Data Alarm Systems - Various Sites"/>
        <s v="Install Breaker Failure Protection - Various Sites"/>
        <s v="Replace 66 kV Station Service Feed - Holyrood"/>
        <s v="Replace Substation - Holyrood"/>
        <s v="Replace Disconnects - Various Sites"/>
        <s v="Construct Storage Building - Makkovik and Charelottetown"/>
        <s v="Upgrade Ventilation - Cartwright"/>
        <s v="Inspect Fuel Storage Tanks - Black Tickle"/>
        <s v="230 kV Transmission Line - Bay d'Espoir to Western Avalon"/>
        <s v="Inspect Fuel Storage Tanks - Gray River"/>
        <s v="Install Pole Storage Ramps - Wabush"/>
        <s v="Overhaul Diesel Units - Various"/>
        <s v="Upgrade Diesel Plant Building - Ramea"/>
        <s v="Upgrade Line Depots - Roddickton"/>
        <s v="Upgrade HMI and AVR - Hardwoods"/>
        <s v="Purchase Meters and Metering Equipment - Various"/>
        <s v="Replace Teleprotection - TL202 &amp; TL206"/>
        <s v="Upgrade Remote Terminal Units - Various"/>
        <s v="Construct Heated Storage for Spare Parts and Lube Oil - Hardwoods and Happy Valley"/>
        <s v="Overhaul Turbine/Generator Unit - GCL"/>
        <s v="Refurbish Turbine Unit 7 - BDE"/>
        <s v="Purchase Office Equipment"/>
        <s v="Upgrade Sump Level System Powerhouse 1 - BDE"/>
        <s v="Refurbish Generator Rotor - HLK"/>
        <s v="Overhaul Unit 3 Turbine Valve - Holyrood"/>
        <s v="Thermal In-Service Failures "/>
        <s v="Replace 258VDC Battery Banks - Holyrood"/>
        <s v="Upgrade Public Safety Around Dams and Waterways - BDE"/>
        <s v="Condition Assessment for Submarine Cable - Farewell Head to Change Islands"/>
        <s v="Additions for Load - Distribution System"/>
        <s v="Upgrade Terminal Station Equipment Foundations - Various (2019)"/>
        <s v="Refurbish Control Building - HRD, CBC"/>
        <s v="Replace Surge Arrestors - Various (2019)"/>
        <s v="Upgrade Cables - Various (2019)"/>
        <s v="Building Vestibule Powerhouse - Holyrood"/>
        <s v="Tanks 3 &amp; 4 Life Expectancy Study - Holyrood"/>
        <s v="Supply &amp; Install Replacement Waterline - St. Anthony"/>
        <s v="Unit 3 Electrical Testing - Holyrood"/>
        <s v="Diesel Plant Engine Cooling System Upgrades - Various Sites"/>
        <s v="Diesel Plant Fire Protection - Postville"/>
        <s v="Install Energy Efficiency Lighting in Diesel Plants - Various"/>
        <s v="Overhaul Olympus Gas Generator - Stephenville"/>
        <s v="Replace Main Fuel Valves - Hardwoods"/>
        <s v="Upgrade Compressed Air System - Holyrood Gas Turbine"/>
        <s v="Install Recloser Remote Control (2019-2020) - Rocky Harbour"/>
        <s v="Additions for Load - Isolated Generation Systems"/>
        <s v="Upgrade Telecontrol Facilities - Gull Pond Hill and Bay d’Espoir Hill"/>
        <s v="Install Breaker Failure - Various Sites"/>
        <s v="Implement Terminal Station Flood Mitigation - Springdale"/>
        <s v="Refurbish Wabush Terminal Station"/>
        <s v="Replace Instrument Transformers - Various (2019-20)"/>
        <s v="Replace Disconnects - Various (2019-20)"/>
        <s v="Install Fire Protection in 230 kV Stations - OPD (2019-20)"/>
        <s v="Upgrade Fault Recorders - BHL (2019)"/>
        <s v="Install Breaker Failure Protection - STB, STD (2019-20)"/>
        <s v="Replace Insulators - Various (2019-20)"/>
        <s v="Perform Grounding Upgrades - Various (2019-20)"/>
        <s v="Upgrade Power Transformers - Various (2019-20)"/>
        <s v="Upgrade Transformer Paralleling - WAV"/>
        <s v="Upgrade Terminal Station for Mobile Substation - St. Anthony"/>
        <s v="Upgrade Data Alarm Management - Sunnyside"/>
        <s v="Refurbish Powerhouse Station Services - Bay d'Espoir"/>
        <s v="Install Protective Guards in Turbine Pits - BDE, USL"/>
        <s v="Refurbish Hydraulic Structures - Various "/>
        <s v="Replace Interior and Exterior Coating on Surge Tank 1 - BDE"/>
        <s v="Replace Control Cable PH1 - BDE (2019)"/>
        <s v="Refurbish Hydraulic Structures - BDE (2019-20)"/>
        <s v="Refurbish Draft Tube Deck Phase 1 - BDE"/>
        <s v="Overhaul Unit 1 - BDE"/>
        <s v="Replace Units 1-6 Generator Bearing Cover Seals - BDE"/>
        <s v="Replace Condition Monitoring Equipment - BDE (2019)"/>
        <s v="Replace T/G Cooling Water Pump and Strainer - HLK"/>
        <s v="Replace Drainage Pumps - HLK, PRV"/>
        <s v="Upgrade Line Depots - Various"/>
        <s v="Replace Sewage Lift System - Rigolet"/>
        <s v="Refurbish Access Road to Ebbegunbaeg "/>
        <s v="Overhaul Unit 2 - Cat Arm"/>
        <s v="Install Partial Discharge Monitoring System - HLK,CAT,GCL"/>
        <s v="Penstock Level 2 Condition Assessment - CAT"/>
        <s v="Upgrade Bear Brook Crossing"/>
        <s v="Install Frazil Ice Forecast - UPS"/>
        <s v="Upgrade Terminal Station Equipment Foundations - Various (2020)"/>
        <s v="Refurbish Control Building - WAV (2020)"/>
        <s v="Replace TS Battery Banks and Chargers - Various"/>
        <s v="Replace Surge Arrestors - Various (2020)"/>
        <s v="Upgrade Cables - Various (2020)"/>
        <s v="Purchase SF6 Multi Analyzer - Various"/>
        <s v="Upgrade Fuel Storage Tanks - Charlottetown"/>
        <s v="Upgrade Public Safety, Dams"/>
        <s v="Replace Exciter Controls Units 1 to 6 - Bay d'Espoir"/>
        <s v="Upgrade Circuit Breakers - Various Sites"/>
        <s v="Diesel Genset Replacements - Makkovik"/>
        <s v="Upgrade Data Alarm Systems - HRD (2019-20)"/>
        <s v="Upgrade Reclosing Circuit Breakers B12L65 &amp; B2L68 - HRD"/>
        <s v="Refurbish 230kV TS - WAB"/>
        <s v="Install Remote Seepage Monitoring System - BDE"/>
        <s v="Refurbish U5 Generatpr Stator -BDE"/>
        <s v="Diesel Genset Replacements - Mary's Harbour"/>
        <s v="Diesel Plant Ventilation Upgrade - Nain"/>
        <s v="Replace Diesel Genset-VCS"/>
        <s v="Generator Assessment - Happy Valley Gas Turbine"/>
        <s v="Upgrade Power Transformers - Various (2020-21)"/>
        <s v="Upgrade Data Alarm Systems - MDR (2020-21)"/>
        <s v="Replace Disconnects - Various (2020-21)"/>
        <s v="Install Fire Protection in 230 kV Stations - STB (2020-21)"/>
        <s v="Replace Insulators - Various (2020-21)"/>
        <s v="Rewind Unit 3 Stator - Holyrood"/>
        <s v="Replace Fire Supression System - Happy Valley Gas Turbine"/>
        <s v="Replace Control Cables BDE"/>
        <s v="Upgrade Breaker Failure Protection (2020-2021)"/>
        <s v="Additions for Load - Distribution System - Makkovik and Hopedale"/>
        <s v="Replace Instrument Transformers - Various (2020-21)"/>
        <s v="Distribution System Upgrades (2020-2021) - Various"/>
        <s v="Upgrade Station Lighting - HRD"/>
        <s v="Replace Turbine and Generator Control &amp; Vibration Monitoring System -  PRV"/>
        <s v="Reburbish Hydraulic Structures VAR"/>
        <s v="Construction and Installation of an Electric Vehcile Fast Track Network"/>
        <s v="Integrate Renewable PH2 - Mary's Harbour"/>
        <s v="Penstock Level II Condition Assessment - PRV"/>
        <s v="Upgrade Terminal Station Equipment Foundations - Various (2021)"/>
        <s v="Inspect Fuel Storage Tanks - Postville"/>
        <s v="Upgrade Fault Recorders - Various (2021)"/>
        <s v="Replace Fuel Storage Tanks - PR"/>
        <s v="Replace Surge Arresters - Various (2021)"/>
        <s v="Purchase SF6 Reclaim Units - Various"/>
        <s v="Perform Minor Enhancements - Hydro Place"/>
        <s v="Purchase Tools and Equipment Less than $ 50,000  - HRD GT"/>
        <s v="Upgrade Cables - various (2021)"/>
        <s v="Unit 5 Generator Overhaul - BDE"/>
        <s v="Generator Overhaul - PRV"/>
        <s v="Replace Air Conditioning - BDE"/>
        <s v="Boiler Condition Assessment/Upgrade - Holyrood"/>
        <s v="Inspect Chemical Tanks - Holyrood"/>
        <s v="Thermal In-Service Failure - Holyrood"/>
        <s v="Overhaul Unit 3 Boiler Feed Pump - Holyrood"/>
        <s v="Overhaul Unit 1 Turbine / Valve - Holyrood"/>
        <s v="Upgrade Core IT Infrastructure - Hydro Place"/>
        <s v="Refresh Cyber Security Infrastructure - Hydro Place"/>
        <s v="Upgrade Hydro ECC Wall Infrastructure - Hydro Place"/>
        <s v="Overhaul Unit 3 Generator - Holyrood"/>
        <s v="Hydro - Mobile Devices"/>
        <s v="Diesel Genset Replacements (2019-2020)"/>
        <s v="Replace Automation Equipment - Rigolet"/>
        <s v="Install Partial Discharge Monitoring - Holyrood Gas Turbine"/>
        <s v="Install Recloser Remote Control (2020-2021) - Hampden and Upper Salmon"/>
        <s v="Refurbish 230 kV Terminal Station Part 2 - WAB (2020-21)"/>
        <s v="Install Fault Recorders - HVY (2020-21)"/>
        <s v="Wabush L34 and L35 Protective Relays - CIAC"/>
        <s v="Purchase Capital Spares - Holyrood Gas Turbine"/>
        <s v="Construct LO Cooler Hood - Holyrood Gas Turbine"/>
        <s v="Replace Human Machine Interface - Cartwright"/>
        <s v="Addition for Load Growth - Happy Valley L7"/>
        <s v="Replace Light Duty Mobile Equipment - Various Sites"/>
        <s v="Upgrade Power Transformers - Various (2021-22)"/>
        <s v="Perform Grounding Upgrades - Various Sites (2021-22)"/>
        <s v="Replace Protective Relays - Various Sites (2021-22)"/>
        <s v="Upgrades XFMR Parallel"/>
        <s v="Upgrade Compressed Air System - Happy Valley Gas Turbine"/>
        <s v="Replace Voltage Regulator - Happy Valley Gas Turbine"/>
        <s v="Replace Fuel Oil, Lube Oil, and Glycol Pumps - Happy Valley Gas Turbine"/>
        <s v="Upgrade Data Alarm Management - OPD (2021-22)"/>
        <s v="Install Breaker Failure Protection (2021-22)"/>
        <s v="Replace Disconnect Switches - Various (2021-22)"/>
        <s v="Upgrade of Worst-Performing Distribution Feeders (2021-2022)"/>
        <s v="Upgrade Station Lighting - Various (2021)"/>
        <s v="Replace Instrument Transformers - Various (2021-22)"/>
        <s v="Upgrade Core IT/OT Infrastructure (2022) - Hydro Place"/>
        <s v="Refresh Cyber Security Infrastructure (2022) - Hydro Place"/>
        <s v="Perform Software Upgrades and Minor Enhancements - Hydro Place "/>
        <s v="Upgrade Remote Terminal Units (2022) - Various"/>
        <s v="Upgrade Site Facilities (2022) - Various"/>
        <s v="Overhaul Diesel Units (2022) - Various "/>
        <s v="Upgrade Fuel Storage Tanks (2022) - Mary's Harbour"/>
        <s v="Replace Mobile Devices"/>
        <s v="Upgrade Terminal Station Foundations - BCX/LLK"/>
        <s v="Replacement of Short-Term Load Forecasting Software"/>
        <s v="Wood Pole Line Management Program (2022)"/>
        <s v="Remove Safety Hazards (2022) - Various"/>
        <s v="Replace Battery Banks and Chargers (2022) - Various"/>
        <s v="Purchase Tools and Equipment Less than $50,000 (2022)"/>
        <s v="Replace Radomes (2022) - Various"/>
        <s v="Phase 2 - EV charging Network"/>
        <s v="Replace Holyrood Thermal Generating Station T2"/>
        <s v="Replace Protective Relays - Various (2019-20)"/>
        <s v="Purchase Tools and Equipment Less than $50,000 (2022) - Gas Turbine"/>
        <s v="Install Breaker Failure Protection - DLK (2022-23) "/>
        <s v="Hampden New Line from TS"/>
        <s v="Purchase Tools and Equipment Less than $50,000 (2022) - Thermal Plants"/>
        <s v="Turbine Valve Overhaul Unit 3 - Holyrood"/>
        <s v="Overhaul Unit 6 - BDE "/>
        <s v="Overhaul Unit 4 - BDE "/>
        <s v="Purchase Tools and Equipment Less than $50,000 (2022) - Hydraulic Plants"/>
        <s v="Purchase Office Equipment Less Than $50,000 (2022)"/>
        <s v="Refurbish Sump Level Control System - Cat Arm"/>
        <s v="Rplc Sump Pump-Upper Salmon"/>
        <s v="Upgrade Uninterruptible Power Supply 3 &amp; 4 - Holyrood"/>
        <s v="Level II Condition Assessment - SRS"/>
        <s v="Refurbish Unit 6 Generator Stator - BDE"/>
        <s v="Replace Frazil Ice Monitor System - HLK"/>
        <s v="Replace 60 kW Diesel Generator - Burnt Dam"/>
        <s v="Upgrade Waste Water Equalization System - Holyrood"/>
        <s v="BDE Unit 6 Replace  Control Cables"/>
        <s v="Upgrade Wastewater Treatment Plant 600 V Variable Frequency Drives - Holyrood "/>
        <s v="Air Receivers Condition Assessment and Upgrades - Holyrood"/>
        <s v="Major Pumps Overhaul - Holyrood"/>
        <s v="Boiler Condition Assessment and Miscellaneous Upgrades - Holyrood"/>
        <s v="Replace Diesel Plant Roof - LAL/STA"/>
        <s v="Replace Elevator Motors and Controls Equipment - HYP"/>
        <s v="Install Level 2 Chargers for Electric Vehicles"/>
        <s v="Replace Lignt and Heavy Duty Vehicles - Various (2020)"/>
        <s v="Install Fire Protection in 230 kV Stations - Massey Drive"/>
        <s v="BDE-Replace Annunciators"/>
        <s v="Upgrade Distributed Control System Hardware - Holyrood"/>
        <s v="Replace Transfer Switches and Associated Hardware - Hydro Place"/>
        <s v="Replace Light- and Heavy-Duty Vehicles (2021-2022)"/>
        <s v="Replace Network Communications Equipment (2022)"/>
        <s v="SSL communication Link Upgrade -  CAT "/>
        <s v="Upgrade Energy Management System (2022) - Hydro Place"/>
        <s v="Replace Light-Duty Mobile Equipment (2022) - Various "/>
        <s v="Replace Tracks - V7271 - Supplemental"/>
        <s v="Upgrade Circuit Breakers (2021-2022) - Various"/>
        <s v="Upgrade Circuit Breakers (2022-2023) - Various"/>
        <s v="Install Infrared Scanning Ports - Happy Valley Gas Turbine"/>
        <s v="Control System Replacement - Holyrood Gas Turbine"/>
        <s v="Install Fire Protection in 230 kV Stations -  BUC (2022-23)"/>
        <s v="Replace Protective Relays - Various (2022-23)"/>
        <s v="Unit 3 Generator Components Condition Assessment and Miscellaneous Upgrades"/>
        <s v="Upgrade of Worst-Performing Distribution Feeders (2022-2023)"/>
        <s v="Refurbish Hydraulic Structures - Burnt Dam (2022-23)"/>
        <s v="Replace TS Battery Banks and Chargers - EHW, HWD, SDP, SHE, SOK "/>
        <s v="Replace Units 1-6 Generator Bearing Cover Seals - BDE "/>
        <s v="Replace Surface Air Coolers for Both Units - CAT"/>
        <s v="Upgrade Power Transformers - Various (2022-23) "/>
        <s v="Replace Rotary Strainer - USL"/>
        <s v="Replace Monorail Beams &amp; Associated Mounts SRS - BDE "/>
        <s v="Install Recloser Remote Control (2021-2022) - Various"/>
        <s v="Replace Disconnect Switches - Various (2022-23) "/>
        <s v="Upgrade Reclosing Circuit Breakers - SSD B1L03 &amp; HRD B1L65  (2022-23)  "/>
        <s v="Upgrade Station Lighting - BUCTS and HWDTS (2022-23)"/>
        <s v="Replace Instrument Transformers - Various (2022-23) "/>
        <s v="Makkovik Diesel Generating Station Roof Replacement - Supplemental"/>
        <s v="Purchase Turbine Last Stage Blades - Holyrood - Supplemental"/>
        <s v="Upper Salmon Hydroelectric Generating Station Rotor Rim Shrink and Stator Recentering - Supplemental"/>
        <s v="Holyrood Tank Farm Underground Firewater System Replacment - Supplemental"/>
        <s v="Holyrood Inspect and Refurbish Day Tank - Supplemental"/>
        <s v="Replace Standalone PBX Phone Systems (2023)"/>
        <s v="Purchase Tools and Equipment Less than $50,000 (2023) - Telecontrol"/>
        <s v="Upgrade Site Facilities (2023)"/>
        <s v="Purchase Mobile Devices (2023)"/>
        <s v="Perform Software Upgrades and Minor Enhancements (2023)"/>
        <s v="Upgrade Core OT Infrastructure (2023)"/>
        <s v="Update Cyber Security Infrastructure (2023)"/>
        <s v="Overhaul Pumps (2023) - Holyrood"/>
        <s v="Purchase Tools and Equipment Less than $50,000 (2023) - Thermal Plants"/>
        <s v="Diesel In-Service Failures (2023)"/>
        <s v="Boiler Condition Assessment and Miscellaneous Upgrades (2023) - Holyrood"/>
        <s v="Refurbish Workshop Roof (2023) - Holyrood"/>
        <s v="Replace Remote Terminal Units (2023)"/>
        <s v="Purchase Tools and Equipment Less than $50,000 (2023) - Gas Turbine"/>
        <s v="Gas Turbine In-Service Failures (2023) "/>
        <s v="Terminal Station In-Service Failures (2023)"/>
        <s v="Remove Safety Hazards (2023)"/>
        <s v="Hydraulic In-Service Failures (2023)"/>
        <s v="Upgrade Public Safety Around Dams and Waterways (2023)"/>
        <s v="Thermal In-Service Failures (2023)"/>
        <s v="Replace Network Communications Equipment (2023)"/>
        <s v="Refurbish BioGreen Sewage System (2023) - Holyrood"/>
        <s v="Diesel Genset Replacement Program (2023-2025)"/>
        <s v="Replace Emergency Lift (2023) - Salmon River Spillway "/>
        <s v="Purchase Office Equipment Less Than $50,000 (2023)"/>
        <s v="Purchase Tools and Equipment Less than $50,000 (2023) - Hydraulic Plants"/>
        <s v="Purchase Meters and Metering Equipment (2023)"/>
        <s v="Replace 48 V Battery Banks and Chargers (2023)"/>
        <s v="Overhaul Diesel Units (2023)"/>
        <s v="Unit 7 Condition Assessment (2023) - Bay d'Espoir"/>
        <s v="Hydraulic Unit Overhauls Program (2023)"/>
        <s v="Wood Pole Line Management Program (2023)"/>
        <s v="Transmission In-Service Failures (2023)"/>
        <s v="HLK-Annunciator Replacement"/>
        <s v="Perform Combustor Inspection - Holyrood Gas Turbine"/>
        <s v="Diesel Genset Replacement Unit 2039 - St. Lewis"/>
        <s v="Install Fire Protection in Diesel Plants (2022-2023) - Ramea"/>
        <s v="Labrador City L22 Voltage Conversion (2022-2023)"/>
        <s v="Purchase 46' Material Handler Aerial Device on Track Unit"/>
        <s v="Purchase 85' Material Handler Aerial Device on Track Unit"/>
        <s v="Replace Building Exterior (2023-2024) - Postville "/>
        <s v="Major Condition Assessment and Miscellaneous Refurbishments Synchronous Condenser 1 and 2 (2023-2024) - Wabush Terminal Station"/>
        <s v="Replace HVAC System (2023-2024) - Bishop's Falls"/>
        <s v="Replace Unit 2090/2044 - Charlottetown and Mary's Harbour"/>
        <s v="Holyrood Thermal Generating Station Unit 1 and Unit 2 Turbine Last Stage Blades - Supplemental"/>
        <s v="Holyrood Upgrade Turbine Control System Unit 2 - Supplemental"/>
        <s v="Replace Power Line Carrier (2023–2024) - TL223 and TL224"/>
        <s v="Replace Human Machine Interface (2023) - Happy Valley Gas Turbine"/>
        <s v="Replace Oil Mist Separator (2023-2024) - Happy Valley Gas Turbine"/>
        <s v="Install Fire Protection in 230 kV Stations (2023-2024) - Deer Lake"/>
        <s v="Install Oil Spill Containment Transformer T1S (2023-2024) - Cat Arm "/>
        <s v="Replace Grader Unit V9829 (2024) - Bay d'Espoir"/>
        <s v="Install Anemometer (2024) - Cat Arm"/>
        <s v="Overhaul Marine Terminal Loading Arms (2024) - Holyrood"/>
        <s v="Replace CCTV Cameras (2024)"/>
        <s v="Replace SONET Multiplexors (2024)"/>
        <s v="Replace Timber Crib and Insulation (2024) - Burnt Dam Spillway"/>
        <s v="Refurbish Fuel Oil Storage Tank 4 (2024) - Holyrood "/>
        <s v="Upgrade Fleet Infrastructure Program - Install L2 EV Chargers (2024) - Hydro Place"/>
        <s v="Penstock Level II Condition Assessment (2024) - Upper Salmon"/>
        <s v="Overhaul Hydraulic Units (2024)"/>
        <s v="Replace Transformer T7 - HRD"/>
        <s v="IOC SCADA Data Link"/>
        <s v="Valentine Gold Interconnection - Supplemental"/>
        <s v="Replace Underground Fire Water Distribution System - Holyrood"/>
        <s v="Replace Powerhouse Station Service Panel (2023-2024) - Upper Salmon"/>
        <s v="CHT Winterize Unit 2102 and Install Mobile - Supplemental"/>
        <s v="Install Line Monitoring System (2024) - TL201"/>
        <s v="Upgrade HVAC Supervisory Controllers (2024) - Hydro Place"/>
        <s v="Install L-1 Blades Unit 1 (2024) Holyrood"/>
        <s v="Widen Rights-of-Way of Transmission Lines TL239 &amp; TL259 (2024)"/>
        <s v="Flatten Downstream Slope (2024-2025) - Hinds Lake"/>
        <s v="Install Power Canal Public Safety Boom (2025) - Upper Salmon"/>
        <s v="Replace Circuit Breaker Reclosing Controllers (2024–2025) - TL247"/>
        <s v="General Property Rehabilitation (2024) - Hydro Place"/>
        <s v="Install Fire Protection in 230 kV Stations (2024–2025) - Voisey's Bay"/>
        <s v="Install CCTV Systems (2025)"/>
        <s v="Perform Level 2 Condition Assessment - Powerhouse Slope (2025) - Cat Arm"/>
        <s v="Purchase Surveying Software and Equipment (2025)"/>
        <s v="Replace MDR8000 Microwave Radios (2024-2025)"/>
        <s v="Inspect Fuel Tanks (2025) - Holyrood "/>
        <s v="Replace Powerhouse 1 Air Conditioning Unit (2024-2025) - Bay d'Espoir"/>
        <s v="Refurbish Intake 1 (2024-2025) - Bay d'Espoir"/>
        <s v="Replace Terminal Station Lighting (2023-2024)"/>
        <s v="Perform Level 2 Condition Assessment - Stage I &amp; II Cooling Water Sump Structures (2025) - Holyrood"/>
        <s v="Refurbish Meteorological Stations (2025)"/>
        <s v="Replace Intermediate Fuel Storage Tanks (2023-2024) - Nain"/>
        <s v="Water System Condition Assessment and Upgrades (2023) - Bay d'Espoir"/>
        <s v="Refurbish Outbuilding and Powerhouse Building Envelopes (2024-2025) - Holyrood"/>
        <s v="Construct Maintenance Platform (2024-2025) - Holyrood Gas Turbine"/>
        <s v="Upgrade UPS 1 &amp; 2 (2024-2025) - Holyrood"/>
        <s v="Draft Tube Deck Substructure Level 2 Condition Assessment"/>
        <s v="Replace Annunciator Panels (2024-2025) - Cat Arm"/>
        <s v="Replace Diesel Genset 1 (2023-2024) - Ebbegunbaeg "/>
        <s v="Upgrade Work Protection Code Application (2025-2026)"/>
        <s v="Replace Roof (2025) - Grey River"/>
        <s v="Upgrade Station Lighting (2024-2025) - Bottom Waters, Deer Lake, Doyles, Indian River, and Western Avalon Terminal Stations "/>
        <s v="Refurbish Surge Tank 1 (2024-2025) - Bay d'Espoir"/>
        <s v="Inspect Fuel Tanks (2025) - Stephenville"/>
        <s v="Inspect Fuel Tanks (2024) - Hardwoods Gas Turbines"/>
        <s v="Upgrade Unit 1 Control System (2024-2025) - Holyrood"/>
        <s v="Refurbish Superstructure (2023-2024) - Salmon River Spillway "/>
        <s v="Replace Data Alarm System Annunciators (2023) - Buchans"/>
        <s v="Upgrade SCADA Network (2024) "/>
        <s v="Diesel Genset Replacements (2021-2022)"/>
        <s v="Upgrade Fault Recorders - WABTS (2022-2023)"/>
        <s v="Install Breaker Failure Protection (2023-2024) - Sunnyside"/>
        <s v="Replace Metering System"/>
      </sharedItems>
    </cacheField>
    <cacheField name="Budget" numFmtId="0">
      <sharedItems containsSemiMixedTypes="0" containsString="0" containsNumber="1" minValue="15.4" maxValue="291658"/>
    </cacheField>
    <cacheField name="Actual Cost" numFmtId="0">
      <sharedItems containsSemiMixedTypes="0" containsString="0" containsNumber="1" minValue="0" maxValue="286817.7549"/>
    </cacheField>
    <cacheField name="Var $ " numFmtId="164">
      <sharedItems containsSemiMixedTypes="0" containsString="0" containsNumber="1" minValue="-17149.474799999996" maxValue="4910.3090799999982"/>
    </cacheField>
    <cacheField name="Var % " numFmtId="165">
      <sharedItems containsSemiMixedTypes="0" containsString="0" containsNumber="1" minValue="-1" maxValue="9.4786342823939567" count="590">
        <n v="-0.11311742654508619"/>
        <n v="9.4600676616915388E-2"/>
        <n v="-0.37798599182004083"/>
        <n v="-0.20091955848978754"/>
        <n v="-0.45929212241428163"/>
        <n v="-0.36964041623843774"/>
        <n v="-0.41628541865647883"/>
        <n v="2.2447083775185572E-2"/>
        <n v="2.8265793910542625E-2"/>
        <n v="0.18440522238163559"/>
        <n v="0.31768301521795206"/>
        <n v="0.32878339980059818"/>
        <n v="-0.28978741613624626"/>
        <n v="-0.26809604128856623"/>
        <n v="-1.372313541221685E-2"/>
        <n v="9.972006068779514E-2"/>
        <n v="2.2724127149557054E-2"/>
        <n v="-8.9256728011472261E-2"/>
        <n v="9.0867907801418457E-2"/>
        <n v="-0.14088354714560608"/>
        <n v="-2.5865363788520269E-2"/>
        <n v="2.8474408103490428E-2"/>
        <n v="0.51543737492642716"/>
        <n v="5.7776925587467408E-3"/>
        <n v="-0.17129155226793136"/>
        <n v="-2.3903697334491289E-5"/>
        <n v="-0.111322526104033"/>
        <n v="-5.1955405319216844E-2"/>
        <n v="-0.15800997777777775"/>
        <n v="-0.22716741733861351"/>
        <n v="8.4485973676208859E-2"/>
        <n v="5.2323483670295497E-2"/>
        <n v="0.25471179173675779"/>
        <n v="-7.0025759013282812E-2"/>
        <n v="0.3392331700489854"/>
        <n v="-1.9330576441102896E-2"/>
        <n v="-0.3664052490626673"/>
        <n v="-0.30443948948948962"/>
        <n v="-0.17389375142220004"/>
        <n v="-0.52742838634494105"/>
        <n v="-0.17172598870056494"/>
        <n v="-0.32257450887797506"/>
        <n v="-0.39346800797908926"/>
        <n v="-0.20977220751720485"/>
        <n v="-0.45472971626597353"/>
        <n v="-0.18170200668896322"/>
        <n v="-0.27303730061349696"/>
        <n v="0.14726096337180114"/>
        <n v="1.8646938775510175E-2"/>
        <n v="0.34545490204234441"/>
        <n v="0.37759557344064371"/>
        <n v="0.43720696999999997"/>
        <n v="2.3101773648648592E-2"/>
        <n v="-2.7919230769230821E-2"/>
        <n v="-0.19756984671238401"/>
        <n v="9.4011001964636742E-2"/>
        <n v="-1.1914638447971733E-2"/>
        <n v="-0.41779748995983929"/>
        <n v="-0.12861708108108111"/>
        <n v="-6.3892950654582115E-2"/>
        <n v="7.663805309734506E-2"/>
        <n v="-0.1289449596774194"/>
        <n v="-0.17572596810933946"/>
        <n v="-3.8783541666666643E-2"/>
        <n v="3.9512825651302652E-2"/>
        <n v="-0.31209620943659167"/>
        <n v="-0.12919700361233746"/>
        <n v="-0.2775498882000203"/>
        <n v="-0.41071645729577044"/>
        <n v="-0.34347418329789919"/>
        <n v="0.29173194501436195"/>
        <n v="-0.37363774091627167"/>
        <n v="-0.56109814513745204"/>
        <n v="-0.44426286248830682"/>
        <n v="6.3349771457592657E-2"/>
        <n v="-0.4350777710003485"/>
        <n v="-0.18271515600211535"/>
        <n v="-9.6028255256363104E-2"/>
        <n v="-6.6490305741983516E-2"/>
        <n v="-0.2817907171983689"/>
        <n v="1.0955407854984882E-2"/>
        <n v="-4.9366961250849703E-2"/>
        <n v="-0.33531929673427835"/>
        <n v="-3.7566477644492863E-2"/>
        <n v="-0.1991105196451205"/>
        <n v="-8.1661263525305366E-2"/>
        <n v="-0.41484462273395395"/>
        <n v="-0.79764889391912752"/>
        <n v="-8.2479798598949175E-2"/>
        <n v="-0.23896019129287602"/>
        <n v="-0.50950502769938333"/>
        <n v="-0.14212365382540201"/>
        <n v="-0.31293269866720108"/>
        <n v="4.6660772434683771E-2"/>
        <n v="5.5319562211981567E-2"/>
        <n v="-0.22601869451697126"/>
        <n v="0.13402369843527739"/>
        <n v="-0.16825571081917823"/>
        <n v="-0.28686938096770731"/>
        <n v="5.0402834442774318E-2"/>
        <n v="0.33070075834175922"/>
        <n v="5.5057268390753264E-3"/>
        <n v="-0.17674444591203275"/>
        <n v="0.41954447807933198"/>
        <n v="-9.1213267688559557E-2"/>
        <n v="-3.4319991259663327E-2"/>
        <n v="0.45608154466501249"/>
        <n v="0.78498078082929468"/>
        <n v="1.0483230094247642"/>
        <n v="-0.55949469306930699"/>
        <n v="-0.14711808900941126"/>
        <n v="-0.16581334002006012"/>
        <n v="-0.14227922912205573"/>
        <n v="-0.28867364324779138"/>
        <n v="0.19214906801007561"/>
        <n v="-0.58638874126831941"/>
        <n v="1.2689446099999999"/>
        <n v="-0.73807042564953018"/>
        <n v="-0.50212792072322665"/>
        <n v="-0.21836013623978201"/>
        <n v="0.22029840332109216"/>
        <n v="1.1599265600000002"/>
        <n v="0.42091367471632252"/>
        <n v="1.437338709677413E-2"/>
        <n v="-9.8298032777604849E-2"/>
        <n v="-0.19035431983737083"/>
        <n v="-0.13632407407407404"/>
        <n v="-4.4341224489795883E-2"/>
        <n v="-8.1005301137940647E-2"/>
        <n v="-8.2707354184277229E-2"/>
        <n v="0.19826045112781948"/>
        <n v="-0.30941633584302991"/>
        <n v="5.5299044776119452E-2"/>
        <n v="-9.5728752464094471E-2"/>
        <n v="0.37476302152791013"/>
        <n v="-0.63837971385181036"/>
        <n v="-0.12801748163161897"/>
        <n v="8.6731292517006967E-2"/>
        <n v="-0.31850660927520136"/>
        <n v="-0.31525334900117502"/>
        <n v="-0.1844276155717762"/>
        <n v="-0.40152378274585104"/>
        <n v="-0.16818008900928777"/>
        <n v="-0.70801866666666669"/>
        <n v="-0.17762088914773833"/>
        <n v="-0.30914013422818792"/>
        <n v="1.5383636363636261E-2"/>
        <n v="-0.811690505050505"/>
        <n v="-0.33301456521739126"/>
        <n v="-0.81384549450549448"/>
        <n v="-0.32326933045356365"/>
        <n v="0.52714440677966112"/>
        <n v="-0.12496097046413501"/>
        <n v="-4.8913043478260795E-2"/>
        <n v="0.11054116557997264"/>
        <n v="2.6708709408825831E-2"/>
        <n v="-4.71840935446462E-2"/>
        <n v="-3.7026271457511355E-2"/>
        <n v="-0.27507525115611553"/>
        <n v="-0.12888159964053025"/>
        <n v="-0.60982598058252424"/>
        <n v="-0.34973566158386632"/>
        <n v="-9.3211350499211809E-2"/>
        <n v="-0.43227056980780626"/>
        <n v="-0.37970863764728807"/>
        <n v="-0.76219400083177369"/>
        <n v="0.27292862491490799"/>
        <n v="-0.52805016066707344"/>
        <n v="-0.53598885069372537"/>
        <n v="-0.50706637468950189"/>
        <n v="-3.325966768018488E-2"/>
        <n v="-0.3189774030005173"/>
        <n v="-0.16109948850896863"/>
        <n v="2.0478754358161672E-2"/>
        <n v="-0.20917375258340715"/>
        <n v="0.67682120986535466"/>
        <n v="-0.13013572608499774"/>
        <n v="-0.11814820257479927"/>
        <n v="0.34513350599068693"/>
        <n v="0.92780141232575208"/>
        <n v="9.5195699965780062E-2"/>
        <n v="-0.36234090620368403"/>
        <n v="-0.11911924412759332"/>
        <n v="-0.47637197268190173"/>
        <n v="-0.20148922457200402"/>
        <n v="0.171497925445705"/>
        <n v="1.8633309747292419"/>
        <n v="1.2458606264105254E-2"/>
        <n v="-0.51931688599968284"/>
        <n v="-0.33957471619365609"/>
        <n v="-0.11477330229571364"/>
        <n v="-0.64733965102822044"/>
        <n v="0.52747755612422942"/>
        <n v="-0.16810257933406281"/>
        <n v="3.9620893278934984E-2"/>
        <n v="0.27573533650909976"/>
        <n v="-1.6595619184112901E-2"/>
        <n v="0.56091299852289522"/>
        <n v="-0.38568226715280074"/>
        <n v="-0.14211497630709197"/>
        <n v="-0.22835662411347527"/>
        <n v="-9.0563910646939347E-2"/>
        <n v="6.7414835443037904E-2"/>
        <n v="-0.28003634640618158"/>
        <n v="-9.2764918533604898E-2"/>
        <n v="-3.9285958254269497E-2"/>
        <n v="0.14715274390243893"/>
        <n v="-4.7971873350923573E-2"/>
        <n v="-1.5989028026237233E-2"/>
        <n v="1.7316194331983854E-2"/>
        <n v="-7.642258771929826E-2"/>
        <n v="0.24425200803212854"/>
        <n v="-0.10415202774813248"/>
        <n v="-6.801520599250932E-2"/>
        <n v="2.4809320411581872E-2"/>
        <n v="9.9513648000000107E-2"/>
        <n v="-0.39920127388535037"/>
        <n v="-0.46343368421052628"/>
        <n v="-0.1016802431610942"/>
        <n v="0.15261582386067071"/>
        <n v="-0.18463052119738643"/>
        <n v="0.49416069687119052"/>
        <n v="0.86194046400000002"/>
        <n v="6.2643424242424209E-2"/>
        <n v="0.17348441558441566"/>
        <n v="8.6892232866617486E-2"/>
        <n v="-0.44587094301899372"/>
        <n v="0.16474152006485618"/>
        <n v="-0.56653861810390993"/>
        <n v="-0.20840114304376217"/>
        <n v="-5.2040950330616599E-2"/>
        <n v="0.74460671"/>
        <n v="-0.27001363080684593"/>
        <n v="-0.40598806000000004"/>
        <n v="-0.24251926977687618"/>
        <n v="-0.29259145811429471"/>
        <n v="-1.7437341772151862E-2"/>
        <n v="-0.14558549437400764"/>
        <n v="9.735447328244283E-2"/>
        <n v="3.571982185273162E-2"/>
        <n v="-2.6826042873696294E-2"/>
        <n v="-3.688884689224859E-2"/>
        <n v="-0.27506011875309244"/>
        <n v="-0.47653205458290415"/>
        <n v="-0.65946072538860101"/>
        <n v="0.18127165635738837"/>
        <n v="0.11188621457189496"/>
        <n v="6.2065879372205139E-2"/>
        <n v="-0.44957749585296264"/>
        <n v="-0.33838066627703106"/>
        <n v="-0.30891447638603697"/>
        <n v="-0.37898743083716313"/>
        <n v="-0.20228113807835646"/>
        <n v="-0.42912654528438338"/>
        <n v="-0.54749286765538319"/>
        <n v="-0.55391615076182832"/>
        <n v="-0.48972790937178162"/>
        <n v="-0.81574799797775532"/>
        <n v="1.2006672283933895"/>
        <n v="-0.36700312984059674"/>
        <n v="-0.22912289595758784"/>
        <n v="0.20663247967479678"/>
        <n v="-6.3273585214262185E-2"/>
        <n v="-9.1023114260081542E-2"/>
        <n v="-0.54557885397412198"/>
        <n v="-0.55819024111006799"/>
        <n v="-0.40878868157459108"/>
        <n v="-0.42543512993262755"/>
        <n v="-0.92032582547403952"/>
        <n v="0.31237713095699327"/>
        <n v="0.32737787128712881"/>
        <n v="-0.72685547434140396"/>
        <n v="-0.17883284557094326"/>
        <n v="9.8213488372093122E-2"/>
        <n v="-0.26221644702842384"/>
        <n v="-0.16775703996036204"/>
        <n v="0.11704147771093641"/>
        <n v="-0.26045341380920012"/>
        <n v="-0.44055524925099865"/>
        <n v="-6.6989061087268879E-3"/>
        <n v="0.34551728713224972"/>
        <n v="1.8842757348095561E-2"/>
        <n v="3.5050027570035856E-2"/>
        <n v="0.58774447727592505"/>
        <n v="2.9789328000000025E-2"/>
        <n v="1.4579489056727945E-3"/>
        <n v="0.19016187226639542"/>
        <n v="9.809322644029804E-2"/>
        <n v="-2.5127097880681154E-2"/>
        <n v="0.64944718550880443"/>
        <n v="0.10003963697167503"/>
        <n v="0.30060292563860624"/>
        <n v="-8.1676259798544176E-2"/>
        <n v="-0.30687224921406114"/>
        <n v="-0.25515410970192054"/>
        <n v="-0.27933499372685916"/>
        <n v="-0.27854981666302431"/>
        <n v="-0.22738577260356813"/>
        <n v="-0.66026544991564806"/>
        <n v="-0.2480007631043859"/>
        <n v="-0.3350364215091326"/>
        <n v="3.2187276651756448E-2"/>
        <n v="-0.35869695023019466"/>
        <n v="-0.88554088669950737"/>
        <n v="0.36979235668789834"/>
        <n v="-0.50467376873661673"/>
        <n v="2.0050000000000005E-2"/>
        <n v="0.71983809523809517"/>
        <n v="-0.29988265909769934"/>
        <n v="-0.27903291875744374"/>
        <n v="0.1748549493269812"/>
        <n v="0.23948602386934667"/>
        <n v="-0.53352078346028287"/>
        <n v="-0.59974644653708398"/>
        <n v="2.1939701292120599"/>
        <n v="0.21746396625222017"/>
        <n v="-9.5551816923773486E-2"/>
        <n v="-0.23439127346215344"/>
        <n v="0.12712674835915871"/>
        <n v="0.11328773400971577"/>
        <n v="-1.3887356980644978E-2"/>
        <n v="0.16510369097608255"/>
        <n v="0.14383051969113334"/>
        <n v="-0.42705573293990706"/>
        <n v="-6.783402845532284E-2"/>
        <n v="4.8959790370882279E-2"/>
        <n v="-0.27226260099528848"/>
        <n v="2.9332682281209086E-3"/>
        <n v="0.87947041078544563"/>
        <n v="-2.6074685059797004E-2"/>
        <n v="1.0360950173128767"/>
        <n v="7.0127727119216471E-2"/>
        <n v="-0.23818601702371806"/>
        <n v="0.16158032619220267"/>
        <n v="-3.4628790806969997E-2"/>
        <n v="0.41782852737085591"/>
        <n v="-1"/>
        <n v="0.30456951219512191"/>
        <n v="-0.12739871183643528"/>
        <n v="-0.34554038888888888"/>
        <n v="-6.7479190421892946E-2"/>
        <n v="-0.34231687945925648"/>
        <n v="-0.36631804115378402"/>
        <n v="-2.0905312767780636E-2"/>
        <n v="-0.33172606337425076"/>
        <n v="-0.11913559019611018"/>
        <n v="-3.3762839646306448E-3"/>
        <n v="0.2517301546391752"/>
        <n v="-1.1605132501072568E-2"/>
        <n v="-0.24455434023112066"/>
        <n v="7.0940342298288508E-2"/>
        <n v="0.12880231039678558"/>
        <n v="-0.1801651315789474"/>
        <n v="-0.49276921559192494"/>
        <n v="0.3756119259437366"/>
        <n v="-7.5216024287377253E-2"/>
        <n v="0.64729422400000003"/>
        <n v="-0.13116984045290786"/>
        <n v="9.1577041129527165E-2"/>
        <n v="-0.67196389567005022"/>
        <n v="2.3489260934101874E-2"/>
        <n v="-0.3589160678076081"/>
        <n v="8.6094983642311843E-2"/>
        <n v="-3.5329950083194721E-2"/>
        <n v="0.29641578666666663"/>
        <n v="-0.44048128941074144"/>
        <n v="1.9037575150000003"/>
        <n v="-0.30888308310991958"/>
        <n v="0.21658066179951654"/>
        <n v="-1.9903491947514278E-2"/>
        <n v="-2.8857623658583607E-2"/>
        <n v="-0.24481164710626288"/>
        <n v="6.6844421162912476E-2"/>
        <n v="-0.14996224999999991"/>
        <n v="-0.57964202127659581"/>
        <n v="-0.11753742953776784"/>
        <n v="-2.1889834024896263E-2"/>
        <n v="5.4846671226630159E-2"/>
        <n v="0.26291044529961516"/>
        <n v="-0.14919826031611322"/>
        <n v="0.11052129968400197"/>
        <n v="-0.38779405299207975"/>
        <n v="-0.42757311203850279"/>
        <n v="-6.084162768942946E-2"/>
        <n v="0.76349968632371357"/>
        <n v="-1.3328119908763366E-3"/>
        <n v="-7.0105731865285625E-3"/>
        <n v="9.3669759825327548E-2"/>
        <n v="-0.28755739024812182"/>
        <n v="-0.17804239548237091"/>
        <n v="-0.12053048829098149"/>
        <n v="4.5297673098751559E-2"/>
        <n v="0.27987530864197518"/>
        <n v="-0.17272760736196321"/>
        <n v="-3.4474333662382338E-4"/>
        <n v="0.5894905875593317"/>
        <n v="6.4508009356061949E-2"/>
        <n v="0.20265356231144122"/>
        <n v="0.63797396176078258"/>
        <n v="-0.27606679813553242"/>
        <n v="0.58318155782165348"/>
        <n v="2.4928617780671476E-4"/>
        <n v="0.50381299052774042"/>
        <n v="-0.20590801029435429"/>
        <n v="-0.10478381063705446"/>
        <n v="1.4240725806451558E-2"/>
        <n v="-0.10552461595001829"/>
        <n v="0.2475954718493287"/>
        <n v="-1.6254728370221429E-2"/>
        <n v="-0.10093851912123671"/>
        <n v="-6.9126939704209286E-2"/>
        <n v="0.23883183037106334"/>
        <n v="-0.14544038076152305"/>
        <n v="-0.14944960282436004"/>
        <n v="0.33399785714285729"/>
        <n v="-0.30657682045580881"/>
        <n v="0.16604134300262854"/>
        <n v="0.46992201883922635"/>
        <n v="-0.39270849237891425"/>
        <n v="2.1945918367346835E-2"/>
        <n v="-0.65184048219792545"/>
        <n v="-6.4186097341144679E-2"/>
        <n v="0.25128296059637911"/>
        <n v="-2.0774074074074101E-2"/>
        <n v="-0.3140357085690631"/>
        <n v="1.5039934782608695"/>
        <n v="0.11615937777777768"/>
        <n v="-0.18898916177255756"/>
        <n v="2.5698062593144534E-2"/>
        <n v="1.5163662084214844"/>
        <n v="-2.6816847720635764E-2"/>
        <n v="0.47041204473759674"/>
        <n v="-0.13496490711340345"/>
        <n v="-0.22426016324416037"/>
        <n v="0.68784426065162896"/>
        <n v="-0.6701353103210812"/>
        <n v="0.1303870907627801"/>
        <n v="8.8098884514435621E-2"/>
        <n v="-0.16972125534950067"/>
        <n v="-0.42827670133729567"/>
        <n v="0.84758111133726832"/>
        <n v="0.29366674739566068"/>
        <n v="-0.42257744545004522"/>
        <n v="9.2659596726810067E-2"/>
        <n v="-0.25253215431645154"/>
        <n v="-0.54172715944927929"/>
        <n v="-0.43362646876997024"/>
        <n v="-8.2044760037447317E-2"/>
        <n v="-0.23073130623665519"/>
        <n v="-0.36103715913291123"/>
        <n v="-0.68882025033024752"/>
        <n v="-0.3497750453939969"/>
        <n v="0.18054618752039803"/>
        <n v="0.33016003001475414"/>
        <n v="-9.0128988644567351E-2"/>
        <n v="-0.53425791761540053"/>
        <n v="-0.31998264203419885"/>
        <n v="-0.32837439192168816"/>
        <n v="-0.39420976543164471"/>
        <n v="-0.26647997704401921"/>
        <n v="-0.20679267988746639"/>
        <n v="-0.37524274725558371"/>
        <n v="0.29067558869451005"/>
        <n v="0.10554541269056429"/>
        <n v="-0.20033101818459595"/>
        <n v="0.17082636865139902"/>
        <n v="-0.49644773831165151"/>
        <n v="-0.32853195400645091"/>
        <n v="-0.29693647664406297"/>
        <n v="-6.2368802823406302E-3"/>
        <n v="0.47515969410220649"/>
        <n v="-0.40700895488536254"/>
        <n v="-0.65180794392523367"/>
        <n v="-0.18881196405684639"/>
        <n v="9.8821134309539566E-2"/>
        <n v="0.55417045279971666"/>
        <n v="0.21261889989518848"/>
        <n v="-0.17690116272092687"/>
        <n v="0.11371857735125035"/>
        <n v="1.1590953466273259"/>
        <n v="-0.14065952774402871"/>
        <n v="0.11262920450576093"/>
        <n v="0.19068820512820511"/>
        <n v="0.17329331683168334"/>
        <n v="4.2320796460177001E-2"/>
        <n v="0.39509472422062336"/>
        <n v="-0.20807528812056741"/>
        <n v="0.48667402446126978"/>
        <n v="-6.7510555794916428E-3"/>
        <n v="0.92603473868534469"/>
        <n v="1.2283486388384752"/>
        <n v="0.5136903621981681"/>
        <n v="0.48170613339711621"/>
        <n v="-2.440422650800159E-2"/>
        <n v="0.30458336115748474"/>
        <n v="-8.9744808743169466E-2"/>
        <n v="9.4786342823939567"/>
        <n v="1.1897652230769231"/>
        <n v="4.4572149344096923E-2"/>
        <n v="1.7207273733333335"/>
        <n v="0.64998865380626414"/>
        <n v="-0.12490066060606062"/>
        <n v="0.26290962962962966"/>
        <n v="0.96782860483242383"/>
        <n v="-0.1257851565377533"/>
        <n v="0.82212389558232946"/>
        <n v="-0.26331587301587295"/>
        <n v="3.5052242926155976E-2"/>
        <n v="-0.10433459841129748"/>
        <n v="-4.716267909938586E-2"/>
        <n v="-0.10302099866844214"/>
        <n v="-0.36501206694560673"/>
        <n v="0.32152486420006149"/>
        <n v="0.80067897252513809"/>
        <n v="0.27613091628213582"/>
        <n v="0.30322401038268998"/>
        <n v="-6.4410293122800041E-2"/>
        <n v="-0.20231076837641351"/>
        <n v="-0.21421087204479458"/>
        <n v="0.45898301368025757"/>
        <n v="-2.2540052770448449E-2"/>
        <n v="-0.11239828643178967"/>
        <n v="0.7574104639250695"/>
        <n v="-4.027898106649614E-2"/>
        <n v="0.5938411730545875"/>
        <n v="0.2282602201375486"/>
        <n v="4.1251019707585053E-2"/>
        <n v="3.6026308539944832E-2"/>
        <n v="-8.173205596742189E-2"/>
        <n v="0.19934170274170296"/>
        <n v="-0.55312803295057422"/>
        <n v="-0.13034541903986982"/>
        <n v="0.50243077716643725"/>
        <n v="4.3312178797657412E-2"/>
        <n v="0.46854781341107898"/>
        <n v="-8.3560958904109625E-2"/>
        <n v="0.16409354534005016"/>
        <n v="-7.3663824349442214E-2"/>
        <n v="-0.38157731767614345"/>
        <n v="0.1202398229166666"/>
        <n v="-0.55496973359988844"/>
        <n v="-0.6101845611285267"/>
        <n v="0.16372554045707235"/>
        <n v="0.75534727734158091"/>
        <n v="2.3454532567864537E-2"/>
        <n v="-1.2153267186219221E-2"/>
        <n v="0.80534046181796892"/>
        <n v="0.61088900860694939"/>
        <n v="0.35904201719023343"/>
        <n v="-3.1437810437069884E-2"/>
        <n v="-8.4387967914438464E-2"/>
        <n v="-0.11830617121681589"/>
        <n v="-6.6816496589995084E-2"/>
        <n v="-0.43590460133147541"/>
        <n v="-0.42080344976282885"/>
        <n v="-0.27392474101157843"/>
        <n v="0.71573491452991445"/>
        <n v="-0.22738665747549017"/>
        <n v="-0.1963401272438082"/>
        <n v="-0.18426003541912633"/>
        <n v="-9.3978950695322361E-2"/>
        <n v="-2.038089833539693E-2"/>
        <n v="-5.3442417763157835E-2"/>
        <n v="6.974636678200692E-3"/>
        <n v="2.2328944377990542E-2"/>
        <n v="0.56109574885546087"/>
        <n v="5.2392198659098013E-2"/>
        <n v="7.1985637663885466E-2"/>
        <n v="0.82199370406323646"/>
        <n v="1.0829380087100164"/>
        <n v="8.1402216460354407E-2"/>
        <n v="0.1274953786191538"/>
        <n v="0.14159390178089579"/>
        <n v="1.8665266880093128"/>
        <n v="0.71625557768924286"/>
        <n v="0.10157296112247903"/>
        <n v="-0.16429500169338454"/>
        <n v="0.33004667349027633"/>
        <n v="0.30643184786784478"/>
        <n v="0.5239879153550191"/>
        <n v="0.54848020387058649"/>
        <n v="0.4991572665608312"/>
        <n v="0.1224957247931351"/>
        <n v="-0.66078151186224943"/>
        <n v="1.5651085542168675"/>
        <n v="1.0971117076808352"/>
        <n v="0.17562289939581294"/>
        <n v="0.55537099905303033"/>
        <n v="4.1001011736278912"/>
        <n v="0.58199280098029205"/>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eryl Harrigan" refreshedDate="46274.669923032408" createdVersion="8" refreshedVersion="8" minRefreshableVersion="3" recordCount="591" xr:uid="{A51F04BA-7CA7-4CD4-A8FB-E041AC8A17CC}">
  <cacheSource type="worksheet">
    <worksheetSource ref="G2:I593" sheet="Original Statistical Analysis"/>
  </cacheSource>
  <cacheFields count="3">
    <cacheField name="Category" numFmtId="0">
      <sharedItems count="23">
        <s v="(&gt;=100%)"/>
        <s v="(99.9%-90%)"/>
        <s v="(89.9%-80%)"/>
        <s v="(79.9%-70%)"/>
        <s v="(69.9%-60%)"/>
        <s v="(59.9%-50%)"/>
        <s v="(49.9%-40%)"/>
        <s v="(39.9%-30%)"/>
        <s v="(29.9%-20%)"/>
        <s v="(19.9%-10%)"/>
        <s v="(9.9%-0.01%)"/>
        <s v="0%-9.9%"/>
        <s v="10%-19.9%"/>
        <s v="20%-29.9%"/>
        <s v="30%-39.9%"/>
        <s v="40%-49.9%"/>
        <s v="50%-59.9%"/>
        <s v="60%-69.9%"/>
        <s v="70%-79.9%"/>
        <s v="80%-89.9%"/>
        <s v="90%-99.9%"/>
        <s v="&gt;100%"/>
        <s v="&gt;500%"/>
      </sharedItems>
    </cacheField>
    <cacheField name="Chart Data" numFmtId="10">
      <sharedItems containsSemiMixedTypes="0" containsString="0" containsNumber="1" minValue="-1" maxValue="9.4786342823939567"/>
    </cacheField>
    <cacheField name="Stats Data" numFmtId="10">
      <sharedItems containsSemiMixedTypes="0" containsString="0" containsNumber="1" minValue="-1" maxValue="9.4786342823939567"/>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eryl Harrigan" refreshedDate="46274.696282523146" createdVersion="8" refreshedVersion="8" minRefreshableVersion="3" recordCount="710" xr:uid="{50102016-4D8F-462E-ACED-E6A80803C7A3}">
  <cacheSource type="worksheet">
    <worksheetSource ref="G2:I712" sheet="REVISED Statistical Analysis"/>
  </cacheSource>
  <cacheFields count="3">
    <cacheField name="Category" numFmtId="0">
      <sharedItems count="23">
        <s v="(&gt;=100%)"/>
        <s v="(99.9%-90%)"/>
        <s v="(89.9%-80%)"/>
        <s v="(79.9%-70%)"/>
        <s v="(69.9%-60%)"/>
        <s v="(59.9%-50%)"/>
        <s v="(49.9%-40%)"/>
        <s v="(39.9%-30%)"/>
        <s v="(29.9%-20%)"/>
        <s v="(19.9%-10%)"/>
        <s v="(9.9%-0.01%)"/>
        <s v="0%-9.9%"/>
        <s v="10%-19.9%"/>
        <s v="20%-29.9%"/>
        <s v="30%-39.9%"/>
        <s v="40%-49.9%"/>
        <s v="50%-59.9%"/>
        <s v="60%-69.9%"/>
        <s v="70%-79.9%"/>
        <s v="80%-89.9%"/>
        <s v="90%-99.9%"/>
        <s v="&gt;100%"/>
        <s v="&gt;500%"/>
      </sharedItems>
    </cacheField>
    <cacheField name="Chart Data" numFmtId="165">
      <sharedItems containsMixedTypes="1" containsNumber="1" minValue="-1" maxValue="18.83709337988827"/>
    </cacheField>
    <cacheField name="Stats Data" numFmtId="165">
      <sharedItems containsMixedTypes="1" containsNumber="1" minValue="-1" maxValue="18.83709337988827"/>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eryl Harrigan" refreshedDate="46275.411537499996" createdVersion="8" refreshedVersion="8" minRefreshableVersion="3" recordCount="712" xr:uid="{A23C3A3F-CFF3-40A6-B251-3932C870DBE2}">
  <cacheSource type="worksheet">
    <worksheetSource ref="A1:I713" sheet="REVISED Analysis Data"/>
  </cacheSource>
  <cacheFields count="9">
    <cacheField name="Project #" numFmtId="0">
      <sharedItems containsSemiMixedTypes="0" containsString="0" containsNumber="1" containsInteger="1" minValue="12091601" maxValue="21882503"/>
    </cacheField>
    <cacheField name="Year Started" numFmtId="0">
      <sharedItems containsSemiMixedTypes="0" containsString="0" containsNumber="1" containsInteger="1" minValue="2013" maxValue="2025"/>
    </cacheField>
    <cacheField name="Year Closed" numFmtId="0">
      <sharedItems containsSemiMixedTypes="0" containsString="0" containsNumber="1" containsInteger="1" minValue="2017" maxValue="2025"/>
    </cacheField>
    <cacheField name="JDE Title" numFmtId="0">
      <sharedItems/>
    </cacheField>
    <cacheField name="CBA / CAPEX Title" numFmtId="0">
      <sharedItems count="645">
        <s v="Replace Surge Arrestors - Various Sites"/>
        <s v="Upgrade Digital Fault Recorders - Various Sites"/>
        <s v="Upgrade Warehouse Lighting - Bishop's Falls"/>
        <s v="Upgrade Terminal Station for Mobile Substation - Cow Head"/>
        <s v="Upgrade Aluminum Support Structures - Holyrood"/>
        <s v="Upgrade Equipment Foundations - Various Sites"/>
        <s v="Install Hydrometeorological Equipment - Various Sites"/>
        <s v="Replace Control Room/Communications Room Air Conditioning - Hinds Lake"/>
        <s v="Replace Station Service Breakers - Cat Arm"/>
        <s v="Upgrade Equipment Doors - Various Sites"/>
        <s v="Replace Accommodations and Septic System - Ebbegunbaeg"/>
        <s v="Replace PH1 Station Service Transformer - Bay d'Espoir"/>
        <s v="Upgrade Holyrood Access Road - Holyrood"/>
        <s v="Replace Battery Banks and Chargers - Various Sites"/>
        <s v="Replace MDR 4000 Microwave Radio East - Various Sites"/>
        <s v="Replace UPS Systems - Hydro Place"/>
        <s v="Replace Air Conditioners - Various Sites"/>
        <s v="Replace Powerline Carrier - Various Sites"/>
        <s v="Upgrade Telecontrol Facilities - Sandy Brook Hill"/>
        <s v="Replace Fuel Piping - Hardwoods and Stephenville"/>
        <s v="Refurbish Gas Generator Engines - Hardwoods and Stephenville"/>
        <s v="Upgrade Diesel Plant Production Data Collection Equipment-Various"/>
        <s v="Install Variable Frequency Drives - Grey River"/>
        <s v="Replace Roof on Service Building - Bishop's Falls"/>
        <s v="Install Fire Protection Systems - Cartwright and Nain"/>
        <s v="Upgrade Transformer Systems - Postville and Cartwright"/>
        <s v="Additions for Load Growth - L'anse au Loup"/>
        <s v="Replace Aircraft Markers at Grand Lake Crossing - TL228"/>
        <s v="TL 227 Distribution Line Sally's Cove L1"/>
        <s v="Overhaul Diesel Engines - Various Sites"/>
        <s v="Overhaul Turbine Valves Unit 2 - Holyrood"/>
        <s v="Purchase Capital Spares Holyrood"/>
        <s v="Condition Assessment and Miscellaneous Upgrades - Holyrood"/>
        <s v="HRD - Major Overhaul: Unit 3 Cooling Water Pump West"/>
        <s v="HRD - Major Overhaul: Unit 3 Extraction Pump North"/>
        <s v="HRD - Major Overhaul Unit 2 Boiler Feed Pump West"/>
        <s v="Replace Fuel Tank 22E - St. Anthony"/>
        <s v="Upgrade Office Facilities &amp; Control Buildings - Various Sites"/>
        <s v="Line Depot Condition Assessment and Refurbishment Program - Various Sites"/>
        <s v="Install Fall Protection Equipment - Various Sites"/>
        <s v="Inspect Fuel Storage Tanks - Various Sites"/>
        <s v="Additions for Load Growth - Postville - Black Tickle"/>
        <s v="Purchase Backup Diesel For Station Service - Grand Falls and Buchans"/>
        <s v="Replace Roof - Hydro Place"/>
        <s v="Install Demand Metering - Various Sites"/>
        <s v="Upgrade Public Safety Around Dams and Waterways - Bay d'Espoir"/>
        <s v="Replace Network Communications Equipment - Various Sites"/>
        <s v="Upgrade Site Facilities"/>
        <s v="Wood Pole Line Management Program - Various Sites"/>
        <s v="Purchase Meters and Metering Equipment - Various Sites"/>
        <s v="In-Service Failures - Various Sites"/>
        <s v="Upgrade Access Roads to Microwave Sites - Various Sites"/>
        <s v="Replace Floor Annunciator Panels - Bay d'Espoir"/>
        <s v="Purchase Capital Spares - Terminal Stations"/>
        <s v="Overhaul Turbine/Generators - Cat Arm"/>
        <s v="Purchase Tools and Equipment Less than $ 50,000 "/>
        <s v="Replace Recloser - Wabush"/>
        <s v="Purchase Capital Spares - Gas Turbines"/>
        <s v="Remove Safety Hazards - Various Sites"/>
        <s v="Purchase Tools and Equipment less than $50,000 "/>
        <s v="Three Phase Construction - Bishop's Falls"/>
        <s v="Replace Powerhouse Lighting - Paradise River"/>
        <s v="Replace Powerhouse #2 Lighting - Bay d'Espoir"/>
        <s v="Stage 1 Pumphouse Siding Replacement - Holyrood"/>
        <s v="Transmission Line Upgrades - TL212 and TL218"/>
        <s v="Upgrade Powerhouse Building Envelope - Holyrood"/>
        <s v="Replace Disconnect Switches - Various Sites "/>
        <s v="Replace Instrument Transformers - Various Sites"/>
        <s v="Diesel Genset Replacements - Port Hope Simpson"/>
        <s v="Purchase Capital Spares - Hydraulic"/>
        <s v="Upgrade Power Transformers - Various Sites"/>
        <s v="Gas Turbine Life Extension - Stephenville"/>
        <s v="Install Asset Health Monitoring System - Upper Salmon"/>
        <s v="Purchase New Meter Calibration Test Console - Hydro Place"/>
        <s v="Replace Power Transformers - Oxen Pond"/>
        <s v="Replace Battery Banks and Chargers - Various Sites (2017-2018)"/>
        <s v="Refurbish Main Generator Breaker - Upper Salmon"/>
        <s v="Diesel Plant Engine Auxiliary Upgrades - Various Sites"/>
        <s v="Replace Insulators - TL227"/>
        <s v="Install Wind Monitoring Station North Salmon Dam SD-2 - Bay d'Espoir"/>
        <s v="Refurbish Station Water System - Upper Salmon"/>
        <s v="Water System Replacements - Bay d'Espoir and Cat Arm"/>
        <s v="Install Frequency Monitors - Various Sites"/>
        <s v="Diesel Genset Replacements - Charlottetown"/>
        <s v="Install Pole Storage Ramps - Various Sites"/>
        <s v="Replace Insulators - Various Sites"/>
        <s v="Replace Automation Equipment - Mary's Harbour"/>
        <s v="Refurbish Sump Level System for Powerhouse 2 - Bay d'Espoir"/>
        <s v="Gas Turbine Life Extension - Hardwoods"/>
        <s v="Install Fire Protection - Various Sites"/>
        <s v="Upgrade Ventilation in Powerhouse 1 and 2 - Bay d'Espoir"/>
        <s v="Replace Air Conditioning Units 8 and 14 - Hydro Place"/>
        <s v="Upgrade Human Machine Interface - Various Sites"/>
        <s v="Install Fire Protection in 230 kV Stations  - Bay d'Espoir"/>
        <s v="Replace Spherical By-Pass Valves Units 1 and 2 - Bay d'Espoir"/>
        <s v="Distribution Upgrades - Various Sites "/>
        <s v="Cable Upgrades - Various Sites"/>
        <s v="Install Recloser Remote Control - Bottom Waters"/>
        <s v="Replace Electromechanical Timers - Various Sites"/>
        <s v="Construct 230 kV Transmission Line - Soldiers Pond to Hardwoods "/>
        <s v="Upgrade Telecontrol Facilities - Mary March Hill and Blue Grass Hill"/>
        <s v="Replace Programmable Logic Controllers - Various Sites"/>
        <s v="Install Automated Meter Reading - Happy Valley "/>
        <s v="Upgrade Distribution Systems - Various Sites "/>
        <s v="Install Automated Meter Reading - Labrador West"/>
        <s v="Replace Protective Relays - Various Sites"/>
        <s v="Upgrade Underground Plant Drainage System - Holyrood"/>
        <s v="Additions for Load Growth - Happy Valley"/>
        <s v="Remove Safety Hazards - Various"/>
        <s v="Install Fall Protection Equipment - Various"/>
        <s v="Overhaul Diesel Units - Various Sites"/>
        <s v="Purchase Metering and Metering Equipment - Various Sites"/>
        <s v="Additions for Load Growth - Makkovik and Rigolet"/>
        <s v="Terminal Station In-Service Failures"/>
        <s v="Upgrade Terminal Station Equipment Foundations - Various Sites"/>
        <s v="Install Raw Water Line - Holyrood"/>
        <s v="Thermal In-Service Failures"/>
        <s v="Replace Air Conditioners - Various"/>
        <s v="Upgrade Office Facilities and Control Buildings - Various"/>
        <s v="Replace Human Machine Interface - St. Lewis"/>
        <s v="Upgrade Site Facilities - Various"/>
        <s v="Replace Radomes - Various"/>
        <s v="Replace RTUs - Various"/>
        <s v="Replace Network Communications Equipment - Various"/>
        <s v="Overhaul Pumps - Holyrood"/>
        <s v="Overhaul Unit 1 Generator - Holyrood"/>
        <s v="Overhaul Unit 1 Turbine Valves - Holyrood"/>
        <s v="Install Sub-Surface Drainage System - Paradise River"/>
        <s v="Hydraulic In-Service Failures"/>
        <s v="Public Safety Dams/Waterways - Bay d'Espoir"/>
        <s v="Hydro Generation Tools &amp; Equip"/>
        <s v="Refurbish Turbine Unit 2- BDE"/>
        <s v="Condition Monitoring Equipment - BDE"/>
        <s v="Line Depot Condition Assessment and Refurbishment - Various"/>
        <s v="Upper Salmon -Overhaul Turbine/Gen. Unit"/>
        <s v="Replace Coolers - Hinds Lake"/>
        <s v="Replace Office Desk Chairs - Hydro Place"/>
        <s v="Replace Control Cable PH1 - BDE "/>
        <s v="Refurbish Accommodation - USL"/>
        <s v="Replace Washroom Fixtures - Hydro Place"/>
        <s v="Stage 2 Emergency Diesel Generator Refurbishment - Holyrood"/>
        <s v="Security Improvements - Hydro Place"/>
        <s v="Penstock 3 Laser Scanning - Bay d'Espoir"/>
        <s v="Penstock 3 Press Transducer - Bay d'Espoir"/>
        <s v="Parking Lot Access Improvements - Hydro Place"/>
        <s v="Main Breaker Replacement-HYP"/>
        <s v="Replace PBX Phone Systems - Various"/>
        <s v="Replace MDR 6000 Microwave Radio - Various"/>
        <s v="Replace Teleprotection - TL261"/>
        <s v="Replace Battery Banks and Chargers - Various"/>
        <s v="Install Remote Operation of Salmon Spillway - Bay d'Espoir"/>
        <s v="Energy Efficiency Improvements - Various Sites"/>
        <s v="Install Infrared Viewports - VAR"/>
        <s v="Install Diesel Fuel Metering Devices - BDE, PRV,  VIC, GCL"/>
        <s v="Upgrade Cranes and Hoists - Holyrood"/>
        <s v="Upgrade Fault Recorder System for 2018- Various Sites"/>
        <s v="Perform Grounding Upgrades - Various Sites"/>
        <s v="Replace Disconnect Switches - Various Sites"/>
        <s v="Install Fire Protection in 230 kV Stations - Various Sites"/>
        <s v="Replace Transformer T1 - Buchans"/>
        <s v="Purchase Mobile DC Power Systems"/>
        <s v="Gas Turbine Equipment Replacement and Refurbishment - Hardwoods and Stephenville"/>
        <s v="Distribution System Upgrades - Various Sites"/>
        <s v="Install Recloser Remote Control - English Harbour West and Barachoix"/>
        <s v="Replace Secondary Containment System Liner - Nain"/>
        <s v="Upgrade Exterior of Building - Hydro Place"/>
        <s v="Turbine Hot Gas Path Level 2 Inspection and Overhaul - Holyrood Gas Turbine"/>
        <s v="Upgrade Work - Cat Arm"/>
        <s v="Replace Pump House and  Associated Equipment - Bay d'Espoir"/>
        <s v="Replace Site Facilities - Bay d'Espoir"/>
        <s v="Replace Slip Rings Units 1-6 - Bay d'Espoir"/>
        <s v="Control Structure Refurbishments"/>
        <s v="Replace Vent Chambers - BDE"/>
        <s v="Install Fire Detection in Outbuildings - Holyrood"/>
        <s v="Upgrade Data Alarm Systems - Various Sites"/>
        <s v="Install Breaker Failure Protection - Various Sites"/>
        <s v="Replace 66 kV Station Service Feed - Holyrood"/>
        <s v="Replace Substation - Holyrood"/>
        <s v="Replace Disconnects - Various Sites"/>
        <s v="Construct Storage Building - Makkovik and Charelottetown"/>
        <s v="Upgrade Ventilation - Cartwright"/>
        <s v="Inspect Fuel Storage Tanks - Black Tickle"/>
        <s v="230 kV Transmission Line - Bay d'Espoir to Western Avalon"/>
        <s v="Inspect Fuel Storage Tanks - Gray River"/>
        <s v="Install Pole Storage Ramps - Wabush"/>
        <s v="Overhaul Diesel Units - Various"/>
        <s v="Upgrade Diesel Plant Building - Ramea"/>
        <s v="Upgrade Line Depots - Roddickton"/>
        <s v="Upgrade HMI and AVR - Hardwoods"/>
        <s v="Purchase Meters and Metering Equipment - Various"/>
        <s v="Replace Teleprotection - TL202 &amp; TL206"/>
        <s v="Upgrade Remote Terminal Units - Various"/>
        <s v="Construct Heated Storage for Spare Parts and Lube Oil - Hardwoods and Happy Valley"/>
        <s v="Overhaul Turbine/Generator Unit - GCL"/>
        <s v="Refurbish Turbine Unit 7 - BDE"/>
        <s v="Purchase Office Equipment"/>
        <s v="Upgrade Sump Level System Powerhouse 1 - BDE"/>
        <s v="Refurbish Generator Rotor - HLK"/>
        <s v="Overhaul Unit 3 Turbine Valve - Holyrood"/>
        <s v="Thermal In-Service Failures "/>
        <s v="Replace 258VDC Battery Banks - Holyrood"/>
        <s v="Upgrade Public Safety Around Dams and Waterways - BDE"/>
        <s v="Condition Assessment for Submarine Cable - Farewell Head to Change Islands"/>
        <s v="Additions for Load - Distribution System"/>
        <s v="Upgrade Terminal Station Equipment Foundations - Various (2019)"/>
        <s v="Refurbish Control Building - HRD, CBC"/>
        <s v="Replace Surge Arrestors - Various (2019)"/>
        <s v="Upgrade Cables - Various (2019)"/>
        <s v="Building Vestibule Powerhouse - Holyrood"/>
        <s v="Tanks 3 &amp; 4 Life Expectancy Study - Holyrood"/>
        <s v="Supply &amp; Install Replacement Waterline - St. Anthony"/>
        <s v="Unit 3 Electrical Testing - Holyrood"/>
        <s v="Diesel Plant Engine Cooling System Upgrades - Various Sites"/>
        <s v="Diesel Plant Fire Protection - Postville"/>
        <s v="Install Energy Efficiency Lighting in Diesel Plants - Various"/>
        <s v="Overhaul Olympus Gas Generator - Stephenville"/>
        <s v="Replace Main Fuel Valves - Hardwoods"/>
        <s v="Upgrade Compressed Air System - Holyrood Gas Turbine"/>
        <s v="Install Recloser Remote Control (2019-2020) - Rocky Harbour"/>
        <s v="Additions for Load - Isolated Generation Systems"/>
        <s v="Upgrade Telecontrol Facilities - Gull Pond Hill and Bay d’Espoir Hill"/>
        <s v="Install Breaker Failure - Various Sites"/>
        <s v="Implement Terminal Station Flood Mitigation - Springdale"/>
        <s v="Refurbish Wabush Terminal Station"/>
        <s v="Replace Instrument Transformers - Various (2019-20)"/>
        <s v="Replace Disconnects - Various (2019-20)"/>
        <s v="Install Fire Protection in 230 kV Stations - OPD (2019-20)"/>
        <s v="Upgrade Fault Recorders - BHL (2019)"/>
        <s v="Install Breaker Failure Protection - STB, STD (2019-20)"/>
        <s v="Replace Insulators - Various (2019-20)"/>
        <s v="Perform Grounding Upgrades - Various (2019-20)"/>
        <s v="Upgrade Power Transformers - Various (2019-20)"/>
        <s v="Upgrade Transformer Paralleling - WAV"/>
        <s v="Upgrade Terminal Station for Mobile Substation - St. Anthony"/>
        <s v="Upgrade Data Alarm Management - Sunnyside"/>
        <s v="Refurbish Powerhouse Station Services - Bay d'Espoir"/>
        <s v="Install Protective Guards in Turbine Pits - BDE, USL"/>
        <s v="Refurbish Hydraulic Structures - Various "/>
        <s v="Replace Interior and Exterior Coating on Surge Tank 1 - BDE"/>
        <s v="Replace Control Cable PH1 - BDE (2019)"/>
        <s v="Refurbish Hydraulic Structures - BDE (2019-20)"/>
        <s v="Refurbish Draft Tube Deck Phase 1 - BDE"/>
        <s v="Overhaul Unit 1 - BDE"/>
        <s v="Replace Units 1-6 Generator Bearing Cover Seals - BDE"/>
        <s v="Replace Condition Monitoring Equipment - BDE (2019)"/>
        <s v="Replace T/G Cooling Water Pump and Strainer - HLK"/>
        <s v="Replace Drainage Pumps - HLK, PRV"/>
        <s v="Upgrade Line Depots - Various"/>
        <s v="Replace Sewage Lift System - Rigolet"/>
        <s v="Refurbish Access Road to Ebbegunbaeg "/>
        <s v="Overhaul Unit 2 - Cat Arm"/>
        <s v="Install Partial Discharge Monitoring System - HLK,CAT,GCL"/>
        <s v="Penstock Level 2 Condition Assessment - CAT"/>
        <s v="Upgrade Bear Brook Crossing"/>
        <s v="Install Frazil Ice Forecast - UPS"/>
        <s v="Upgrade Terminal Station Equipment Foundations - Various (2020)"/>
        <s v="Refurbish Control Building - WAV (2020)"/>
        <s v="Replace TS Battery Banks and Chargers - Various"/>
        <s v="Replace Surge Arrestors - Various (2020)"/>
        <s v="Upgrade Cables - Various (2020)"/>
        <s v="Purchase SF6 Multi Analyzer - Various"/>
        <s v="Upgrade Fuel Storage Tanks - Charlottetown"/>
        <s v="Upgrade Public Safety, Dams"/>
        <s v="Replace Exciter Controls Units 1 to 6 - Bay d'Espoir"/>
        <s v="Upgrade Circuit Breakers - Various Sites"/>
        <s v="Diesel Genset Replacements - Makkovik"/>
        <s v="Upgrade Data Alarm Systems - HRD (2019-20)"/>
        <s v="Upgrade Reclosing Circuit Breakers B12L65 &amp; B2L68 - HRD"/>
        <s v="Refurbish 230kV TS - WAB"/>
        <s v="Install Remote Seepage Monitoring System - BDE"/>
        <s v="Refurbish U5 Generatpr Stator -BDE"/>
        <s v="Diesel Genset Replacements - Mary's Harbour"/>
        <s v="Diesel Plant Ventilation Upgrade - Nain"/>
        <s v="Replace Diesel Genset-VCS"/>
        <s v="Generator Assessment - Happy Valley Gas Turbine"/>
        <s v="Upgrade Power Transformers - Various (2020-21)"/>
        <s v="Upgrade Data Alarm Systems - MDR (2020-21)"/>
        <s v="Replace Disconnects - Various (2020-21)"/>
        <s v="Install Fire Protection in 230 kV Stations - STB (2020-21)"/>
        <s v="Replace Insulators - Various (2020-21)"/>
        <s v="Rewind Unit 3 Stator - Holyrood"/>
        <s v="Replace Fire Supression System - Happy Valley Gas Turbine"/>
        <s v="Replace Control Cables BDE"/>
        <s v="Upgrade Breaker Failure Protection (2020-2021)"/>
        <s v="Additions for Load - Distribution System - Makkovik and Hopedale"/>
        <s v="Replace Instrument Transformers - Various (2020-21)"/>
        <s v="Distribution System Upgrades (2020-2021) - Various"/>
        <s v="Upgrade Station Lighting - HRD"/>
        <s v="Replace Turbine and Generator Control &amp; Vibration Monitoring System -  PRV"/>
        <s v="Reburbish Hydraulic Structures VAR"/>
        <s v="Construction and Installation of an Electric Vehcile Fast Track Network"/>
        <s v="Integrate Renewable PH2 - Mary's Harbour"/>
        <s v="Penstock Level II Condition Assessment - PRV"/>
        <s v="Upgrade Terminal Station Equipment Foundations - Various (2021)"/>
        <s v="Inspect Fuel Storage Tanks - Postville"/>
        <s v="Upgrade Fault Recorders - Various (2021)"/>
        <s v="Replace Fuel Storage Tanks - PR"/>
        <s v="Replace Surge Arresters - Various (2021)"/>
        <s v="Purchase SF6 Reclaim Units - Various"/>
        <s v="Perform Minor Enhancements - Hydro Place"/>
        <s v="Purchase Tools and Equipment Less than $ 50,000  - HRD GT"/>
        <s v="Upgrade Cables - various (2021)"/>
        <s v="Unit 5 Generator Overhaul - BDE"/>
        <s v="Generator Overhaul - PRV"/>
        <s v="Replace Air Conditioning - BDE"/>
        <s v="Boiler Condition Assessment/Upgrade - Holyrood"/>
        <s v="Inspect Chemical Tanks - Holyrood"/>
        <s v="Thermal In-Service Failure - Holyrood"/>
        <s v="Overhaul Unit 3 Boiler Feed Pump - Holyrood"/>
        <s v="Overhaul Unit 1 Turbine / Valve - Holyrood"/>
        <s v="Upgrade Core IT Infrastructure - Hydro Place"/>
        <s v="Refresh Cyber Security Infrastructure - Hydro Place"/>
        <s v="Upgrade Hydro ECC Wall Infrastructure - Hydro Place"/>
        <s v="Overhaul Unit 3 Generator - Holyrood"/>
        <s v="Hydro - Mobile Devices"/>
        <s v="Diesel Genset Replacements (2019-2020)"/>
        <s v="Replace Automation Equipment - Rigolet"/>
        <s v="Install Partial Discharge Monitoring - Holyrood Gas Turbine"/>
        <s v="Install Recloser Remote Control (2020-2021) - Hampden and Upper Salmon"/>
        <s v="Refurbish 230 kV Terminal Station Part 2 - WAB (2020-21)"/>
        <s v="Install Fault Recorders - HVY (2020-21)"/>
        <s v="Wabush L34 and L35 Protective Relays - CIAC"/>
        <s v="Purchase Capital Spares - Holyrood Gas Turbine"/>
        <s v="Construct LO Cooler Hood - Holyrood Gas Turbine"/>
        <s v="Replace Human Machine Interface - Cartwright"/>
        <s v="Addition for Load Growth - Happy Valley L7"/>
        <s v="Replace Light Duty Mobile Equipment - Various Sites"/>
        <s v="Upgrade Power Transformers - Various (2021-22)"/>
        <s v="Perform Grounding Upgrades - Various Sites (2021-22)"/>
        <s v="Replace Protective Relays - Various Sites (2021-22)"/>
        <s v="Upgrades XFMR Parallel"/>
        <s v="Upgrade Compressed Air System - Happy Valley Gas Turbine"/>
        <s v="Replace Voltage Regulator - Happy Valley Gas Turbine"/>
        <s v="Replace Fuel Oil, Lube Oil, and Glycol Pumps - Happy Valley Gas Turbine"/>
        <s v="Upgrade Data Alarm Management - OPD (2021-22)"/>
        <s v="Install Breaker Failure Protection (2021-22)"/>
        <s v="Replace Disconnect Switches - Various (2021-22)"/>
        <s v="Upgrade of Worst-Performing Distribution Feeders (2021-2022)"/>
        <s v="Upgrade Station Lighting - Various (2021)"/>
        <s v="Replace Instrument Transformers - Various (2021-22)"/>
        <s v="Upgrade Core IT/OT Infrastructure (2022) - Hydro Place"/>
        <s v="Refresh Cyber Security Infrastructure (2022) - Hydro Place"/>
        <s v="Perform Software Upgrades and Minor Enhancements - Hydro Place "/>
        <s v="Upgrade Remote Terminal Units (2022) - Various"/>
        <s v="Upgrade Site Facilities (2022) - Various"/>
        <s v="Overhaul Diesel Units (2022) - Various "/>
        <s v="Upgrade Fuel Storage Tanks (2022) - Mary's Harbour"/>
        <s v="Replace Mobile Devices"/>
        <s v="Upgrade Terminal Station Foundations - BCX/LLK"/>
        <s v="Replacement of Short-Term Load Forecasting Software"/>
        <s v="Wood Pole Line Management Program (2022)"/>
        <s v="Remove Safety Hazards (2022) - Various"/>
        <s v="Replace Battery Banks and Chargers (2022) - Various"/>
        <s v="Purchase Tools and Equipment Less than $50,000 (2022)"/>
        <s v="Replace Radomes (2022) - Various"/>
        <s v="Phase 2 - EV charging Network"/>
        <s v="Replace Holyrood Thermal Generating Station T2"/>
        <s v="Replace Protective Relays - Various (2019-20)"/>
        <s v="Purchase Tools and Equipment Less than $50,000 (2022) - Gas Turbine"/>
        <s v="Install Breaker Failure Protection - DLK (2022-23) "/>
        <s v="Hampden New Line from TS"/>
        <s v="Purchase Tools and Equipment Less than $50,000 (2022) - Thermal Plants"/>
        <s v="Turbine Valve Overhaul Unit 3 - Holyrood"/>
        <s v="Overhaul Unit 6 - BDE "/>
        <s v="Overhaul Unit 4 - BDE "/>
        <s v="Purchase Tools and Equipment Less than $50,000 (2022) - Hydraulic Plants"/>
        <s v="Purchase Office Equipment Less Than $50,000 (2022)"/>
        <s v="Refurbish Sump Level Control System - Cat Arm"/>
        <s v="Rplc Sump Pump-Upper Salmon"/>
        <s v="Upgrade Uninterruptible Power Supply 3 &amp; 4 - Holyrood"/>
        <s v="Level II Condition Assessment - SRS"/>
        <s v="Refurbish Unit 6 Generator Stator - BDE"/>
        <s v="Replace Frazil Ice Monitor System - HLK"/>
        <s v="Replace 60 kW Diesel Generator - Burnt Dam"/>
        <s v="Upgrade Waste Water Equalization System - Holyrood"/>
        <s v="BDE Unit 6 Replace  Control Cables"/>
        <s v="Upgrade Wastewater Treatment Plant 600 V Variable Frequency Drives - Holyrood "/>
        <s v="Air Receivers Condition Assessment and Upgrades - Holyrood"/>
        <s v="Major Pumps Overhaul - Holyrood"/>
        <s v="Boiler Condition Assessment and Miscellaneous Upgrades - Holyrood"/>
        <s v="Replace Diesel Plant Roof - LAL/STA"/>
        <s v="Replace Elevator Motors and Controls Equipment - HYP"/>
        <s v="Install Level 2 Chargers for Electric Vehicles"/>
        <s v="Replace Lignt and Heavy Duty Vehicles - Various (2020)"/>
        <s v="Install Fire Protection in 230 kV Stations - Massey Drive"/>
        <s v="BDE-Replace Annunciators"/>
        <s v="Upgrade Distributed Control System Hardware - Holyrood"/>
        <s v="Replace Transfer Switches and Associated Hardware - Hydro Place"/>
        <s v="Replace Light- and Heavy-Duty Vehicles (2021-2022)"/>
        <s v="Replace Network Communications Equipment (2022)"/>
        <s v="SSL communication Link Upgrade -  CAT "/>
        <s v="Upgrade Energy Management System (2022) - Hydro Place"/>
        <s v="Replace Light-Duty Mobile Equipment (2022) - Various "/>
        <s v="Replace Tracks - V7271 - Supplemental"/>
        <s v="Upgrade Circuit Breakers (2021-2022) - Various"/>
        <s v="Upgrade Circuit Breakers (2022-2023) - Various"/>
        <s v="Install Infrared Scanning Ports - Happy Valley Gas Turbine"/>
        <s v="Control System Replacement - Holyrood Gas Turbine"/>
        <s v="Install Fire Protection in 230 kV Stations -  BUC (2022-23)"/>
        <s v="Replace Protective Relays - Various (2022-23)"/>
        <s v="Unit 3 Generator Components Condition Assessment and Miscellaneous Upgrades"/>
        <s v="Upgrade of Worst-Performing Distribution Feeders (2022-2023)"/>
        <s v="Refurbish Hydraulic Structures - Burnt Dam (2022-23)"/>
        <s v="Replace TS Battery Banks and Chargers - EHW, HWD, SDP, SHE, SOK "/>
        <s v="Replace Units 1-6 Generator Bearing Cover Seals - BDE "/>
        <s v="Replace Surface Air Coolers for Both Units - CAT"/>
        <s v="Upgrade Power Transformers - Various (2022-23) "/>
        <s v="Replace Rotary Strainer - USL"/>
        <s v="Replace Monorail Beams &amp; Associated Mounts SRS - BDE "/>
        <s v="Install Recloser Remote Control (2021-2022) - Various"/>
        <s v="Replace Disconnect Switches - Various (2022-23) "/>
        <s v="Upgrade Reclosing Circuit Breakers - SSD B1L03 &amp; HRD B1L65  (2022-23)  "/>
        <s v="Upgrade Station Lighting - BUCTS and HWDTS (2022-23)"/>
        <s v="Replace Instrument Transformers - Various (2022-23) "/>
        <s v="Makkovik Diesel Generating Station Roof Replacement - Supplemental"/>
        <s v="Purchase Turbine Last Stage Blades - Holyrood - Supplemental"/>
        <s v="Upper Salmon Hydroelectric Generating Station Rotor Rim Shrink and Stator Recentering - Supplemental"/>
        <s v="Holyrood Tank Farm Underground Firewater System Replacment - Supplemental"/>
        <s v="Holyrood Inspect and Refurbish Day Tank - Supplemental"/>
        <s v="Replace Standalone PBX Phone Systems (2023)"/>
        <s v="Purchase Tools and Equipment Less than $50,000 (2023) - Telecontrol"/>
        <s v="Upgrade Site Facilities (2023)"/>
        <s v="Purchase Mobile Devices (2023)"/>
        <s v="Perform Software Upgrades and Minor Enhancements (2023)"/>
        <s v="Upgrade Core OT Infrastructure (2023)"/>
        <s v="Update Cyber Security Infrastructure (2023)"/>
        <s v="Overhaul Pumps (2023) - Holyrood"/>
        <s v="Purchase Tools and Equipment Less than $50,000 (2023) - Thermal Plants"/>
        <s v="Diesel In-Service Failures (2023)"/>
        <s v="Boiler Condition Assessment and Miscellaneous Upgrades (2023) - Holyrood"/>
        <s v="Refurbish Workshop Roof (2023) - Holyrood"/>
        <s v="Replace Remote Terminal Units (2023)"/>
        <s v="Purchase Tools and Equipment Less than $50,000 (2023) - Gas Turbine"/>
        <s v="Gas Turbine In-Service Failures (2023) "/>
        <s v="Terminal Station In-Service Failures (2023)"/>
        <s v="Remove Safety Hazards (2023)"/>
        <s v="Hydraulic In-Service Failures (2023)"/>
        <s v="Upgrade Public Safety Around Dams and Waterways (2023)"/>
        <s v="Thermal In-Service Failures (2023)"/>
        <s v="Replace Network Communications Equipment (2023)"/>
        <s v="Refurbish BioGreen Sewage System (2023) - Holyrood"/>
        <s v="Diesel Genset Replacement Program (2023-2025)"/>
        <s v="Replace Emergency Lift (2023) - Salmon River Spillway "/>
        <s v="Purchase Office Equipment Less Than $50,000 (2023)"/>
        <s v="Purchase Tools and Equipment Less than $50,000 (2023) - Hydraulic Plants"/>
        <s v="Purchase Meters and Metering Equipment (2023)"/>
        <s v="Replace 48 V Battery Banks and Chargers (2023)"/>
        <s v="Overhaul Diesel Units (2023)"/>
        <s v="Unit 7 Condition Assessment (2023) - Bay d'Espoir"/>
        <s v="Hydraulic Unit Overhauls Program (2023)"/>
        <s v="Wood Pole Line Management Program (2023)"/>
        <s v="Transmission In-Service Failures (2023)"/>
        <s v="HLK-Annunciator Replacement"/>
        <s v="Perform Combustor Inspection - Holyrood Gas Turbine"/>
        <s v="Diesel Genset Replacement Unit 2039 - St. Lewis"/>
        <s v="Install Fire Protection in Diesel Plants (2022-2023) - Ramea"/>
        <s v="Labrador City L22 Voltage Conversion (2022-2023)"/>
        <s v="Purchase 46' Material Handler Aerial Device on Track Unit"/>
        <s v="Purchase 85' Material Handler Aerial Device on Track Unit"/>
        <s v="Replace Building Exterior (2023-2024) - Postville "/>
        <s v="Major Condition Assessment and Miscellaneous Refurbishments Synchronous Condenser 1 and 2 (2023-2024) - Wabush Terminal Station"/>
        <s v="Replace HVAC System (2023-2024) - Bishop's Falls"/>
        <s v="Replace Unit 2090/2044 - Charlottetown and Mary's Harbour"/>
        <s v="Holyrood Thermal Generating Station Unit 1 and Unit 2 Turbine Last Stage Blades - Supplemental"/>
        <s v="Holyrood Upgrade Turbine Control System Unit 2 - Supplemental"/>
        <s v="Replace Power Line Carrier (2023–2024) - TL223 and TL224"/>
        <s v="Replace Human Machine Interface (2023) - Happy Valley Gas Turbine"/>
        <s v="Replace Oil Mist Separator (2023-2024) - Happy Valley Gas Turbine"/>
        <s v="Install Fire Protection in 230 kV Stations (2023-2024) - Deer Lake"/>
        <s v="Install Oil Spill Containment Transformer T1S (2023-2024) - Cat Arm "/>
        <s v="Replace Grader Unit V9829 (2024) - Bay d'Espoir"/>
        <s v="Install Anemometer (2024) - Cat Arm"/>
        <s v="Overhaul Marine Terminal Loading Arms (2024) - Holyrood"/>
        <s v="Replace CCTV Cameras (2024)"/>
        <s v="Replace SONET Multiplexors (2024)"/>
        <s v="Replace Timber Crib and Insulation (2024) - Burnt Dam Spillway"/>
        <s v="Refurbish Fuel Oil Storage Tank 4 (2024) - Holyrood "/>
        <s v="Upgrade Fleet Infrastructure Program - Install L2 EV Chargers (2024) - Hydro Place"/>
        <s v="Penstock Level II Condition Assessment (2024) - Upper Salmon"/>
        <s v="Overhaul Hydraulic Units (2024)"/>
        <s v="Replace Transformer T7 - HRD"/>
        <s v="IOC SCADA Data Link"/>
        <s v="Valentine Gold Interconnection - Supplemental"/>
        <s v="Replace Underground Fire Water Distribution System - Holyrood"/>
        <s v="Replace Powerhouse Station Service Panel (2023-2024) - Upper Salmon"/>
        <s v="CHT Winterize Unit 2102 and Install Mobile - Supplemental"/>
        <s v="Install Line Monitoring System (2024) - TL201"/>
        <s v="Upgrade HVAC Supervisory Controllers (2024) - Hydro Place"/>
        <s v="Install L-1 Blades Unit 1 (2024) Holyrood"/>
        <s v="Widen Rights-of-Way of Transmission Lines TL239 &amp; TL259 (2024)"/>
        <s v="Flatten Downstream Slope (2024-2025) - Hinds Lake"/>
        <s v="Install Power Canal Public Safety Boom (2025) - Upper Salmon"/>
        <s v="Replace Circuit Breaker Reclosing Controllers (2024–2025) - TL247"/>
        <s v="General Property Rehabilitation (2024) - Hydro Place"/>
        <s v="Install Fire Protection in 230 kV Stations (2024–2025) - Voisey's Bay"/>
        <s v="Install CCTV Systems (2025)"/>
        <s v="Perform Level 2 Condition Assessment - Powerhouse Slope (2025) - Cat Arm"/>
        <s v="Purchase Surveying Software and Equipment (2025)"/>
        <s v="Replace MDR8000 Microwave Radios (2024-2025)"/>
        <s v="Inspect Fuel Tanks (2025) - Holyrood "/>
        <s v="Replace Powerhouse 1 Air Conditioning Unit (2024-2025) - Bay d'Espoir"/>
        <s v="Refurbish Intake 1 (2024-2025) - Bay d'Espoir"/>
        <s v="Replace Terminal Station Lighting (2023-2024)"/>
        <s v="Perform Level 2 Condition Assessment - Stage I &amp; II Cooling Water Sump Structures (2025) - Holyrood"/>
        <s v="Refurbish Meteorological Stations (2025)"/>
        <s v="Replace Intermediate Fuel Storage Tanks (2023-2024) - Nain"/>
        <s v="Water System Condition Assessment and Upgrades (2023) - Bay d'Espoir"/>
        <s v="Refurbish Outbuilding and Powerhouse Building Envelopes (2024-2025) - Holyrood"/>
        <s v="Construct Maintenance Platform (2024-2025) - Holyrood Gas Turbine"/>
        <s v="Upgrade UPS 1 &amp; 2 (2024-2025) - Holyrood"/>
        <s v="Draft Tube Deck Substructure Level 2 Condition Assessment"/>
        <s v="Replace Annunciator Panels (2024-2025) - Cat Arm"/>
        <s v="Replace Diesel Genset 1 (2023-2024) - Ebbegunbaeg "/>
        <s v="Upgrade Work Protection Code Application (2025-2026)"/>
        <s v="Replace Roof (2025) - Grey River"/>
        <s v="Upgrade Station Lighting (2024-2025) - Bottom Waters, Deer Lake, Doyles, Indian River, and Western Avalon Terminal Stations "/>
        <s v="Refurbish Surge Tank 1 (2024-2025) - Bay d'Espoir"/>
        <s v="Inspect Fuel Tanks (2025) - Stephenville"/>
        <s v="Inspect Fuel Tanks (2024) - Hardwoods Gas Turbines"/>
        <s v="Upgrade Unit 1 Control System (2024-2025) - Holyrood"/>
        <s v="Refurbish Superstructure (2023-2024) - Salmon River Spillway "/>
        <s v="Replace Data Alarm System Annunciators (2023) - Buchans"/>
        <s v="Upgrade SCADA Network (2024) "/>
        <s v="Diesel Genset Replacements (2021-2022)"/>
        <s v="Upgrade Fault Recorders - WABTS (2022-2023)"/>
        <s v="Install Breaker Failure Protection (2023-2024) - Sunnyside"/>
        <s v="Replace Metering System"/>
        <s v="Additions for Load Growth - Bottom Waters"/>
        <s v="Exciter Controls Replacement - Holyrood"/>
        <s v="Unit 3 Turbine Rehabilitation - Bay d'Espoir"/>
        <s v="Penstock #2 Refurbishment - Bay d'Espoir"/>
        <s v="Repair and Advanced Overhaul of the Happy Valley Gas Turbine"/>
        <s v="Reliability Improvements - Holyrood"/>
        <s v="Purchase of 12 MW Diesel Generation - Holyrood"/>
        <s v="Terminal Station Upgrades - Wabush"/>
        <s v="Provide Service to Western Regional Servce Board's Waste Transfer Site - Hampden"/>
        <s v="Perform Voltage Conversion of the Distribution Feeder VA26 - Labrador City "/>
        <s v="Improve Boiler Capacity - Holyrood"/>
        <s v="Gang Switch - Happy Valley-Goose Bay"/>
        <s v="Hinds Lake Unit Major Overhaul"/>
        <s v="Level II Condition Assessments for Bay d'espoir Penstock 4, Granite Canal Penstock, and Hinds Lake Penstock"/>
        <s v="TL226 and TL239 Reroute"/>
        <s v="Penstock Condition Assessments - Bay d'Espoir"/>
        <s v="Mary's Harbour Hydro Integration - CIAC"/>
        <s v="Construction of a line extension and the installation of power usage monitoring and control equipment at the BlockLab site "/>
        <s v="Overhaul Unit 2 Turbine Valves - Holyrood"/>
        <s v="Overhaul Unit 2 Generator - Holyrood"/>
        <s v="Overhaul Unit 3 Boiler Feed Pump West - Holyrood"/>
        <s v="Diesel Plant Fibre Upgrade - Nain"/>
        <s v="Holyrood Overhaul Unit 1 boiler feed pump"/>
        <s v="CHT Purchase Diesel"/>
        <s v="Increase Fuel and Water Treatment System Capacity - Holyrood Gas Turbine"/>
        <s v="Replace Automation Equipment - St. Anthony"/>
        <s v="Muskrat Falls to Happy Valley Interconnection"/>
        <s v="Terminal Station In-Service Failures (2022)"/>
        <s v="Hydraulic Generation In-Service Failures (2022)"/>
        <s v="Thermal In-Service Failures (2022)"/>
        <s v="Upgrades for Future Retirement of Stephenville Gas Turbine"/>
        <s v="Replace Diesel Shop Building (2023-2025) - Bishop's Falls"/>
        <s v="Remove Safety Hazards (2024) "/>
        <s v="Diesel In-Service Failures (2024)"/>
        <s v="Gas Turbine In-Service Failures (2024)"/>
        <s v="Hydraulic In-Service Failures (2024)"/>
        <s v="Upgrade Energy Management System (2024)"/>
        <s v="Telecommunications In-Service Failure (2024)"/>
        <s v="Terminal Station In-Service Failures (2024)"/>
        <s v="Transmission In-Service Failures (2024)"/>
        <s v="Thermal In-Service Failures (2024)"/>
        <s v="Replace Light- and Heavy-Duty Vehicles (2022-2024)"/>
        <s v="Replace Instrument Transformers VAR 23/24"/>
        <s v="Replace Disconnects 23/24"/>
        <s v="Replace Terminal Station Battery Banks/Chargers"/>
        <s v="Upgrade of Worst-Performing Distribution Feeders (2023-2024)"/>
        <s v="Replace Mobile Equipment (2023-2024)"/>
        <s v="Upgrade Power Transformers 23/24"/>
        <s v="Circuit Breakers Renewal Program 23/24"/>
        <s v="Replace Protective Relays - M24"/>
        <s v="Overhaul Diesel Units -Var 24"/>
        <s v="Wood Pole Line Management (2024)"/>
        <s v="Perform Software Upgrades and Minor Enhancements (2024)"/>
        <s v="Upgrade Core OT Infrastructure (2024)"/>
        <s v="Update Cyber Security Infrastructure (2024)"/>
        <s v="Replace Network Communications Equipment (2024)"/>
        <s v="Minor Telecommunications Enhancements (2024)"/>
        <s v="Purchase Mobile Devices (2024)"/>
        <s v="Boiler Condition Assessment and Miscellaneous Upgrades (2024) - Holyrood"/>
        <s v="Overhaul Pumps (2024) - Holyrood"/>
        <s v="Replace 48 V Battery Banks and Chargers (2024)"/>
        <s v="Purchase Meters and Metering Equipment (2024)"/>
        <s v="Upgrade Remote Terminal Units (2024)"/>
        <s v="Holyrood Fuel Tank #1 Fuel Inspection And Refurbishment - Supplemental"/>
        <s v="Purchase Tools and Equipment Less than $50,000 (2024) - Hydraulic Plants"/>
        <s v="Purchase Tools and Equipment Less than $50,000 (2024) - Telecontrol"/>
        <s v="Purchase Tools and Equipment Less than $50,000 (2024) - Gas Turbine"/>
        <s v="Purchase Tools and Equipment Less than $50,000 (2024) - Thermal Plants"/>
        <s v="Purchase Office Equipment Less Than $50,000 (2024)"/>
        <s v="Perform Office Modifications (2024) - Hydro Place"/>
        <s v="Terminal Station In-Service Failures (2025)"/>
        <s v="Thermal In-Service Failures (2025)"/>
        <s v="Telecommunications In-Service Failures (2025)"/>
        <s v="Transmission In-Service Failures (2025)"/>
        <s v="Diesel In-Service Failures (2025)"/>
        <s v="Gas Turbine In-Service Failures (2025)"/>
        <s v="Supply &amp; Install New Work Stations Level 4 Hydro Place (2025)"/>
        <s v="Additions for Load - Distribution Systems (2024-2026) - Main Brook"/>
        <s v="Procure Stop Logs for Bay D'Espoir Units 1-7"/>
        <s v="Purchase &amp; Install Site Radio System (2024) - Holyrood"/>
        <s v="Completion of Fire Restoration – Fourth Floor Hydro Place"/>
        <s v="Install Additional Fuel Tank Ramea (2025)"/>
        <s v="Upgrade DCS Hardware - Units 1 and 2 (2024-2025) - Holyrood "/>
        <s v="Upgrade Worst-Performing Distribution Feeders (2024-2025)"/>
        <s v="Renew Distribution Feeders (2024-2025)"/>
        <s v="Additions for Load (2022) - Mary's Harbour Service Conductor "/>
        <s v="Additions for Load - Wabush Substation Upgrades"/>
        <s v="Update Cyber Security Infrastructure (2025)"/>
        <s v="Replace Network Communications Equipment (2025)"/>
        <s v="Purchase Tools and Equipment (2025) - Gas Turbines"/>
        <s v="Perform Software Upgrades and Minor Enhancements (2025) "/>
        <s v="Purchase Tools and Equipment (2025) - Thermal Plants"/>
        <s v="Upgrade Power Transformers (2024-2025)"/>
        <s v="Purchase Mobile Devices (2025)"/>
        <s v="Renew Circuit Breakers (2024–2025)"/>
        <s v="Diesel Genset Replacement Unit 2012 - L'Anse-Au-Loup"/>
        <s v="Upgrade Core OT Infrastructure (2025) "/>
        <s v="Perform Security Improvements (2025)"/>
        <s v="Perform Minor Telecommunications Enhancements (2025)"/>
        <s v="Overhaul Unit 1 Turbine Valves and Generator (2024) - Holyrood "/>
        <s v="Overhaul Unit 2 Turbine and Valves (2023) - Holyrood"/>
        <s v="Upgrade Remote Terminal Units (2025)"/>
        <s v="Replace 48 V Battery Banks and Chargers (2025)"/>
        <s v="Purchase Tools and Equipment (2025) - Telecontrol"/>
        <s v="Overhaul Diesel Units (2025) "/>
        <s v="Replace Protective Relays (2024–2025)"/>
        <s v="Modify Office Buildings and Procure Furniture, Fixtures, &amp; Equipment (2025)"/>
        <s v="Purchase Tools and Equipment (2025) - Hydraulic Plants"/>
        <s v="Replace Mobile Equipment (2024-2025)"/>
        <s v="Hydraulic In-Service Failures (2025)"/>
        <s v="Wood Pole Line Management (2025)"/>
        <s v="Replace Disconnects (2024–2025)"/>
        <s v="Replace Light- and Heavy-Duty Vehicles (2023-2025)"/>
        <s v="Perform Boiler Condition Assessment and Miscellaneous Upgrades (2025) - Holyrood"/>
        <s v="Remove Safety Hazards (2025)"/>
        <s v="Replace Instrument Transformers (2024–2025)"/>
        <s v="Replace Terminal Station Battery Banks and Chargers (2024–2025)"/>
        <s v="Overhaul Major Pumps (2025) - Holyrood"/>
      </sharedItems>
    </cacheField>
    <cacheField name="Budget" numFmtId="0">
      <sharedItems containsSemiMixedTypes="0" containsString="0" containsNumber="1" minValue="15.4" maxValue="291658"/>
    </cacheField>
    <cacheField name="Actual Cost" numFmtId="0">
      <sharedItems containsSemiMixedTypes="0" containsString="0" containsNumber="1" minValue="0" maxValue="286817.7549"/>
    </cacheField>
    <cacheField name="Var $ " numFmtId="164">
      <sharedItems containsSemiMixedTypes="0" containsString="0" containsNumber="1" minValue="-17149.474799999996" maxValue="6743.6794300000001"/>
    </cacheField>
    <cacheField name="Var % " numFmtId="165">
      <sharedItems containsSemiMixedTypes="0" containsString="0" containsNumber="1" minValue="-1" maxValue="18.83709337988827" count="709">
        <n v="-0.11311742654508619"/>
        <n v="9.4600676616915388E-2"/>
        <n v="-0.37798599182004083"/>
        <n v="-0.20091955848978754"/>
        <n v="-0.45929212241428163"/>
        <n v="-0.36964041623843774"/>
        <n v="-0.41628541865647883"/>
        <n v="2.2447083775185572E-2"/>
        <n v="2.8265793910542625E-2"/>
        <n v="0.18440522238163559"/>
        <n v="0.31768301521795206"/>
        <n v="0.32878339980059818"/>
        <n v="-0.28978741613624626"/>
        <n v="-0.26809604128856623"/>
        <n v="-1.372313541221685E-2"/>
        <n v="9.972006068779514E-2"/>
        <n v="2.2724127149557054E-2"/>
        <n v="-8.9256728011472261E-2"/>
        <n v="9.0867907801418457E-2"/>
        <n v="-0.14088354714560608"/>
        <n v="-2.5865363788520269E-2"/>
        <n v="2.8474408103490428E-2"/>
        <n v="0.51543737492642716"/>
        <n v="5.7776925587467408E-3"/>
        <n v="-0.17129155226793136"/>
        <n v="-2.3903697334491289E-5"/>
        <n v="-0.111322526104033"/>
        <n v="-5.1955405319216844E-2"/>
        <n v="-0.15800997777777775"/>
        <n v="-0.22716741733861351"/>
        <n v="8.4485973676208859E-2"/>
        <n v="5.2323483670295497E-2"/>
        <n v="0.25471179173675779"/>
        <n v="-7.0025759013282812E-2"/>
        <n v="0.3392331700489854"/>
        <n v="-1.9330576441102896E-2"/>
        <n v="-0.3664052490626673"/>
        <n v="-0.30443948948948962"/>
        <n v="-0.17389375142220004"/>
        <n v="-0.52742838634494105"/>
        <n v="-0.17172598870056494"/>
        <n v="-0.32257450887797506"/>
        <n v="-0.39346800797908926"/>
        <n v="-0.20977220751720485"/>
        <n v="-0.45472971626597353"/>
        <n v="-0.18170200668896322"/>
        <n v="-0.27303730061349696"/>
        <n v="0.14726096337180114"/>
        <n v="1.8646938775510175E-2"/>
        <n v="0.34545490204234441"/>
        <n v="0.37759557344064371"/>
        <n v="0.43720696999999997"/>
        <n v="2.3101773648648592E-2"/>
        <n v="-2.7919230769230821E-2"/>
        <n v="-0.19756984671238401"/>
        <n v="9.4011001964636742E-2"/>
        <n v="-1.1914638447971733E-2"/>
        <n v="-0.41779748995983929"/>
        <n v="-0.12861708108108111"/>
        <n v="-6.3892950654582115E-2"/>
        <n v="7.663805309734506E-2"/>
        <n v="-0.1289449596774194"/>
        <n v="-0.17572596810933946"/>
        <n v="-3.8783541666666643E-2"/>
        <n v="3.9512825651302652E-2"/>
        <n v="-0.31209620943659167"/>
        <n v="-0.12919700361233746"/>
        <n v="-0.2775498882000203"/>
        <n v="-0.41071645729577044"/>
        <n v="-0.34347418329789919"/>
        <n v="0.29173194501436195"/>
        <n v="-0.37363774091627167"/>
        <n v="-0.56109814513745204"/>
        <n v="-0.44426286248830682"/>
        <n v="6.3349771457592657E-2"/>
        <n v="-0.4350777710003485"/>
        <n v="-0.18271515600211535"/>
        <n v="-9.6028255256363104E-2"/>
        <n v="-6.6490305741983516E-2"/>
        <n v="-0.2817907171983689"/>
        <n v="1.0955407854984882E-2"/>
        <n v="-4.9366961250849703E-2"/>
        <n v="-0.33531929673427835"/>
        <n v="-3.7566477644492863E-2"/>
        <n v="-0.1991105196451205"/>
        <n v="-8.1661263525305366E-2"/>
        <n v="-0.41484462273395395"/>
        <n v="-0.79764889391912752"/>
        <n v="-8.2479798598949175E-2"/>
        <n v="-0.23896019129287602"/>
        <n v="-0.50950502769938333"/>
        <n v="-0.14212365382540201"/>
        <n v="-0.31293269866720108"/>
        <n v="4.6660772434683771E-2"/>
        <n v="5.5319562211981567E-2"/>
        <n v="-0.22601869451697126"/>
        <n v="0.13402369843527739"/>
        <n v="-0.16825571081917823"/>
        <n v="-0.28686938096770731"/>
        <n v="5.0402834442774318E-2"/>
        <n v="0.33070075834175922"/>
        <n v="5.5057268390753264E-3"/>
        <n v="-0.17674444591203275"/>
        <n v="0.41954447807933198"/>
        <n v="-9.1213267688559557E-2"/>
        <n v="-3.4319991259663327E-2"/>
        <n v="0.45608154466501249"/>
        <n v="0.78498078082929468"/>
        <n v="1.0483230094247642"/>
        <n v="-0.55949469306930699"/>
        <n v="-0.14711808900941126"/>
        <n v="-0.16581334002006012"/>
        <n v="-0.14227922912205573"/>
        <n v="-0.28867364324779138"/>
        <n v="0.19214906801007561"/>
        <n v="-0.58638874126831941"/>
        <n v="1.2689446099999999"/>
        <n v="-0.73807042564953018"/>
        <n v="-0.50212792072322665"/>
        <n v="-0.21836013623978201"/>
        <n v="0.22029840332109216"/>
        <n v="1.1599265600000002"/>
        <n v="0.42091367471632252"/>
        <n v="1.437338709677413E-2"/>
        <n v="-9.8298032777604849E-2"/>
        <n v="-0.19035431983737083"/>
        <n v="-0.13632407407407404"/>
        <n v="-4.4341224489795883E-2"/>
        <n v="-8.1005301137940647E-2"/>
        <n v="-8.2707354184277229E-2"/>
        <n v="0.19826045112781948"/>
        <n v="-0.30941633584302991"/>
        <n v="5.5299044776119452E-2"/>
        <n v="-9.5728752464094471E-2"/>
        <n v="0.37476302152791013"/>
        <n v="-0.63837971385181036"/>
        <n v="-0.12801748163161897"/>
        <n v="8.6731292517006967E-2"/>
        <n v="-0.31850660927520136"/>
        <n v="-0.31525334900117502"/>
        <n v="-0.1844276155717762"/>
        <n v="-0.40152378274585104"/>
        <n v="-0.16818008900928777"/>
        <n v="-0.70801866666666669"/>
        <n v="-0.17762088914773833"/>
        <n v="-0.30914013422818792"/>
        <n v="1.5383636363636261E-2"/>
        <n v="-0.811690505050505"/>
        <n v="-0.33301456521739126"/>
        <n v="-0.81384549450549448"/>
        <n v="-0.32326933045356365"/>
        <n v="0.52714440677966112"/>
        <n v="-0.12496097046413501"/>
        <n v="-4.8913043478260795E-2"/>
        <n v="0.11054116557997264"/>
        <n v="2.6708709408825831E-2"/>
        <n v="-4.71840935446462E-2"/>
        <n v="-3.7026271457511355E-2"/>
        <n v="-0.27507525115611553"/>
        <n v="-0.12888159964053025"/>
        <n v="-0.60982598058252424"/>
        <n v="-0.34973566158386632"/>
        <n v="-9.3211350499211809E-2"/>
        <n v="-0.43227056980780626"/>
        <n v="-0.37970863764728807"/>
        <n v="-0.76219400083177369"/>
        <n v="0.27292862491490799"/>
        <n v="-0.52805016066707344"/>
        <n v="-0.53598885069372537"/>
        <n v="-0.50706637468950189"/>
        <n v="-3.325966768018488E-2"/>
        <n v="-0.3189774030005173"/>
        <n v="-0.16109948850896863"/>
        <n v="2.0478754358161672E-2"/>
        <n v="-0.20917375258340715"/>
        <n v="0.67682120986535466"/>
        <n v="-0.13013572608499774"/>
        <n v="-0.11814820257479927"/>
        <n v="0.34513350599068693"/>
        <n v="0.92780141232575208"/>
        <n v="9.5195699965780062E-2"/>
        <n v="-0.36234090620368403"/>
        <n v="-0.11911924412759332"/>
        <n v="-0.47637197268190173"/>
        <n v="-0.20148922457200402"/>
        <n v="0.171497925445705"/>
        <n v="1.8633309747292419"/>
        <n v="1.2458606264105254E-2"/>
        <n v="-0.51931688599968284"/>
        <n v="-0.33957471619365609"/>
        <n v="-0.11477330229571364"/>
        <n v="-0.64733965102822044"/>
        <n v="0.52747755612422942"/>
        <n v="-0.16810257933406281"/>
        <n v="3.9620893278934984E-2"/>
        <n v="0.27573533650909976"/>
        <n v="-1.6595619184112901E-2"/>
        <n v="0.56091299852289522"/>
        <n v="-0.38568226715280074"/>
        <n v="-0.14211497630709197"/>
        <n v="-0.22835662411347527"/>
        <n v="-9.0563910646939347E-2"/>
        <n v="6.7414835443037904E-2"/>
        <n v="-0.28003634640618158"/>
        <n v="-9.2764918533604898E-2"/>
        <n v="-3.9285958254269497E-2"/>
        <n v="0.14715274390243893"/>
        <n v="-4.7971873350923573E-2"/>
        <n v="-1.5989028026237233E-2"/>
        <n v="1.7316194331983854E-2"/>
        <n v="-7.642258771929826E-2"/>
        <n v="0.24425200803212854"/>
        <n v="-0.10415202774813248"/>
        <n v="-6.801520599250932E-2"/>
        <n v="2.4809320411581872E-2"/>
        <n v="9.9513648000000107E-2"/>
        <n v="-0.39920127388535037"/>
        <n v="-0.46343368421052628"/>
        <n v="-0.1016802431610942"/>
        <n v="0.15261582386067071"/>
        <n v="-0.18463052119738643"/>
        <n v="0.49416069687119052"/>
        <n v="0.86194046400000002"/>
        <n v="6.2643424242424209E-2"/>
        <n v="0.17348441558441566"/>
        <n v="8.6892232866617486E-2"/>
        <n v="-0.44587094301899372"/>
        <n v="0.16474152006485618"/>
        <n v="-0.56653861810390993"/>
        <n v="-0.20840114304376217"/>
        <n v="-5.2040950330616599E-2"/>
        <n v="0.74460671"/>
        <n v="-0.27001363080684593"/>
        <n v="-0.40598806000000004"/>
        <n v="-0.24251926977687618"/>
        <n v="-0.29259145811429471"/>
        <n v="-1.7437341772151862E-2"/>
        <n v="-0.14558549437400764"/>
        <n v="9.735447328244283E-2"/>
        <n v="3.571982185273162E-2"/>
        <n v="-2.6826042873696294E-2"/>
        <n v="-3.688884689224859E-2"/>
        <n v="-0.27506011875309244"/>
        <n v="-0.47653205458290415"/>
        <n v="-0.65946072538860101"/>
        <n v="0.18127165635738837"/>
        <n v="0.11188621457189496"/>
        <n v="6.2065879372205139E-2"/>
        <n v="-0.44957749585296264"/>
        <n v="-0.33838066627703106"/>
        <n v="-0.30891447638603697"/>
        <n v="-0.37898743083716313"/>
        <n v="-0.20228113807835646"/>
        <n v="-0.42912654528438338"/>
        <n v="-0.54749286765538319"/>
        <n v="-0.55391615076182832"/>
        <n v="-0.48972790937178162"/>
        <n v="-0.81574799797775532"/>
        <n v="1.2006672283933895"/>
        <n v="-0.36700312984059674"/>
        <n v="-0.22912289595758784"/>
        <n v="0.20663247967479678"/>
        <n v="-6.3273585214262185E-2"/>
        <n v="-9.1023114260081542E-2"/>
        <n v="-0.54557885397412198"/>
        <n v="-0.55819024111006799"/>
        <n v="-0.40878868157459108"/>
        <n v="-0.42543512993262755"/>
        <n v="-0.92032582547403952"/>
        <n v="0.31237713095699327"/>
        <n v="0.32737787128712881"/>
        <n v="-0.72685547434140396"/>
        <n v="-0.17883284557094326"/>
        <n v="9.8213488372093122E-2"/>
        <n v="-0.26221644702842384"/>
        <n v="-0.16775703996036204"/>
        <n v="0.11704147771093641"/>
        <n v="-0.26045341380920012"/>
        <n v="-0.44055524925099865"/>
        <n v="-6.6989061087268879E-3"/>
        <n v="0.34551728713224972"/>
        <n v="1.8842757348095561E-2"/>
        <n v="3.5050027570035856E-2"/>
        <n v="0.58774447727592505"/>
        <n v="2.9789328000000025E-2"/>
        <n v="1.4579489056727945E-3"/>
        <n v="0.19016187226639542"/>
        <n v="9.809322644029804E-2"/>
        <n v="-2.5127097880681154E-2"/>
        <n v="0.64944718550880443"/>
        <n v="0.10003963697167503"/>
        <n v="0.30060292563860624"/>
        <n v="-8.1676259798544176E-2"/>
        <n v="-0.30687224921406114"/>
        <n v="-0.25515410970192054"/>
        <n v="-0.27933499372685916"/>
        <n v="-0.27854981666302431"/>
        <n v="-0.22738577260356813"/>
        <n v="-0.66026544991564806"/>
        <n v="-0.2480007631043859"/>
        <n v="-0.3350364215091326"/>
        <n v="3.2187276651756448E-2"/>
        <n v="-0.35869695023019466"/>
        <n v="-0.88554088669950737"/>
        <n v="0.36979235668789834"/>
        <n v="-0.50467376873661673"/>
        <n v="2.0050000000000005E-2"/>
        <n v="0.71983809523809517"/>
        <n v="-0.29988265909769934"/>
        <n v="-0.27903291875744374"/>
        <n v="0.1748549493269812"/>
        <n v="0.23948602386934667"/>
        <n v="-0.53352078346028287"/>
        <n v="-0.59974644653708398"/>
        <n v="2.1939701292120599"/>
        <n v="0.21746396625222017"/>
        <n v="-9.5551816923773486E-2"/>
        <n v="-0.23439127346215344"/>
        <n v="0.12712674835915871"/>
        <n v="0.11328773400971577"/>
        <n v="-1.3887356980644978E-2"/>
        <n v="0.16510369097608255"/>
        <n v="0.14383051969113334"/>
        <n v="-0.42705573293990706"/>
        <n v="-6.783402845532284E-2"/>
        <n v="4.8959790370882279E-2"/>
        <n v="-0.27226260099528848"/>
        <n v="2.9332682281209086E-3"/>
        <n v="0.87947041078544563"/>
        <n v="-2.6074685059797004E-2"/>
        <n v="1.0360950173128767"/>
        <n v="7.0127727119216471E-2"/>
        <n v="-0.23818601702371806"/>
        <n v="0.16158032619220267"/>
        <n v="-3.4628790806969997E-2"/>
        <n v="0.41782852737085591"/>
        <n v="-1"/>
        <n v="0.30456951219512191"/>
        <n v="-0.12739871183643528"/>
        <n v="-0.34554038888888888"/>
        <n v="-6.7479190421892946E-2"/>
        <n v="-0.34231687945925648"/>
        <n v="-0.36631804115378402"/>
        <n v="-2.0905312767780636E-2"/>
        <n v="-0.33172606337425076"/>
        <n v="-0.11913559019611018"/>
        <n v="-3.3762839646306448E-3"/>
        <n v="0.2517301546391752"/>
        <n v="-1.1605132501072568E-2"/>
        <n v="-0.24455434023112066"/>
        <n v="7.0940342298288508E-2"/>
        <n v="0.12880231039678558"/>
        <n v="-0.1801651315789474"/>
        <n v="-0.49276921559192494"/>
        <n v="0.3756119259437366"/>
        <n v="-7.5216024287377253E-2"/>
        <n v="0.64729422400000003"/>
        <n v="-0.13116984045290786"/>
        <n v="9.1577041129527165E-2"/>
        <n v="-0.67196389567005022"/>
        <n v="2.3489260934101874E-2"/>
        <n v="-0.3589160678076081"/>
        <n v="8.6094983642311843E-2"/>
        <n v="-3.5329950083194721E-2"/>
        <n v="0.29641578666666663"/>
        <n v="-0.44048128941074144"/>
        <n v="1.9037575150000003"/>
        <n v="-0.30888308310991958"/>
        <n v="0.21658066179951654"/>
        <n v="-1.9903491947514278E-2"/>
        <n v="-2.8857623658583607E-2"/>
        <n v="-0.24481164710626288"/>
        <n v="6.6844421162912476E-2"/>
        <n v="-0.14996224999999991"/>
        <n v="-0.57964202127659581"/>
        <n v="-0.11753742953776784"/>
        <n v="-2.1889834024896263E-2"/>
        <n v="5.4846671226630159E-2"/>
        <n v="0.26291044529961516"/>
        <n v="-0.14919826031611322"/>
        <n v="0.11052129968400197"/>
        <n v="-0.38779405299207975"/>
        <n v="-0.42757311203850279"/>
        <n v="-6.084162768942946E-2"/>
        <n v="0.76349968632371357"/>
        <n v="-1.3328119908763366E-3"/>
        <n v="-7.0105731865285625E-3"/>
        <n v="9.3669759825327548E-2"/>
        <n v="-0.28755739024812182"/>
        <n v="-0.17804239548237091"/>
        <n v="-0.12053048829098149"/>
        <n v="4.5297673098751559E-2"/>
        <n v="0.27987530864197518"/>
        <n v="-0.17272760736196321"/>
        <n v="-3.4474333662382338E-4"/>
        <n v="0.5894905875593317"/>
        <n v="6.4508009356061949E-2"/>
        <n v="0.20265356231144122"/>
        <n v="0.63797396176078258"/>
        <n v="-0.27606679813553242"/>
        <n v="0.58318155782165348"/>
        <n v="2.4928617780671476E-4"/>
        <n v="0.50381299052774042"/>
        <n v="-0.20590801029435429"/>
        <n v="-0.10478381063705446"/>
        <n v="1.4240725806451558E-2"/>
        <n v="-0.10552461595001829"/>
        <n v="0.2475954718493287"/>
        <n v="-1.6254728370221429E-2"/>
        <n v="-0.10093851912123671"/>
        <n v="-6.9126939704209286E-2"/>
        <n v="0.23883183037106334"/>
        <n v="-0.14544038076152305"/>
        <n v="-0.14944960282436004"/>
        <n v="0.33399785714285729"/>
        <n v="-0.30657682045580881"/>
        <n v="0.16604134300262854"/>
        <n v="0.46992201883922635"/>
        <n v="-0.39270849237891425"/>
        <n v="2.1945918367346835E-2"/>
        <n v="-0.65184048219792545"/>
        <n v="-6.4186097341144679E-2"/>
        <n v="0.25128296059637911"/>
        <n v="-2.0774074074074101E-2"/>
        <n v="-0.3140357085690631"/>
        <n v="1.5039934782608695"/>
        <n v="0.11615937777777768"/>
        <n v="-0.18898916177255756"/>
        <n v="2.5698062593144534E-2"/>
        <n v="1.5163662084214844"/>
        <n v="-2.6816847720635764E-2"/>
        <n v="0.47041204473759674"/>
        <n v="-0.13496490711340345"/>
        <n v="-0.22426016324416037"/>
        <n v="0.68784426065162896"/>
        <n v="-0.6701353103210812"/>
        <n v="0.1303870907627801"/>
        <n v="8.8098884514435621E-2"/>
        <n v="-0.16972125534950067"/>
        <n v="-0.42827670133729567"/>
        <n v="0.84758111133726832"/>
        <n v="0.29366674739566068"/>
        <n v="-0.42257744545004522"/>
        <n v="9.2659596726810067E-2"/>
        <n v="-0.25253215431645154"/>
        <n v="-0.54172715944927929"/>
        <n v="-0.43362646876997024"/>
        <n v="-8.2044760037447317E-2"/>
        <n v="-0.23073130623665519"/>
        <n v="-0.36103715913291123"/>
        <n v="-0.68882025033024752"/>
        <n v="-0.3497750453939969"/>
        <n v="0.18054618752039803"/>
        <n v="0.33016003001475414"/>
        <n v="-9.0128988644567351E-2"/>
        <n v="-0.53425791761540053"/>
        <n v="-0.31998264203419885"/>
        <n v="-0.32837439192168816"/>
        <n v="-0.39420976543164471"/>
        <n v="-0.26647997704401921"/>
        <n v="-0.20679267988746639"/>
        <n v="-0.37524274725558371"/>
        <n v="0.29067558869451005"/>
        <n v="0.10554541269056429"/>
        <n v="-0.20033101818459595"/>
        <n v="0.17082636865139902"/>
        <n v="-0.49644773831165151"/>
        <n v="-0.32853195400645091"/>
        <n v="-0.29693647664406297"/>
        <n v="-6.2368802823406302E-3"/>
        <n v="0.47515969410220649"/>
        <n v="-0.40700895488536254"/>
        <n v="-0.65180794392523367"/>
        <n v="-0.18881196405684639"/>
        <n v="9.8821134309539566E-2"/>
        <n v="0.55417045279971666"/>
        <n v="0.21261889989518848"/>
        <n v="-0.17690116272092687"/>
        <n v="0.11371857735125035"/>
        <n v="1.1590953466273259"/>
        <n v="-0.14065952774402871"/>
        <n v="0.11262920450576093"/>
        <n v="0.19068820512820511"/>
        <n v="0.17329331683168334"/>
        <n v="4.2320796460177001E-2"/>
        <n v="0.39509472422062336"/>
        <n v="-0.20807528812056741"/>
        <n v="0.48667402446126978"/>
        <n v="-6.7510555794916428E-3"/>
        <n v="0.92603473868534469"/>
        <n v="1.2283486388384752"/>
        <n v="0.5136903621981681"/>
        <n v="0.48170613339711621"/>
        <n v="-2.440422650800159E-2"/>
        <n v="0.30458336115748474"/>
        <n v="-8.9744808743169466E-2"/>
        <n v="9.4786342823939567"/>
        <n v="1.1897652230769231"/>
        <n v="4.4572149344096923E-2"/>
        <n v="1.7207273733333335"/>
        <n v="0.64998865380626414"/>
        <n v="-0.12490066060606062"/>
        <n v="0.26290962962962966"/>
        <n v="0.96782860483242383"/>
        <n v="-0.1257851565377533"/>
        <n v="0.82212389558232946"/>
        <n v="-0.26331587301587295"/>
        <n v="3.5052242926155976E-2"/>
        <n v="-0.10433459841129748"/>
        <n v="-4.716267909938586E-2"/>
        <n v="-0.10302099866844214"/>
        <n v="-0.36501206694560673"/>
        <n v="0.32152486420006149"/>
        <n v="0.80067897252513809"/>
        <n v="0.27613091628213582"/>
        <n v="0.30322401038268998"/>
        <n v="-6.4410293122800041E-2"/>
        <n v="-0.20231076837641351"/>
        <n v="-0.21421087204479458"/>
        <n v="0.45898301368025757"/>
        <n v="-2.2540052770448449E-2"/>
        <n v="-0.11239828643178967"/>
        <n v="0.7574104639250695"/>
        <n v="-4.027898106649614E-2"/>
        <n v="0.5938411730545875"/>
        <n v="0.2282602201375486"/>
        <n v="4.1251019707585053E-2"/>
        <n v="3.6026308539944832E-2"/>
        <n v="-8.173205596742189E-2"/>
        <n v="0.19934170274170296"/>
        <n v="-0.55312803295057422"/>
        <n v="-0.13034541903986982"/>
        <n v="0.50243077716643725"/>
        <n v="4.3312178797657412E-2"/>
        <n v="0.46854781341107898"/>
        <n v="-8.3560958904109625E-2"/>
        <n v="0.16409354534005016"/>
        <n v="-7.3663824349442214E-2"/>
        <n v="-0.38157731767614345"/>
        <n v="0.1202398229166666"/>
        <n v="-0.55496973359988844"/>
        <n v="-0.6101845611285267"/>
        <n v="0.16372554045707235"/>
        <n v="0.75534727734158091"/>
        <n v="2.3454532567864537E-2"/>
        <n v="-1.2153267186219221E-2"/>
        <n v="0.80534046181796892"/>
        <n v="0.61088900860694939"/>
        <n v="0.35904201719023343"/>
        <n v="-3.1437810437069884E-2"/>
        <n v="-8.4387967914438464E-2"/>
        <n v="-0.11830617121681589"/>
        <n v="-6.6816496589995084E-2"/>
        <n v="-0.43590460133147541"/>
        <n v="-0.42080344976282885"/>
        <n v="-0.27392474101157843"/>
        <n v="0.71573491452991445"/>
        <n v="-0.22738665747549017"/>
        <n v="-0.1963401272438082"/>
        <n v="-0.18426003541912633"/>
        <n v="-9.3978950695322361E-2"/>
        <n v="-2.038089833539693E-2"/>
        <n v="-5.3442417763157835E-2"/>
        <n v="6.974636678200692E-3"/>
        <n v="2.2328944377990542E-2"/>
        <n v="0.56109574885546087"/>
        <n v="5.2392198659098013E-2"/>
        <n v="7.1985637663885466E-2"/>
        <n v="0.82199370406323646"/>
        <n v="1.0829380087100164"/>
        <n v="8.1402216460354407E-2"/>
        <n v="0.1274953786191538"/>
        <n v="0.14159390178089579"/>
        <n v="1.8665266880093128"/>
        <n v="0.71625557768924286"/>
        <n v="0.10157296112247903"/>
        <n v="-0.16429500169338454"/>
        <n v="0.33004667349027633"/>
        <n v="0.30643184786784478"/>
        <n v="0.5239879153550191"/>
        <n v="0.54848020387058649"/>
        <n v="0.4991572665608312"/>
        <n v="0.1224957247931351"/>
        <n v="-0.66078151186224943"/>
        <n v="1.5651085542168675"/>
        <n v="1.0971117076808352"/>
        <n v="0.17562289939581294"/>
        <n v="0.55537099905303033"/>
        <n v="4.1001011736278912"/>
        <n v="0.58199280098029205"/>
        <n v="-6.6234318555007943E-3"/>
        <n v="-6.9069300326120376E-3"/>
        <n v="-0.19315259792504763"/>
        <n v="-0.60432023787195077"/>
        <n v="-0.44834491493485523"/>
        <n v="0.48808951340996171"/>
        <n v="5.5174780851063802E-2"/>
        <n v="-0.32633122403433473"/>
        <n v="-0.13882950293960447"/>
        <n v="-1.9826160689463385E-2"/>
        <n v="-0.34936641280999803"/>
        <n v="-0.56400506653019444"/>
        <n v="0.62979610789980733"/>
        <n v="-0.2892962104755008"/>
        <n v="6.6146621621621646E-2"/>
        <n v="0.63543905050865623"/>
        <n v="0.24127877237851655"/>
        <n v="0.209054918032787"/>
        <n v="8.2120534338071594E-2"/>
        <n v="8.9722903948690216E-2"/>
        <n v="4.2143245447132703E-3"/>
        <n v="5.3808855955769334E-2"/>
        <n v="-0.17105845040537837"/>
        <n v="0.25198929172817613"/>
        <n v="0"/>
        <n v="-0.35609770996233941"/>
        <n v="0.34330184700795391"/>
        <n v="0.13591308206321803"/>
        <n v="3.0289942111111112"/>
        <n v="0.42577943000000007"/>
        <n v="0.44688717170330755"/>
        <n v="-0.25590502261851078"/>
        <n v="-0.82992144012376068"/>
        <n v="0.62623938477054963"/>
        <n v="3.0641196190866271"/>
        <n v="18.83709337988827"/>
        <n v="0.98262998000000001"/>
        <n v="-0.98741140829694318"/>
        <n v="1.7768992341356673"/>
        <n v="0.89172840519373231"/>
        <n v="2.3619684542586727E-2"/>
        <n v="0.30753591928634555"/>
        <n v="-0.14537683669366414"/>
        <n v="0.34953917748917757"/>
        <n v="0.65648342524509784"/>
        <n v="-5.0275068744271206E-2"/>
        <n v="0.44676620331950195"/>
        <n v="4.9570981468771369E-2"/>
        <n v="0.224580750383233"/>
        <n v="0.46345478751311653"/>
        <n v="0.47428128284941545"/>
        <n v="0.56814939700916522"/>
        <n v="0.36055632635716561"/>
        <n v="-0.6099643485304328"/>
        <n v="-0.15210120206067529"/>
        <n v="0.45574479203697116"/>
        <n v="0.30157847260653031"/>
        <n v="-9.6019504643962791E-2"/>
        <n v="7.0475064267352255E-2"/>
        <n v="0.98710028551215312"/>
        <n v="-0.79616308623298027"/>
        <n v="-0.40016714827096161"/>
        <n v="-5.8797323135755288E-2"/>
        <n v="0.20874587100663056"/>
        <n v="1.8233275425174216"/>
        <n v="-0.15105797516714423"/>
        <n v="-2.3921491228070191E-2"/>
        <n v="4.4276881720429963E-2"/>
        <n v="-8.8752004787552297E-2"/>
        <n v="0.10115700000000004"/>
        <n v="-0.61423739737159189"/>
        <n v="-0.79359795599999994"/>
        <n v="-0.21570755384615378"/>
        <n v="-0.18181264612114773"/>
        <n v="-0.11923581117742819"/>
        <n v="-5.1962287499999892E-2"/>
        <n v="2.7363796200000001"/>
        <n v="-5.4072351414277499E-2"/>
        <n v="0.36967990482125668"/>
        <n v="-1.5427027027027099E-2"/>
        <n v="3.1566715186802506E-2"/>
        <n v="7.8708802322314614E-2"/>
        <n v="-0.22962417204301075"/>
        <n v="0.3049400423280425"/>
        <n v="0.67260455691587939"/>
        <n v="-3.911026694045177E-2"/>
        <n v="-0.49005179615705935"/>
        <n v="-0.15885779074443016"/>
        <n v="-0.41016461937716253"/>
        <n v="-0.40452507260406578"/>
        <n v="-0.3480671673819743"/>
        <n v="-0.30078190923704712"/>
        <n v="-0.2096491751767478"/>
        <n v="0.45675799379177268"/>
        <n v="-0.17305780274656662"/>
        <n v="-1.4285568576388939E-2"/>
        <n v="-0.1186610387490615"/>
        <n v="-7.772921548272288E-2"/>
        <n v="-6.2259551960174075E-2"/>
        <n v="-2.9018236472945963E-2"/>
        <n v="1.2627672694638516"/>
        <n v="0.30165525057205889"/>
        <n v="1.0593582214765088E-2"/>
        <n v="1.3420103738150675E-2"/>
        <n v="1.6092052980132537E-2"/>
        <n v="0.10228380000000016"/>
        <n v="0.48876623244453493"/>
        <n v="0.20148896358543414"/>
        <n v="0.23883905745642353"/>
        <n v="8.3552902277737054E-2"/>
        <n v="0.36162141999999997"/>
        <n v="0.3728346413472543"/>
        <n v="0.5033164187142376"/>
        <n v="0.19211398598335527"/>
        <n v="0.64818746993354792"/>
        <n v="0.67366399409739308"/>
        <n v="0.54541037139243409"/>
        <n v="0.56655599377270405"/>
        <n v="1.5647699246755602"/>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93">
  <r>
    <n v="13251602"/>
    <n v="2016"/>
    <x v="0"/>
    <s v="Replace Surge Arrestors"/>
    <x v="0"/>
    <n v="197.4"/>
    <n v="175.07061999999999"/>
    <n v="-22.329380000000015"/>
    <x v="0"/>
  </r>
  <r>
    <n v="13251606"/>
    <n v="2016"/>
    <x v="0"/>
    <s v="Upgrd Digital Fault Recorders"/>
    <x v="1"/>
    <n v="502.5"/>
    <n v="550.03683999999998"/>
    <n v="47.536839999999984"/>
    <x v="1"/>
  </r>
  <r>
    <n v="13251613"/>
    <n v="2016"/>
    <x v="0"/>
    <s v="Upgrade Warehouse Lighting-BIF"/>
    <x v="2"/>
    <n v="195.6"/>
    <n v="121.66594000000001"/>
    <n v="-73.934059999999988"/>
    <x v="2"/>
  </r>
  <r>
    <n v="14301601"/>
    <n v="2016"/>
    <x v="0"/>
    <s v="CHD-Upgrd TS Mobile Substation"/>
    <x v="3"/>
    <n v="484.7"/>
    <n v="387.31428999999997"/>
    <n v="-97.385710000000017"/>
    <x v="3"/>
  </r>
  <r>
    <n v="13251708"/>
    <n v="2017"/>
    <x v="0"/>
    <s v="HRD-Upgrd Alum Supp Structures"/>
    <x v="4"/>
    <n v="352.9"/>
    <n v="190.81581"/>
    <n v="-162.08418999999998"/>
    <x v="4"/>
  </r>
  <r>
    <n v="13251715"/>
    <n v="2017"/>
    <x v="0"/>
    <s v="VAR-Upgr Equipment Foundations"/>
    <x v="5"/>
    <n v="389.2"/>
    <n v="245.33595000000003"/>
    <n v="-143.86404999999996"/>
    <x v="5"/>
  </r>
  <r>
    <n v="12421614"/>
    <n v="2016"/>
    <x v="0"/>
    <s v="Hydrometeorological Equipment"/>
    <x v="6"/>
    <n v="314.10000000000002"/>
    <n v="183.34475"/>
    <n v="-130.75525000000002"/>
    <x v="6"/>
  </r>
  <r>
    <n v="12811603"/>
    <n v="2016"/>
    <x v="0"/>
    <s v="HLK-Rplc Cntrl/Comm Room A/C"/>
    <x v="7"/>
    <n v="94.3"/>
    <n v="96.416759999999996"/>
    <n v="2.1167599999999993"/>
    <x v="7"/>
  </r>
  <r>
    <n v="12901501"/>
    <n v="2015"/>
    <x v="0"/>
    <s v="CAT-Stat.Serv BRKR Replacement"/>
    <x v="8"/>
    <n v="1008.3"/>
    <n v="1036.8004000000001"/>
    <n v="28.500400000000127"/>
    <x v="8"/>
  </r>
  <r>
    <n v="12931509"/>
    <n v="2015"/>
    <x v="0"/>
    <s v="BDE-Upgrade Equipment Doors"/>
    <x v="9"/>
    <n v="348.5"/>
    <n v="412.76522"/>
    <n v="64.265219999999999"/>
    <x v="9"/>
  </r>
  <r>
    <n v="12931514"/>
    <n v="2015"/>
    <x v="0"/>
    <s v="EBBE-Accommodations/SepticSyst"/>
    <x v="10"/>
    <n v="1550.8"/>
    <n v="2043.46282"/>
    <n v="492.66282000000001"/>
    <x v="10"/>
  </r>
  <r>
    <n v="12931606"/>
    <n v="2016"/>
    <x v="0"/>
    <s v="BDE-Rplc Station Service XFMR"/>
    <x v="11"/>
    <n v="401.2"/>
    <n v="533.10789999999997"/>
    <n v="131.90789999999998"/>
    <x v="11"/>
  </r>
  <r>
    <n v="12971702"/>
    <n v="2017"/>
    <x v="0"/>
    <s v="HRD-Upgrade Access Roads"/>
    <x v="12"/>
    <n v="1162.5999999999999"/>
    <n v="825.69315000000006"/>
    <n v="-336.90684999999985"/>
    <x v="12"/>
  </r>
  <r>
    <n v="12421601"/>
    <n v="2016"/>
    <x v="0"/>
    <s v="Rplc Battery Banks &amp; Chargers"/>
    <x v="13"/>
    <n v="881.6"/>
    <n v="645.24653000000001"/>
    <n v="-236.35347000000002"/>
    <x v="13"/>
  </r>
  <r>
    <n v="12421602"/>
    <n v="2016"/>
    <x v="0"/>
    <s v="Rpl MDR4000 MicrowaveRadioEast"/>
    <x v="14"/>
    <n v="1170.5"/>
    <n v="1154.4370700000002"/>
    <n v="-16.062929999999824"/>
    <x v="14"/>
  </r>
  <r>
    <n v="12421603"/>
    <n v="2016"/>
    <x v="0"/>
    <s v="Replace UPS Systems-HydroPlace"/>
    <x v="15"/>
    <n v="889.8"/>
    <n v="978.53091000000006"/>
    <n v="88.730910000000108"/>
    <x v="15"/>
  </r>
  <r>
    <n v="12421608"/>
    <n v="2016"/>
    <x v="0"/>
    <s v="MDR,HVY-Terminal Station A/C's"/>
    <x v="16"/>
    <n v="191.9"/>
    <n v="196.26076"/>
    <n v="4.3607599999999991"/>
    <x v="16"/>
  </r>
  <r>
    <n v="12421613"/>
    <n v="2016"/>
    <x v="0"/>
    <s v="Powerline Carrier-TL214/TL239"/>
    <x v="17"/>
    <n v="836.8"/>
    <n v="762.10996999999998"/>
    <n v="-74.690029999999979"/>
    <x v="17"/>
  </r>
  <r>
    <n v="12421615"/>
    <n v="2016"/>
    <x v="0"/>
    <s v="SBH-Upgrd Telecontrol Facility"/>
    <x v="18"/>
    <n v="564"/>
    <n v="615.24950000000001"/>
    <n v="51.249500000000012"/>
    <x v="18"/>
  </r>
  <r>
    <n v="13321601"/>
    <n v="2016"/>
    <x v="0"/>
    <s v="HWD/SVL-Replace Fuel Piping"/>
    <x v="19"/>
    <n v="311.8"/>
    <n v="267.87251000000003"/>
    <n v="-43.927489999999977"/>
    <x v="19"/>
  </r>
  <r>
    <n v="13321691"/>
    <n v="2016"/>
    <x v="0"/>
    <s v="HWD&amp;SVL GasGen EngineRefurbish"/>
    <x v="20"/>
    <n v="3047.1"/>
    <n v="2968.2856499999998"/>
    <n v="-78.814350000000104"/>
    <x v="20"/>
  </r>
  <r>
    <n v="13331405"/>
    <n v="2014"/>
    <x v="0"/>
    <s v="Ugd D.Plt ProdDataCollectEqt"/>
    <x v="21"/>
    <n v="819.4"/>
    <n v="842.73193000000003"/>
    <n v="23.331930000000057"/>
    <x v="21"/>
  </r>
  <r>
    <n v="13331603"/>
    <n v="2016"/>
    <x v="0"/>
    <s v="GYR-Instl Variable Freq.Drives"/>
    <x v="22"/>
    <n v="169.9"/>
    <n v="257.47280999999998"/>
    <n v="87.572809999999976"/>
    <x v="22"/>
  </r>
  <r>
    <n v="13461605"/>
    <n v="2016"/>
    <x v="0"/>
    <s v="BIF-Replace Service Bldg Roof"/>
    <x v="23"/>
    <n v="612.79999999999995"/>
    <n v="616.34056999999996"/>
    <n v="3.5405700000000024"/>
    <x v="23"/>
  </r>
  <r>
    <n v="14011604"/>
    <n v="2016"/>
    <x v="0"/>
    <s v="NAN,CTW-Fire Suppression Systm"/>
    <x v="24"/>
    <n v="4407.1000000000004"/>
    <n v="3652.201"/>
    <n v="-754.89900000000034"/>
    <x v="24"/>
  </r>
  <r>
    <n v="14011606"/>
    <n v="2016"/>
    <x v="0"/>
    <s v="Upgrade Transformers POV &amp; CTW"/>
    <x v="25"/>
    <n v="465.2"/>
    <n v="465.18887999999998"/>
    <n v="-1.1120000000005348E-2"/>
    <x v="25"/>
  </r>
  <r>
    <n v="14361601"/>
    <n v="2016"/>
    <x v="0"/>
    <s v="LAL-Additions for Load Growth"/>
    <x v="26"/>
    <n v="4175.6000000000004"/>
    <n v="3710.7616600000001"/>
    <n v="-464.83834000000024"/>
    <x v="26"/>
  </r>
  <r>
    <n v="13491603"/>
    <n v="2016"/>
    <x v="0"/>
    <s v="Replace Aircraft Makers-TL228"/>
    <x v="27"/>
    <n v="1567.9"/>
    <n v="1486.43912"/>
    <n v="-81.460880000000088"/>
    <x v="27"/>
  </r>
  <r>
    <n v="14281692"/>
    <n v="2016"/>
    <x v="0"/>
    <s v="TL227 &amp; L1 Upgrds Sally's Cove"/>
    <x v="28"/>
    <n v="2250"/>
    <n v="1894.4775500000001"/>
    <n v="-355.52244999999994"/>
    <x v="28"/>
  </r>
  <r>
    <n v="13331701"/>
    <n v="2017"/>
    <x v="0"/>
    <s v="Overhaul Diesel Engines"/>
    <x v="29"/>
    <n v="2095.9"/>
    <n v="1619.77981"/>
    <n v="-476.12019000000009"/>
    <x v="29"/>
  </r>
  <r>
    <n v="12961701"/>
    <n v="2017"/>
    <x v="0"/>
    <s v="HRD-Overhaul Turb.Valves Unt2"/>
    <x v="30"/>
    <n v="2302.1"/>
    <n v="2496.5951600000003"/>
    <n v="194.4951600000004"/>
    <x v="30"/>
  </r>
  <r>
    <n v="12961706"/>
    <n v="2017"/>
    <x v="0"/>
    <s v="Purch Capital Spares-Holyrood"/>
    <x v="31"/>
    <n v="321.5"/>
    <n v="338.322"/>
    <n v="16.822000000000003"/>
    <x v="31"/>
  </r>
  <r>
    <n v="12961707"/>
    <n v="2017"/>
    <x v="0"/>
    <s v="HRD-Cond.Asses.&amp; Misc.Upgrds"/>
    <x v="32"/>
    <n v="2437.3000000000002"/>
    <n v="3058.10905"/>
    <n v="620.80904999999984"/>
    <x v="32"/>
  </r>
  <r>
    <n v="12961702"/>
    <n v="2017"/>
    <x v="0"/>
    <s v="HRD-O/H U3 CoolWaterPump-West"/>
    <x v="33"/>
    <n v="210.8"/>
    <n v="196.03856999999999"/>
    <n v="-14.761430000000018"/>
    <x v="33"/>
  </r>
  <r>
    <n v="12961703"/>
    <n v="2017"/>
    <x v="0"/>
    <s v="HRD-O/H U3 ExtractPump North"/>
    <x v="34"/>
    <n v="142.9"/>
    <n v="191.37642000000002"/>
    <n v="48.476420000000019"/>
    <x v="34"/>
  </r>
  <r>
    <n v="12961704"/>
    <n v="2017"/>
    <x v="0"/>
    <s v="HRD-O/HU2 BoilerFeedPump-West"/>
    <x v="35"/>
    <n v="279.3"/>
    <n v="273.90096999999997"/>
    <n v="-5.3990300000000389"/>
    <x v="35"/>
  </r>
  <r>
    <n v="13251718"/>
    <n v="2017"/>
    <x v="0"/>
    <s v="Replace Surge Arrestors"/>
    <x v="0"/>
    <n v="373.4"/>
    <n v="236.58428000000001"/>
    <n v="-136.81571999999997"/>
    <x v="36"/>
  </r>
  <r>
    <n v="14111702"/>
    <n v="2017"/>
    <x v="0"/>
    <s v="STA-Replace Fuel Tank 22E"/>
    <x v="36"/>
    <n v="199.8"/>
    <n v="138.97298999999998"/>
    <n v="-60.82701000000003"/>
    <x v="37"/>
  </r>
  <r>
    <n v="13251710"/>
    <n v="2017"/>
    <x v="0"/>
    <s v="Upgrd Off.Facil/Cntrl Bldgs"/>
    <x v="37"/>
    <n v="2197.3000000000002"/>
    <n v="1815.20326"/>
    <n v="-382.09674000000018"/>
    <x v="38"/>
  </r>
  <r>
    <n v="13251711"/>
    <n v="2017"/>
    <x v="0"/>
    <s v="Upgrade Line Depots-Various"/>
    <x v="38"/>
    <n v="1458.8"/>
    <n v="689.38747000000001"/>
    <n v="-769.41252999999995"/>
    <x v="39"/>
  </r>
  <r>
    <n v="13461706"/>
    <n v="2017"/>
    <x v="0"/>
    <s v="Install Fall Protection Equip"/>
    <x v="39"/>
    <n v="194.7"/>
    <n v="161.26495"/>
    <n v="-33.43504999999999"/>
    <x v="40"/>
  </r>
  <r>
    <n v="13331703"/>
    <n v="2017"/>
    <x v="0"/>
    <s v="VAR-Inspect Fuel Storage Tanks"/>
    <x v="40"/>
    <n v="1058.8"/>
    <n v="717.25810999999999"/>
    <n v="-341.54188999999997"/>
    <x v="41"/>
  </r>
  <r>
    <n v="14011602"/>
    <n v="2016"/>
    <x v="0"/>
    <s v="POV-Additions for Load Growth"/>
    <x v="41"/>
    <n v="1453.8"/>
    <n v="881.77620999999999"/>
    <n v="-572.02378999999996"/>
    <x v="42"/>
  </r>
  <r>
    <n v="13251709"/>
    <n v="2017"/>
    <x v="0"/>
    <s v="GFL,BUC-Purch Backup Diesel SS"/>
    <x v="42"/>
    <n v="188.9"/>
    <n v="149.27403000000001"/>
    <n v="-39.625969999999995"/>
    <x v="43"/>
  </r>
  <r>
    <n v="20081710"/>
    <n v="2017"/>
    <x v="0"/>
    <s v="Replace Roof - Hydro Place"/>
    <x v="43"/>
    <n v="923.4"/>
    <n v="503.50258000000002"/>
    <n v="-419.89741999999995"/>
    <x v="44"/>
  </r>
  <r>
    <n v="13501705"/>
    <n v="2017"/>
    <x v="0"/>
    <s v="Var-Install Demand Metering"/>
    <x v="44"/>
    <n v="89.7"/>
    <n v="73.401330000000002"/>
    <n v="-16.298670000000001"/>
    <x v="45"/>
  </r>
  <r>
    <n v="12931704"/>
    <n v="2017"/>
    <x v="0"/>
    <s v="BDE-PublicSafetyDams/Waterways"/>
    <x v="45"/>
    <n v="489"/>
    <n v="355.48475999999999"/>
    <n v="-133.51524000000001"/>
    <x v="46"/>
  </r>
  <r>
    <n v="12421704"/>
    <n v="2017"/>
    <x v="0"/>
    <s v="Rplc Network Communications Eq"/>
    <x v="46"/>
    <n v="199.3"/>
    <n v="228.64910999999998"/>
    <n v="29.349109999999968"/>
    <x v="47"/>
  </r>
  <r>
    <n v="12421705"/>
    <n v="2017"/>
    <x v="0"/>
    <s v="Upgrade Site Facilities"/>
    <x v="47"/>
    <n v="49"/>
    <n v="49.913699999999999"/>
    <n v="0.91369999999999862"/>
    <x v="48"/>
  </r>
  <r>
    <n v="13491708"/>
    <n v="2017"/>
    <x v="0"/>
    <s v="Perform WPLM Program"/>
    <x v="48"/>
    <n v="2404.1"/>
    <n v="3234.6081300000001"/>
    <n v="830.50813000000016"/>
    <x v="49"/>
  </r>
  <r>
    <n v="13071701"/>
    <n v="2017"/>
    <x v="0"/>
    <s v="Purch Meters, Equip &amp; Tanks"/>
    <x v="49"/>
    <n v="198.8"/>
    <n v="273.86599999999999"/>
    <n v="75.065999999999974"/>
    <x v="50"/>
  </r>
  <r>
    <n v="13251706"/>
    <n v="2017"/>
    <x v="0"/>
    <s v="Rplcmnt Due to In-Serv Failure"/>
    <x v="50"/>
    <n v="1000"/>
    <n v="1437.20697"/>
    <n v="437.20696999999996"/>
    <x v="51"/>
  </r>
  <r>
    <n v="12421710"/>
    <n v="2017"/>
    <x v="0"/>
    <s v="Upgrd Access Roads-Microw Site"/>
    <x v="51"/>
    <n v="118.4"/>
    <n v="121.13525"/>
    <n v="2.7352499999999935"/>
    <x v="52"/>
  </r>
  <r>
    <n v="12931709"/>
    <n v="2017"/>
    <x v="0"/>
    <s v="BDE-Rplc Floor Annunciators"/>
    <x v="52"/>
    <n v="46.8"/>
    <n v="45.493379999999995"/>
    <n v="-1.3066200000000023"/>
    <x v="53"/>
  </r>
  <r>
    <n v="13251707"/>
    <n v="2017"/>
    <x v="0"/>
    <s v="Purch Capital Spares-Term Stns"/>
    <x v="53"/>
    <n v="495.8"/>
    <n v="397.84487000000001"/>
    <n v="-97.955129999999997"/>
    <x v="54"/>
  </r>
  <r>
    <n v="12901702"/>
    <n v="2017"/>
    <x v="0"/>
    <s v="CAT-Major OHaul.Inspection-U1"/>
    <x v="54"/>
    <n v="305.39999999999998"/>
    <n v="334.11096000000003"/>
    <n v="28.710960000000057"/>
    <x v="55"/>
  </r>
  <r>
    <n v="12791701"/>
    <n v="2017"/>
    <x v="0"/>
    <s v="Hydro Generation Tools &amp; Equip"/>
    <x v="55"/>
    <n v="113.4"/>
    <n v="112.04888000000001"/>
    <n v="-1.3511199999999945"/>
    <x v="56"/>
  </r>
  <r>
    <n v="13961703"/>
    <n v="2017"/>
    <x v="0"/>
    <s v="WAB-Replace Recloser"/>
    <x v="56"/>
    <n v="199.2"/>
    <n v="115.97474000000001"/>
    <n v="-83.225259999999977"/>
    <x v="57"/>
  </r>
  <r>
    <n v="13321703"/>
    <n v="2017"/>
    <x v="0"/>
    <s v="Purch Capital Spares-Gas Turb"/>
    <x v="57"/>
    <n v="185"/>
    <n v="161.20583999999999"/>
    <n v="-23.794160000000005"/>
    <x v="58"/>
  </r>
  <r>
    <n v="12981701"/>
    <n v="2017"/>
    <x v="0"/>
    <s v="Remove Safety Hazards-2017"/>
    <x v="58"/>
    <n v="198.6"/>
    <n v="185.91085999999999"/>
    <n v="-12.689140000000009"/>
    <x v="59"/>
  </r>
  <r>
    <n v="12421707"/>
    <n v="2017"/>
    <x v="0"/>
    <s v="Purchase Test Equipment"/>
    <x v="59"/>
    <n v="45.2"/>
    <n v="48.66404"/>
    <n v="3.4640399999999971"/>
    <x v="60"/>
  </r>
  <r>
    <n v="13461711"/>
    <n v="2017"/>
    <x v="0"/>
    <s v="BF-Three Phase Construction"/>
    <x v="60"/>
    <n v="49.6"/>
    <n v="43.204329999999999"/>
    <n v="-6.3956700000000026"/>
    <x v="61"/>
  </r>
  <r>
    <n v="12851701"/>
    <n v="2017"/>
    <x v="0"/>
    <s v="BDE-Repl Powerhouse Lighting"/>
    <x v="61"/>
    <n v="43.9"/>
    <n v="36.185629999999996"/>
    <n v="-7.7143700000000024"/>
    <x v="62"/>
  </r>
  <r>
    <n v="12931712"/>
    <n v="2017"/>
    <x v="0"/>
    <s v="BDE-Repl Powerhouse#2 Lightin"/>
    <x v="62"/>
    <n v="48"/>
    <n v="46.138390000000001"/>
    <n v="-1.8616099999999989"/>
    <x v="63"/>
  </r>
  <r>
    <n v="12971706"/>
    <n v="2017"/>
    <x v="0"/>
    <s v="Stage 1 Pumphouse Siding Repla"/>
    <x v="63"/>
    <n v="49.9"/>
    <n v="51.871690000000001"/>
    <n v="1.9716900000000024"/>
    <x v="64"/>
  </r>
  <r>
    <n v="13491701"/>
    <n v="2017"/>
    <x v="1"/>
    <s v="Trans Line Upgrds-TL212&amp; TL218"/>
    <x v="64"/>
    <n v="2511.5"/>
    <n v="1727.67037"/>
    <n v="-783.82962999999995"/>
    <x v="65"/>
  </r>
  <r>
    <n v="12971601"/>
    <n v="2016"/>
    <x v="1"/>
    <s v="HRD-Powerhouse Envelope Upgrd"/>
    <x v="65"/>
    <n v="6477.8"/>
    <n v="5640.8876500000006"/>
    <n v="-836.91234999999961"/>
    <x v="66"/>
  </r>
  <r>
    <n v="13251605"/>
    <n v="2016"/>
    <x v="1"/>
    <s v="Replace Disconnects 2016/2017"/>
    <x v="66"/>
    <n v="1967.8"/>
    <n v="1421.63733"/>
    <n v="-546.16266999999993"/>
    <x v="67"/>
  </r>
  <r>
    <n v="13251716"/>
    <n v="2017"/>
    <x v="1"/>
    <s v="VAR-Repl Instrum Transformers"/>
    <x v="67"/>
    <n v="1345.3"/>
    <n v="792.76315"/>
    <n v="-552.53684999999996"/>
    <x v="68"/>
  </r>
  <r>
    <n v="14111703"/>
    <n v="2017"/>
    <x v="1"/>
    <s v="PHS-Replace Diesel Unit 2042"/>
    <x v="68"/>
    <n v="4374.3"/>
    <n v="2871.8408799999997"/>
    <n v="-1502.4591200000004"/>
    <x v="69"/>
  </r>
  <r>
    <n v="12931705"/>
    <n v="2017"/>
    <x v="1"/>
    <s v="Purch Capital Spares-Hydraulic"/>
    <x v="69"/>
    <n v="487.4"/>
    <n v="629.59014999999999"/>
    <n v="142.19015000000002"/>
    <x v="70"/>
  </r>
  <r>
    <n v="13251722"/>
    <n v="2017"/>
    <x v="1"/>
    <s v="VAR-Upgrade Power Transformers"/>
    <x v="70"/>
    <n v="14559"/>
    <n v="9119.2081300000009"/>
    <n v="-5439.7918699999991"/>
    <x v="71"/>
  </r>
  <r>
    <n v="13321701"/>
    <n v="2017"/>
    <x v="1"/>
    <s v="SVL-Upgrd GasTurb Plt Life Ext"/>
    <x v="71"/>
    <n v="1353.2"/>
    <n v="593.92198999999994"/>
    <n v="-759.27801000000011"/>
    <x v="72"/>
  </r>
  <r>
    <n v="12841701"/>
    <n v="2017"/>
    <x v="1"/>
    <s v="USL-Inst Asset Health Mon Syst"/>
    <x v="72"/>
    <n v="641.4"/>
    <n v="356.44979999999998"/>
    <n v="-284.9502"/>
    <x v="73"/>
  </r>
  <r>
    <n v="13071702"/>
    <n v="2017"/>
    <x v="1"/>
    <s v="Purch Meter Calib Test Console"/>
    <x v="73"/>
    <n v="196.9"/>
    <n v="209.37357"/>
    <n v="12.473569999999995"/>
    <x v="74"/>
  </r>
  <r>
    <n v="13251705"/>
    <n v="2017"/>
    <x v="1"/>
    <s v="OPD-Replace Power Transformers"/>
    <x v="74"/>
    <n v="1147.5999999999999"/>
    <n v="648.30475000000001"/>
    <n v="-499.2952499999999"/>
    <x v="75"/>
  </r>
  <r>
    <n v="12421701"/>
    <n v="2017"/>
    <x v="1"/>
    <s v="Rplc Battery Banks &amp; Chargers"/>
    <x v="75"/>
    <n v="945.5"/>
    <n v="772.74281999999994"/>
    <n v="-172.75718000000006"/>
    <x v="76"/>
  </r>
  <r>
    <n v="12841702"/>
    <n v="2017"/>
    <x v="1"/>
    <s v="USL-Overhaul Main Gen Breaker"/>
    <x v="76"/>
    <n v="271.10000000000002"/>
    <n v="245.06673999999998"/>
    <n v="-26.033260000000041"/>
    <x v="77"/>
  </r>
  <r>
    <n v="13331702"/>
    <n v="2017"/>
    <x v="1"/>
    <s v="Auxiliary Upgrades"/>
    <x v="77"/>
    <n v="1206.9000000000001"/>
    <n v="1126.6528500000002"/>
    <n v="-80.24714999999992"/>
    <x v="78"/>
  </r>
  <r>
    <n v="13491702"/>
    <n v="2017"/>
    <x v="1"/>
    <s v="Replace Insulators - TL227"/>
    <x v="78"/>
    <n v="416.9"/>
    <n v="299.42144999999999"/>
    <n v="-117.47854999999998"/>
    <x v="79"/>
  </r>
  <r>
    <n v="12931708"/>
    <n v="2017"/>
    <x v="1"/>
    <s v="BDE-Inst Wind Mon Stn NSD SD-2"/>
    <x v="79"/>
    <n v="165.5"/>
    <n v="167.31312"/>
    <n v="1.8131199999999978"/>
    <x v="80"/>
  </r>
  <r>
    <n v="12841601"/>
    <n v="2016"/>
    <x v="1"/>
    <s v="USL-Refurb Stat.Serv.WaterSyst"/>
    <x v="80"/>
    <n v="294.2"/>
    <n v="279.67624000000001"/>
    <n v="-14.523759999999982"/>
    <x v="81"/>
  </r>
  <r>
    <n v="12901701"/>
    <n v="2017"/>
    <x v="1"/>
    <s v="Water System Replacements"/>
    <x v="81"/>
    <n v="2553.8000000000002"/>
    <n v="1697.4615800000001"/>
    <n v="-856.33842000000004"/>
    <x v="82"/>
  </r>
  <r>
    <n v="13251303"/>
    <n v="2013"/>
    <x v="1"/>
    <s v="Rplace Instrument Transformers"/>
    <x v="67"/>
    <n v="3668"/>
    <n v="3530.2061600000002"/>
    <n v="-137.79383999999982"/>
    <x v="83"/>
  </r>
  <r>
    <n v="13251714"/>
    <n v="2017"/>
    <x v="1"/>
    <s v="VAR-Install Frequency Monitors"/>
    <x v="82"/>
    <n v="157.80000000000001"/>
    <n v="126.38036"/>
    <n v="-31.419640000000015"/>
    <x v="84"/>
  </r>
  <r>
    <n v="14011705"/>
    <n v="2017"/>
    <x v="1"/>
    <s v="CHT-Replace Diesel Unit 2034"/>
    <x v="83"/>
    <n v="1432.5"/>
    <n v="1315.5202400000001"/>
    <n v="-116.97975999999994"/>
    <x v="85"/>
  </r>
  <r>
    <n v="13461705"/>
    <n v="2017"/>
    <x v="1"/>
    <s v="VAR-Install Pole Storage Ramps"/>
    <x v="84"/>
    <n v="816.4"/>
    <n v="477.72084999999998"/>
    <n v="-338.67914999999999"/>
    <x v="86"/>
  </r>
  <r>
    <n v="13251720"/>
    <n v="2017"/>
    <x v="1"/>
    <s v="VAR-Replace Insulators"/>
    <x v="85"/>
    <n v="971.9"/>
    <n v="196.66504"/>
    <n v="-775.23496"/>
    <x v="87"/>
  </r>
  <r>
    <n v="14111701"/>
    <n v="2017"/>
    <x v="1"/>
    <s v="MSH-Rplc Automation Equipment"/>
    <x v="86"/>
    <n v="1142"/>
    <n v="1047.80807"/>
    <n v="-94.191929999999957"/>
    <x v="88"/>
  </r>
  <r>
    <n v="12931707"/>
    <n v="2017"/>
    <x v="1"/>
    <s v="BDE-Refurb Sump Lvl System PH2"/>
    <x v="87"/>
    <n v="303.2"/>
    <n v="230.74726999999999"/>
    <n v="-72.452730000000003"/>
    <x v="89"/>
  </r>
  <r>
    <n v="13321702"/>
    <n v="2017"/>
    <x v="1"/>
    <s v="HWD-Upgrd GasTurb Plt Life Ext"/>
    <x v="88"/>
    <n v="956.7"/>
    <n v="469.25653999999997"/>
    <n v="-487.44346000000007"/>
    <x v="90"/>
  </r>
  <r>
    <n v="13251719"/>
    <n v="2017"/>
    <x v="1"/>
    <s v="VAR-Install Fire Protection"/>
    <x v="89"/>
    <n v="926.7"/>
    <n v="794.99401"/>
    <n v="-131.70599000000004"/>
    <x v="91"/>
  </r>
  <r>
    <n v="12931703"/>
    <n v="2017"/>
    <x v="1"/>
    <s v="BDE-Upgrd Ventilation PH1&amp;2"/>
    <x v="90"/>
    <n v="997.9"/>
    <n v="685.62446"/>
    <n v="-312.27553999999998"/>
    <x v="92"/>
  </r>
  <r>
    <n v="20081611"/>
    <n v="2016"/>
    <x v="1"/>
    <s v="Replace A/C Units 8 &amp; 14-HYP"/>
    <x v="91"/>
    <n v="264.10000000000002"/>
    <n v="276.42311000000001"/>
    <n v="12.323109999999986"/>
    <x v="93"/>
  </r>
  <r>
    <n v="13331602"/>
    <n v="2016"/>
    <x v="1"/>
    <s v="Replc Human Machine Interfaces"/>
    <x v="92"/>
    <n v="434"/>
    <n v="458.00869"/>
    <n v="24.008690000000001"/>
    <x v="94"/>
  </r>
  <r>
    <n v="13251612"/>
    <n v="2016"/>
    <x v="1"/>
    <s v="Fire Protection-230kV TS,BDE"/>
    <x v="93"/>
    <n v="766"/>
    <n v="592.86968000000002"/>
    <n v="-173.13031999999998"/>
    <x v="95"/>
  </r>
  <r>
    <n v="12931608"/>
    <n v="2016"/>
    <x v="1"/>
    <s v="BDE-UG SV Bypass Valve Unit1&amp;2"/>
    <x v="94"/>
    <n v="351.5"/>
    <n v="398.60933"/>
    <n v="47.10933"/>
    <x v="96"/>
  </r>
  <r>
    <n v="13501703"/>
    <n v="2017"/>
    <x v="1"/>
    <s v="2017/18-Distribution Upgrades"/>
    <x v="95"/>
    <n v="1195.0999999999999"/>
    <n v="994.01760000000002"/>
    <n v="-201.08239999999989"/>
    <x v="97"/>
  </r>
  <r>
    <n v="13251723"/>
    <n v="2017"/>
    <x v="1"/>
    <s v="VAR-Cable Upgrades"/>
    <x v="96"/>
    <n v="932.1"/>
    <n v="664.70905000000005"/>
    <n v="-267.39094999999998"/>
    <x v="98"/>
  </r>
  <r>
    <n v="13501704"/>
    <n v="2017"/>
    <x v="1"/>
    <s v="BWT-Instl RecloserRemote Cntrl"/>
    <x v="97"/>
    <n v="465.7"/>
    <n v="489.17259999999999"/>
    <n v="23.4726"/>
    <x v="99"/>
  </r>
  <r>
    <n v="13251713"/>
    <n v="2017"/>
    <x v="1"/>
    <s v="Replc Electromechanical Timers"/>
    <x v="98"/>
    <n v="197.8"/>
    <n v="263.21260999999998"/>
    <n v="65.412609999999972"/>
    <x v="100"/>
  </r>
  <r>
    <n v="13491601"/>
    <n v="2016"/>
    <x v="1"/>
    <s v="230kV TL266 Constr-SOP to HWDs"/>
    <x v="99"/>
    <n v="26560.9"/>
    <n v="26707.137059999997"/>
    <n v="146.23705999999584"/>
    <x v="101"/>
  </r>
  <r>
    <n v="12421715"/>
    <n v="2017"/>
    <x v="1"/>
    <s v="MMH-Upgrd Telecontrol Facility"/>
    <x v="100"/>
    <n v="757.1"/>
    <n v="623.28678000000002"/>
    <n v="-133.81322"/>
    <x v="102"/>
  </r>
  <r>
    <n v="14111504"/>
    <n v="2015"/>
    <x v="1"/>
    <s v="Rplc Programmable Logic Cntrlr"/>
    <x v="101"/>
    <n v="958"/>
    <n v="1359.9236100000001"/>
    <n v="401.92361000000005"/>
    <x v="103"/>
  </r>
  <r>
    <n v="12091701"/>
    <n v="2017"/>
    <x v="1"/>
    <s v="Inst AutoMeterReading-HVY"/>
    <x v="102"/>
    <n v="1970.2"/>
    <n v="1790.49162"/>
    <n v="-179.70838000000003"/>
    <x v="104"/>
  </r>
  <r>
    <n v="13501603"/>
    <n v="2016"/>
    <x v="1"/>
    <s v="2016/17-Distribution Upgrades"/>
    <x v="103"/>
    <n v="6635.9"/>
    <n v="6408.1559699999998"/>
    <n v="-227.74402999999984"/>
    <x v="105"/>
  </r>
  <r>
    <n v="12091601"/>
    <n v="2016"/>
    <x v="1"/>
    <s v="Inst AutoMeterReading-Lab.West"/>
    <x v="104"/>
    <n v="967.2"/>
    <n v="1408.3220700000002"/>
    <n v="441.12207000000012"/>
    <x v="106"/>
  </r>
  <r>
    <n v="13251603"/>
    <n v="2016"/>
    <x v="1"/>
    <s v="Replace Protection Relays-VAR"/>
    <x v="105"/>
    <n v="1857"/>
    <n v="3314.7093100000002"/>
    <n v="1457.7093100000002"/>
    <x v="107"/>
  </r>
  <r>
    <n v="12971703"/>
    <n v="2017"/>
    <x v="1"/>
    <s v="HRD-Upgrd UndrGrnd Plnt Drnage"/>
    <x v="106"/>
    <n v="923.1"/>
    <n v="1890.8069699999999"/>
    <n v="967.70696999999984"/>
    <x v="108"/>
  </r>
  <r>
    <n v="13961803"/>
    <n v="2018"/>
    <x v="1"/>
    <s v="HVY-Additons for Load Growth"/>
    <x v="107"/>
    <n v="505"/>
    <n v="222.45517999999998"/>
    <n v="-282.54482000000002"/>
    <x v="109"/>
  </r>
  <r>
    <n v="13321801"/>
    <n v="2018"/>
    <x v="1"/>
    <s v="Purch Capital Spares-Gas Turb"/>
    <x v="57"/>
    <n v="626.9"/>
    <n v="534.67167000000006"/>
    <n v="-92.228329999999914"/>
    <x v="110"/>
  </r>
  <r>
    <n v="12981801"/>
    <n v="2018"/>
    <x v="1"/>
    <s v="Remove Safety Hazards-2018"/>
    <x v="108"/>
    <n v="199.4"/>
    <n v="166.33682000000002"/>
    <n v="-33.063179999999988"/>
    <x v="111"/>
  </r>
  <r>
    <n v="13461806"/>
    <n v="2018"/>
    <x v="1"/>
    <s v="Install Fall Protection Equip"/>
    <x v="109"/>
    <n v="46.7"/>
    <n v="40.05556"/>
    <n v="-6.644440000000003"/>
    <x v="112"/>
  </r>
  <r>
    <n v="13331801"/>
    <n v="2018"/>
    <x v="1"/>
    <s v="Overhaul Diesel Engines"/>
    <x v="110"/>
    <n v="2852.4"/>
    <n v="2028.9873"/>
    <n v="-823.41270000000009"/>
    <x v="113"/>
  </r>
  <r>
    <n v="13071801"/>
    <n v="2018"/>
    <x v="1"/>
    <s v="Meters and Metering Equipment"/>
    <x v="111"/>
    <n v="198.5"/>
    <n v="236.64159000000001"/>
    <n v="38.141590000000008"/>
    <x v="114"/>
  </r>
  <r>
    <n v="14011801"/>
    <n v="2018"/>
    <x v="1"/>
    <s v="Additions Load Growth-MAK,RIG"/>
    <x v="112"/>
    <n v="730.1"/>
    <n v="301.97757999999999"/>
    <n v="-428.12242000000003"/>
    <x v="115"/>
  </r>
  <r>
    <n v="13251801"/>
    <n v="2018"/>
    <x v="1"/>
    <s v="Rplcmnt Due to In-Serv Failure"/>
    <x v="113"/>
    <n v="1000"/>
    <n v="2268.94461"/>
    <n v="1268.94461"/>
    <x v="116"/>
  </r>
  <r>
    <n v="13251802"/>
    <n v="2018"/>
    <x v="1"/>
    <s v="Var-Replace Surge Arrestors"/>
    <x v="0"/>
    <n v="361.8"/>
    <n v="94.766120000000001"/>
    <n v="-267.03388000000001"/>
    <x v="117"/>
  </r>
  <r>
    <n v="13251803"/>
    <n v="2018"/>
    <x v="1"/>
    <s v="HRD-Upgrd Alum Supp Structures"/>
    <x v="4"/>
    <n v="287.60000000000002"/>
    <n v="143.18801000000002"/>
    <n v="-144.41199"/>
    <x v="118"/>
  </r>
  <r>
    <n v="13251805"/>
    <n v="2018"/>
    <x v="1"/>
    <s v="VAR-Upgr Equipment Foundations"/>
    <x v="114"/>
    <n v="367"/>
    <n v="286.86183"/>
    <n v="-80.138170000000002"/>
    <x v="119"/>
  </r>
  <r>
    <n v="12971802"/>
    <n v="2018"/>
    <x v="1"/>
    <s v="HRD-Install Raw Water Line"/>
    <x v="115"/>
    <n v="1252.5999999999999"/>
    <n v="1528.5457799999999"/>
    <n v="275.94578000000001"/>
    <x v="120"/>
  </r>
  <r>
    <n v="12961801"/>
    <n v="2018"/>
    <x v="1"/>
    <s v="HRD-In-Service Failures"/>
    <x v="116"/>
    <n v="1250"/>
    <n v="2699.9082000000003"/>
    <n v="1449.9082000000003"/>
    <x v="121"/>
  </r>
  <r>
    <n v="12961803"/>
    <n v="2018"/>
    <x v="1"/>
    <s v="HRD-Cond.Asses.&amp; Misc.Upgrds"/>
    <x v="32"/>
    <n v="2749.6"/>
    <n v="3906.9442400000003"/>
    <n v="1157.3442400000004"/>
    <x v="122"/>
  </r>
  <r>
    <n v="12421809"/>
    <n v="2018"/>
    <x v="1"/>
    <s v="Rplc TS Air Conditioner-BUC"/>
    <x v="117"/>
    <n v="74.400000000000006"/>
    <n v="75.469380000000001"/>
    <n v="1.0693799999999953"/>
    <x v="123"/>
  </r>
  <r>
    <n v="13491808"/>
    <n v="2018"/>
    <x v="1"/>
    <s v="Perform WPLM Program"/>
    <x v="48"/>
    <n v="3532.9"/>
    <n v="3185.6228799999999"/>
    <n v="-347.2771200000002"/>
    <x v="124"/>
  </r>
  <r>
    <n v="13251806"/>
    <n v="2018"/>
    <x v="1"/>
    <s v="Upgrd Off.Facil/Cntrl Bldgs"/>
    <x v="118"/>
    <n v="1180.5999999999999"/>
    <n v="955.86768999999993"/>
    <n v="-224.73230999999998"/>
    <x v="125"/>
  </r>
  <r>
    <n v="14111801"/>
    <n v="2018"/>
    <x v="1"/>
    <s v="Replc Human Machine Interfaces"/>
    <x v="119"/>
    <n v="280.8"/>
    <n v="242.52020000000002"/>
    <n v="-38.279799999999994"/>
    <x v="126"/>
  </r>
  <r>
    <n v="12421805"/>
    <n v="2018"/>
    <x v="1"/>
    <s v="Upgrade Site Facilities"/>
    <x v="120"/>
    <n v="49"/>
    <n v="46.827280000000002"/>
    <n v="-2.1727199999999982"/>
    <x v="127"/>
  </r>
  <r>
    <n v="12421806"/>
    <n v="2018"/>
    <x v="1"/>
    <s v="Var-Replace Radomes"/>
    <x v="121"/>
    <n v="360.3"/>
    <n v="331.11378999999999"/>
    <n v="-29.186210000000017"/>
    <x v="128"/>
  </r>
  <r>
    <n v="12421808"/>
    <n v="2018"/>
    <x v="1"/>
    <s v="Upgrade RTUs"/>
    <x v="122"/>
    <n v="118.3"/>
    <n v="108.51572"/>
    <n v="-9.7842799999999954"/>
    <x v="129"/>
  </r>
  <r>
    <n v="12421804"/>
    <n v="2018"/>
    <x v="1"/>
    <s v="Rplc Network Communications Eq"/>
    <x v="123"/>
    <n v="199.5"/>
    <n v="239.05295999999998"/>
    <n v="39.552959999999985"/>
    <x v="130"/>
  </r>
  <r>
    <n v="12961802"/>
    <n v="2018"/>
    <x v="1"/>
    <s v="HRD-Pumps Overhaul"/>
    <x v="124"/>
    <n v="438.3"/>
    <n v="302.68281999999999"/>
    <n v="-135.61718000000002"/>
    <x v="131"/>
  </r>
  <r>
    <n v="12961804"/>
    <n v="2018"/>
    <x v="1"/>
    <s v="HRD-U1 Generator Overhaul"/>
    <x v="125"/>
    <n v="1005"/>
    <n v="1060.57554"/>
    <n v="55.575540000000046"/>
    <x v="132"/>
  </r>
  <r>
    <n v="12961805"/>
    <n v="2018"/>
    <x v="1"/>
    <s v="HRD-U1 Turbine Valves O/Haul"/>
    <x v="126"/>
    <n v="2485.6999999999998"/>
    <n v="2247.7470400000002"/>
    <n v="-237.95295999999962"/>
    <x v="133"/>
  </r>
  <r>
    <n v="14011806"/>
    <n v="2018"/>
    <x v="1"/>
    <s v="PDR-Instl Sub-Surface Drainage"/>
    <x v="127"/>
    <n v="524.9"/>
    <n v="721.61311000000001"/>
    <n v="196.71311000000003"/>
    <x v="134"/>
  </r>
  <r>
    <n v="12931803"/>
    <n v="2018"/>
    <x v="1"/>
    <s v="BDE-Hydraulic In-Serv Failures"/>
    <x v="128"/>
    <n v="1251.0999999999999"/>
    <n v="452.42313999999999"/>
    <n v="-798.67685999999992"/>
    <x v="135"/>
  </r>
  <r>
    <n v="12931810"/>
    <n v="2018"/>
    <x v="1"/>
    <s v="BDE-PublicSafetyDams/Waterways"/>
    <x v="129"/>
    <n v="394.7"/>
    <n v="344.17149999999998"/>
    <n v="-50.528500000000008"/>
    <x v="136"/>
  </r>
  <r>
    <n v="12791801"/>
    <n v="2018"/>
    <x v="1"/>
    <s v="Hydro Generation Tools &amp; Equip"/>
    <x v="130"/>
    <n v="235.2"/>
    <n v="255.59920000000002"/>
    <n v="20.399200000000036"/>
    <x v="137"/>
  </r>
  <r>
    <n v="12931815"/>
    <n v="2018"/>
    <x v="1"/>
    <s v="BDE-Refurbish Turbine Unit 2"/>
    <x v="131"/>
    <n v="2520.6999999999998"/>
    <n v="1717.8403899999998"/>
    <n v="-802.85960999999998"/>
    <x v="138"/>
  </r>
  <r>
    <n v="12931816"/>
    <n v="2018"/>
    <x v="1"/>
    <s v="BDE-Cond.Monitoring Equipment"/>
    <x v="132"/>
    <n v="340.4"/>
    <n v="233.08776"/>
    <n v="-107.31223999999997"/>
    <x v="139"/>
  </r>
  <r>
    <n v="13251809"/>
    <n v="2018"/>
    <x v="1"/>
    <s v="Upgrade Line Depots-Various"/>
    <x v="133"/>
    <n v="1233"/>
    <n v="1005.6007499999999"/>
    <n v="-227.39925000000005"/>
    <x v="140"/>
  </r>
  <r>
    <n v="12841801"/>
    <n v="2018"/>
    <x v="1"/>
    <s v="USL-O/Haul Turbine/Gen. Unit"/>
    <x v="134"/>
    <n v="729.1"/>
    <n v="436.34901000000002"/>
    <n v="-292.75099"/>
    <x v="141"/>
  </r>
  <r>
    <n v="12811801"/>
    <n v="2018"/>
    <x v="1"/>
    <s v="HLK-Replace Coolers"/>
    <x v="135"/>
    <n v="516.79999999999995"/>
    <n v="429.88453000000004"/>
    <n v="-86.915469999999914"/>
    <x v="142"/>
  </r>
  <r>
    <n v="20081801"/>
    <n v="2018"/>
    <x v="1"/>
    <s v="Purchase Office Equipment-HYP"/>
    <x v="136"/>
    <n v="90"/>
    <n v="26.278320000000001"/>
    <n v="-63.721679999999999"/>
    <x v="143"/>
  </r>
  <r>
    <n v="12931813"/>
    <n v="2018"/>
    <x v="1"/>
    <s v="BDE-Replace Control Cable PH1"/>
    <x v="137"/>
    <n v="515.1"/>
    <n v="423.60748000000001"/>
    <n v="-91.492520000000013"/>
    <x v="144"/>
  </r>
  <r>
    <n v="12841802"/>
    <n v="2018"/>
    <x v="1"/>
    <s v="USL-Refurbish Accommodation"/>
    <x v="138"/>
    <n v="74.5"/>
    <n v="51.469059999999999"/>
    <n v="-23.030940000000001"/>
    <x v="145"/>
  </r>
  <r>
    <n v="20081803"/>
    <n v="2018"/>
    <x v="1"/>
    <s v=" Rplc Washroom Fixtures - HYP"/>
    <x v="139"/>
    <n v="49.5"/>
    <n v="50.261489999999995"/>
    <n v="0.76148999999999489"/>
    <x v="146"/>
  </r>
  <r>
    <n v="12971804"/>
    <n v="2018"/>
    <x v="1"/>
    <s v="Stage 2 Emerg Diesel Gen Refur"/>
    <x v="140"/>
    <n v="49.5"/>
    <n v="9.3213200000000001"/>
    <n v="-40.17868"/>
    <x v="147"/>
  </r>
  <r>
    <n v="12421807"/>
    <n v="2018"/>
    <x v="1"/>
    <s v="Purchase Test Equipment"/>
    <x v="59"/>
    <n v="46"/>
    <n v="30.681330000000003"/>
    <n v="-15.318669999999997"/>
    <x v="148"/>
  </r>
  <r>
    <n v="20081804"/>
    <n v="2018"/>
    <x v="1"/>
    <s v="Security Improvements"/>
    <x v="141"/>
    <n v="45.5"/>
    <n v="8.4700300000000013"/>
    <n v="-37.029969999999999"/>
    <x v="149"/>
  </r>
  <r>
    <n v="12931817"/>
    <n v="2018"/>
    <x v="1"/>
    <s v="BDE - Penstock 3 Laser Scanning"/>
    <x v="142"/>
    <n v="46.3"/>
    <n v="31.332630000000002"/>
    <n v="-14.967369999999995"/>
    <x v="150"/>
  </r>
  <r>
    <n v="12931818"/>
    <n v="2018"/>
    <x v="1"/>
    <s v="BDE - Penstock 3 PressTransducer"/>
    <x v="143"/>
    <n v="29.5"/>
    <n v="45.050760000000004"/>
    <n v="15.550760000000004"/>
    <x v="151"/>
  </r>
  <r>
    <n v="20081805"/>
    <n v="2018"/>
    <x v="1"/>
    <s v="ParkingLot Access Imprvmts-HYP"/>
    <x v="144"/>
    <n v="47.4"/>
    <n v="41.476849999999999"/>
    <n v="-5.9231499999999997"/>
    <x v="152"/>
  </r>
  <r>
    <n v="20081806"/>
    <n v="2018"/>
    <x v="1"/>
    <s v="Main Breaker Replacement - HYP"/>
    <x v="145"/>
    <n v="18.399999999999999"/>
    <n v="17.5"/>
    <n v="-0.89999999999999858"/>
    <x v="153"/>
  </r>
  <r>
    <n v="12421801"/>
    <n v="2018"/>
    <x v="2"/>
    <s v="Rplc PBX Telephone Systems"/>
    <x v="146"/>
    <n v="1242.3"/>
    <n v="1379.6252899999999"/>
    <n v="137.32529"/>
    <x v="154"/>
  </r>
  <r>
    <n v="12421802"/>
    <n v="2018"/>
    <x v="2"/>
    <s v="Rplc MDR6000 Microwave Radios"/>
    <x v="147"/>
    <n v="1201"/>
    <n v="1233.0771599999998"/>
    <n v="32.077159999999822"/>
    <x v="155"/>
  </r>
  <r>
    <n v="12421803"/>
    <n v="2018"/>
    <x v="2"/>
    <s v="Replace Tele-Protection TL261"/>
    <x v="148"/>
    <n v="517.4"/>
    <n v="492.98695000000004"/>
    <n v="-24.413049999999942"/>
    <x v="156"/>
  </r>
  <r>
    <n v="12421810"/>
    <n v="2018"/>
    <x v="2"/>
    <s v="Rplc Battery Banks &amp; Chargers"/>
    <x v="149"/>
    <n v="937.9"/>
    <n v="903.17306000000008"/>
    <n v="-34.7269399999999"/>
    <x v="157"/>
  </r>
  <r>
    <n v="12931801"/>
    <n v="2018"/>
    <x v="2"/>
    <s v="InstlRemoteOper-SalmonR.Spillw"/>
    <x v="150"/>
    <n v="2508.4"/>
    <n v="1818.4012399999999"/>
    <n v="-689.99876000000017"/>
    <x v="158"/>
  </r>
  <r>
    <n v="12931806"/>
    <n v="2018"/>
    <x v="2"/>
    <s v="Energy Efficiency Improvements"/>
    <x v="151"/>
    <n v="445.1"/>
    <n v="387.73480000000001"/>
    <n v="-57.365200000000016"/>
    <x v="159"/>
  </r>
  <r>
    <n v="12931811"/>
    <n v="2018"/>
    <x v="2"/>
    <s v="BDE-Instl Infrared Viewports"/>
    <x v="152"/>
    <n v="257.5"/>
    <n v="100.46981"/>
    <n v="-157.03019"/>
    <x v="160"/>
  </r>
  <r>
    <n v="12931814"/>
    <n v="2018"/>
    <x v="2"/>
    <s v="Instl Diesel Fuel Metering Dev"/>
    <x v="153"/>
    <n v="406.6"/>
    <n v="264.39747999999997"/>
    <n v="-142.20252000000005"/>
    <x v="161"/>
  </r>
  <r>
    <n v="12971801"/>
    <n v="2018"/>
    <x v="2"/>
    <s v="HRD-Upgrade Cranes and Hoists"/>
    <x v="154"/>
    <n v="380.6"/>
    <n v="345.12376"/>
    <n v="-35.476240000000018"/>
    <x v="162"/>
  </r>
  <r>
    <n v="13251804"/>
    <n v="2018"/>
    <x v="2"/>
    <s v="VAR-Repl Instrum Transformers"/>
    <x v="67"/>
    <n v="1181.0999999999999"/>
    <n v="670.54522999999995"/>
    <n v="-510.55476999999996"/>
    <x v="163"/>
  </r>
  <r>
    <n v="13251807"/>
    <n v="2018"/>
    <x v="2"/>
    <s v="Var-Upgrade Fault Recorders"/>
    <x v="155"/>
    <n v="1026.9000000000001"/>
    <n v="636.97719999999993"/>
    <n v="-389.92280000000017"/>
    <x v="164"/>
  </r>
  <r>
    <n v="13251808"/>
    <n v="2018"/>
    <x v="2"/>
    <s v="Insulator Replacement -Var-M19"/>
    <x v="85"/>
    <n v="961.8"/>
    <n v="228.72181"/>
    <n v="-733.07818999999995"/>
    <x v="165"/>
  </r>
  <r>
    <n v="13251811"/>
    <n v="2018"/>
    <x v="2"/>
    <s v="Perform Grounding Upgrades-HPD"/>
    <x v="156"/>
    <n v="293.8"/>
    <n v="373.98642999999998"/>
    <n v="80.186429999999973"/>
    <x v="166"/>
  </r>
  <r>
    <n v="13251814"/>
    <n v="2018"/>
    <x v="2"/>
    <s v="Replc Disconnect Switches-M19"/>
    <x v="157"/>
    <n v="2458.5"/>
    <n v="1160.2886799999999"/>
    <n v="-1298.2113200000001"/>
    <x v="167"/>
  </r>
  <r>
    <n v="13251815"/>
    <n v="2018"/>
    <x v="2"/>
    <s v="Upgrade Power XFMR's (18-19)"/>
    <x v="70"/>
    <n v="4829"/>
    <n v="2240.70984"/>
    <n v="-2588.29016"/>
    <x v="168"/>
  </r>
  <r>
    <n v="13251816"/>
    <n v="2018"/>
    <x v="2"/>
    <s v="Instl Fire Protection 230kV ST"/>
    <x v="158"/>
    <n v="764.9"/>
    <n v="377.04492999999997"/>
    <n v="-387.85507000000001"/>
    <x v="169"/>
  </r>
  <r>
    <n v="13251817"/>
    <n v="2018"/>
    <x v="2"/>
    <s v="Rplc Transformer T1 - Buchans"/>
    <x v="159"/>
    <n v="2335.1"/>
    <n v="2257.4353500000002"/>
    <n v="-77.66464999999971"/>
    <x v="170"/>
  </r>
  <r>
    <n v="13251820"/>
    <n v="2018"/>
    <x v="2"/>
    <s v="Purchase Mobile DC Power Systm"/>
    <x v="160"/>
    <n v="966.5"/>
    <n v="658.20834000000002"/>
    <n v="-308.29165999999998"/>
    <x v="171"/>
  </r>
  <r>
    <n v="13321802"/>
    <n v="2018"/>
    <x v="2"/>
    <s v="HWD/SVL GT Equip Refurbishment"/>
    <x v="161"/>
    <n v="1427.2"/>
    <n v="1197.27881"/>
    <n v="-229.92119000000002"/>
    <x v="172"/>
  </r>
  <r>
    <n v="13501803"/>
    <n v="2018"/>
    <x v="2"/>
    <s v="2018/19-Distribution Upgrades"/>
    <x v="162"/>
    <n v="3155"/>
    <n v="3219.6104700000001"/>
    <n v="64.610470000000078"/>
    <x v="173"/>
  </r>
  <r>
    <n v="13501804"/>
    <n v="2018"/>
    <x v="2"/>
    <s v="EHW/BCX - RecloserRemote Cntrl"/>
    <x v="163"/>
    <n v="338.7"/>
    <n v="267.85284999999999"/>
    <n v="-70.847149999999999"/>
    <x v="174"/>
  </r>
  <r>
    <n v="14011807"/>
    <n v="2018"/>
    <x v="2"/>
    <s v="NAN-Rplc Second Contain Liner"/>
    <x v="164"/>
    <n v="3089.6"/>
    <n v="5180.7068099999997"/>
    <n v="2091.1068099999998"/>
    <x v="175"/>
  </r>
  <r>
    <n v="20081802"/>
    <n v="2018"/>
    <x v="2"/>
    <s v="Upgrd Exterior Building - HYP"/>
    <x v="165"/>
    <n v="665.9"/>
    <n v="579.24261999999999"/>
    <n v="-86.657379999999989"/>
    <x v="176"/>
  </r>
  <r>
    <n v="13401802"/>
    <n v="2018"/>
    <x v="2"/>
    <s v="Turbine Hot GasPath Inspection"/>
    <x v="166"/>
    <n v="11146.5"/>
    <n v="9829.56106"/>
    <n v="-1316.93894"/>
    <x v="177"/>
  </r>
  <r>
    <n v="12901601"/>
    <n v="2016"/>
    <x v="2"/>
    <s v="CAT-SpherValve/Def ServoMotors"/>
    <x v="167"/>
    <n v="1911.3"/>
    <n v="2570.9536699999999"/>
    <n v="659.65366999999992"/>
    <x v="178"/>
  </r>
  <r>
    <n v="12931506"/>
    <n v="2015"/>
    <x v="2"/>
    <s v="BDE-Rplc PumpHouse/Equipment"/>
    <x v="168"/>
    <n v="545.20000000000005"/>
    <n v="1051.0373300000001"/>
    <n v="505.83733000000007"/>
    <x v="179"/>
  </r>
  <r>
    <n v="12931601"/>
    <n v="2016"/>
    <x v="2"/>
    <s v="BDE-Upgrade Site Facilities"/>
    <x v="169"/>
    <n v="11981.3"/>
    <n v="13121.86824"/>
    <n v="1140.5682400000005"/>
    <x v="180"/>
  </r>
  <r>
    <n v="12931706"/>
    <n v="2017"/>
    <x v="2"/>
    <s v="BDE-Rplc Slip Rings Units 1-6"/>
    <x v="170"/>
    <n v="472.3"/>
    <n v="301.16639000000004"/>
    <n v="-171.13360999999998"/>
    <x v="181"/>
  </r>
  <r>
    <n v="12931710"/>
    <n v="2017"/>
    <x v="2"/>
    <s v="Contr Structure Refurbishments"/>
    <x v="171"/>
    <n v="2188.1999999999998"/>
    <n v="1927.5432700000001"/>
    <n v="-260.6567299999997"/>
    <x v="182"/>
  </r>
  <r>
    <n v="12931804"/>
    <n v="2018"/>
    <x v="2"/>
    <s v="BDE-Vent Chamber Replacement"/>
    <x v="172"/>
    <n v="380.7"/>
    <n v="199.34519"/>
    <n v="-181.35480999999999"/>
    <x v="183"/>
  </r>
  <r>
    <n v="12971803"/>
    <n v="2018"/>
    <x v="2"/>
    <s v="HRD-Outbuilding Fire Detection"/>
    <x v="173"/>
    <n v="198.6"/>
    <n v="158.58423999999999"/>
    <n v="-40.01576"/>
    <x v="184"/>
  </r>
  <r>
    <n v="13251610"/>
    <n v="2016"/>
    <x v="2"/>
    <s v="Upgrade Data Alarm Mgmt-STB"/>
    <x v="174"/>
    <n v="308.5"/>
    <n v="361.40710999999999"/>
    <n v="52.907109999999989"/>
    <x v="185"/>
  </r>
  <r>
    <n v="13251611"/>
    <n v="2016"/>
    <x v="2"/>
    <s v="Instl BRKR Fail Protection-TS"/>
    <x v="175"/>
    <n v="277"/>
    <n v="793.14268000000004"/>
    <n v="516.14268000000004"/>
    <x v="186"/>
  </r>
  <r>
    <n v="13251701"/>
    <n v="2017"/>
    <x v="2"/>
    <s v="Replace Protective Relays-M18"/>
    <x v="105"/>
    <n v="1816.7"/>
    <n v="1839.3335500000001"/>
    <n v="22.633550000000014"/>
    <x v="187"/>
  </r>
  <r>
    <n v="13251703"/>
    <n v="2017"/>
    <x v="2"/>
    <s v="HRD-Rplc Stn Serv Cable Feed"/>
    <x v="176"/>
    <n v="1261.4000000000001"/>
    <n v="606.33368000000007"/>
    <n v="-655.06632000000002"/>
    <x v="188"/>
  </r>
  <r>
    <n v="13251704"/>
    <n v="2017"/>
    <x v="2"/>
    <s v="HRD-Replace Substation"/>
    <x v="177"/>
    <n v="1198"/>
    <n v="791.18948999999998"/>
    <n v="-406.81051000000002"/>
    <x v="189"/>
  </r>
  <r>
    <n v="13251712"/>
    <n v="2017"/>
    <x v="2"/>
    <s v="Instl BRKR Failure Protection"/>
    <x v="175"/>
    <n v="622.9"/>
    <n v="551.40770999999995"/>
    <n v="-71.492290000000025"/>
    <x v="190"/>
  </r>
  <r>
    <n v="13251717"/>
    <n v="2017"/>
    <x v="2"/>
    <s v="VAR-Replace Disconnects"/>
    <x v="178"/>
    <n v="3369.9"/>
    <n v="1188.43011"/>
    <n v="-2181.4698900000003"/>
    <x v="191"/>
  </r>
  <r>
    <n v="13251721"/>
    <n v="2017"/>
    <x v="2"/>
    <s v="VAR-Perform Grounding Upgrades"/>
    <x v="156"/>
    <n v="1719.4"/>
    <n v="2626.3449100000003"/>
    <n v="906.94491000000016"/>
    <x v="192"/>
  </r>
  <r>
    <n v="13461704"/>
    <n v="2017"/>
    <x v="2"/>
    <s v="Constr Storage Bldg MAK &amp; CHT"/>
    <x v="179"/>
    <n v="639.70000000000005"/>
    <n v="532.16478000000006"/>
    <n v="-107.53521999999998"/>
    <x v="193"/>
  </r>
  <r>
    <n v="14011802"/>
    <n v="2018"/>
    <x v="2"/>
    <s v="Upgd DieselPlt Ventilation-CTW"/>
    <x v="180"/>
    <n v="465.7"/>
    <n v="484.15145000000001"/>
    <n v="18.451450000000023"/>
    <x v="194"/>
  </r>
  <r>
    <n v="14011805"/>
    <n v="2018"/>
    <x v="2"/>
    <s v="BKT-Inspect Fuel Storage Tanks"/>
    <x v="181"/>
    <n v="818.7"/>
    <n v="1044.44452"/>
    <n v="225.74451999999997"/>
    <x v="195"/>
  </r>
  <r>
    <n v="13491492"/>
    <n v="2014"/>
    <x v="2"/>
    <s v="230kV TransmissionLine BDE-WAV"/>
    <x v="182"/>
    <n v="291658"/>
    <n v="286817.7549"/>
    <n v="-4840.2451000000001"/>
    <x v="196"/>
  </r>
  <r>
    <n v="14011905"/>
    <n v="2019"/>
    <x v="2"/>
    <s v="Inspect Fuel Storage Tanks-GYR"/>
    <x v="183"/>
    <n v="203.1"/>
    <n v="317.02143000000001"/>
    <n v="113.92143000000002"/>
    <x v="197"/>
  </r>
  <r>
    <n v="13881902"/>
    <n v="2019"/>
    <x v="2"/>
    <s v="Instl Pole Storage Ramps-WAB"/>
    <x v="184"/>
    <n v="301.7"/>
    <n v="185.33966000000001"/>
    <n v="-116.36033999999998"/>
    <x v="198"/>
  </r>
  <r>
    <n v="13331901"/>
    <n v="2019"/>
    <x v="2"/>
    <s v="Overhaul Diesel Engines"/>
    <x v="185"/>
    <n v="2511.3000000000002"/>
    <n v="2154.4066600000001"/>
    <n v="-356.89334000000008"/>
    <x v="199"/>
  </r>
  <r>
    <n v="14011903"/>
    <n v="2019"/>
    <x v="2"/>
    <s v="Upgrd Diesel Plt Bldg-Ramea"/>
    <x v="186"/>
    <n v="352.5"/>
    <n v="272.00428999999997"/>
    <n v="-80.495710000000031"/>
    <x v="200"/>
  </r>
  <r>
    <n v="14011906"/>
    <n v="2019"/>
    <x v="2"/>
    <s v="Upgrade Line Depots-Roddickton"/>
    <x v="187"/>
    <n v="344.7"/>
    <n v="313.48262"/>
    <n v="-31.217379999999991"/>
    <x v="201"/>
  </r>
  <r>
    <n v="12981901"/>
    <n v="2019"/>
    <x v="2"/>
    <s v="Remove Safety Hazards-2019"/>
    <x v="108"/>
    <n v="197.5"/>
    <n v="210.81442999999999"/>
    <n v="13.314429999999987"/>
    <x v="202"/>
  </r>
  <r>
    <n v="21881901"/>
    <n v="2019"/>
    <x v="2"/>
    <s v="HWD-Upgrade HMI and AVR"/>
    <x v="188"/>
    <n v="685.9"/>
    <n v="493.82307000000003"/>
    <n v="-192.07692999999995"/>
    <x v="203"/>
  </r>
  <r>
    <n v="13071901"/>
    <n v="2019"/>
    <x v="2"/>
    <s v="Meters and Metering Equipment"/>
    <x v="189"/>
    <n v="196.4"/>
    <n v="178.18097"/>
    <n v="-18.219030000000004"/>
    <x v="204"/>
  </r>
  <r>
    <n v="12421906"/>
    <n v="2019"/>
    <x v="2"/>
    <s v="Var-Replace Radomes"/>
    <x v="121"/>
    <n v="263.5"/>
    <n v="253.14814999999999"/>
    <n v="-10.351850000000013"/>
    <x v="205"/>
  </r>
  <r>
    <n v="12421903"/>
    <n v="2019"/>
    <x v="2"/>
    <s v="Rplc Tele-Protection TL202/206"/>
    <x v="190"/>
    <n v="196.8"/>
    <n v="225.75966"/>
    <n v="28.959659999999985"/>
    <x v="206"/>
  </r>
  <r>
    <n v="12421904"/>
    <n v="2019"/>
    <x v="2"/>
    <s v="Rplc Network Communications Eq"/>
    <x v="123"/>
    <n v="189.5"/>
    <n v="180.40932999999998"/>
    <n v="-9.0906700000000171"/>
    <x v="207"/>
  </r>
  <r>
    <n v="12421908"/>
    <n v="2019"/>
    <x v="2"/>
    <s v="Upgrade RTUs"/>
    <x v="191"/>
    <n v="167.7"/>
    <n v="165.01864"/>
    <n v="-2.6813599999999838"/>
    <x v="208"/>
  </r>
  <r>
    <n v="12421905"/>
    <n v="2019"/>
    <x v="2"/>
    <s v="Upgrade Site Facilities"/>
    <x v="120"/>
    <n v="49.4"/>
    <n v="50.255420000000001"/>
    <n v="0.85542000000000229"/>
    <x v="209"/>
  </r>
  <r>
    <n v="12421907"/>
    <n v="2019"/>
    <x v="2"/>
    <s v="Purchase Test Equipment"/>
    <x v="59"/>
    <n v="45.6"/>
    <n v="42.115130000000001"/>
    <n v="-3.4848700000000008"/>
    <x v="210"/>
  </r>
  <r>
    <n v="13321902"/>
    <n v="2019"/>
    <x v="2"/>
    <s v="HWD/HVY-Constr Heated Storage"/>
    <x v="192"/>
    <n v="49.8"/>
    <n v="61.963749999999997"/>
    <n v="12.16375"/>
    <x v="211"/>
  </r>
  <r>
    <n v="12951901"/>
    <n v="2019"/>
    <x v="2"/>
    <s v="GCL-Overhaul Turbine/Generator"/>
    <x v="193"/>
    <n v="562.20000000000005"/>
    <n v="503.64572999999996"/>
    <n v="-58.554270000000088"/>
    <x v="212"/>
  </r>
  <r>
    <n v="12791901"/>
    <n v="2019"/>
    <x v="2"/>
    <s v="Hydro Generation Tools &amp; Equip"/>
    <x v="55"/>
    <n v="133.5"/>
    <n v="124.41997000000001"/>
    <n v="-9.0800299999999936"/>
    <x v="213"/>
  </r>
  <r>
    <n v="12941901"/>
    <n v="2019"/>
    <x v="2"/>
    <s v="BDE-Refurbish Turbine Unit 7"/>
    <x v="194"/>
    <n v="4179"/>
    <n v="4282.6781500000006"/>
    <n v="103.67815000000064"/>
    <x v="214"/>
  </r>
  <r>
    <n v="12931910"/>
    <n v="2019"/>
    <x v="2"/>
    <s v="BDE-Hydraulic In-Serv Failures"/>
    <x v="128"/>
    <n v="1250"/>
    <n v="1374.3920600000001"/>
    <n v="124.39206000000013"/>
    <x v="215"/>
  </r>
  <r>
    <n v="20081902"/>
    <n v="2019"/>
    <x v="2"/>
    <s v="Security Improvements - HYP"/>
    <x v="141"/>
    <n v="47.1"/>
    <n v="28.297619999999998"/>
    <n v="-18.802380000000003"/>
    <x v="216"/>
  </r>
  <r>
    <n v="20081901"/>
    <n v="2019"/>
    <x v="2"/>
    <s v="Purchase Office Equipment-HYP"/>
    <x v="195"/>
    <n v="38"/>
    <n v="20.389520000000001"/>
    <n v="-17.610479999999999"/>
    <x v="217"/>
  </r>
  <r>
    <n v="12931909"/>
    <n v="2019"/>
    <x v="2"/>
    <s v="BDE-Upgrd SumpLevelSys PH1"/>
    <x v="196"/>
    <n v="131.6"/>
    <n v="118.21888"/>
    <n v="-13.381119999999996"/>
    <x v="218"/>
  </r>
  <r>
    <n v="12811903"/>
    <n v="2019"/>
    <x v="2"/>
    <s v="HLK-Refurbish Generator Rotor"/>
    <x v="197"/>
    <n v="1340.2989599999999"/>
    <n v="1544.84979"/>
    <n v="204.55083000000013"/>
    <x v="219"/>
  </r>
  <r>
    <n v="12961901"/>
    <n v="2019"/>
    <x v="2"/>
    <s v="HRD-Overhaul U3 Turbine Valve"/>
    <x v="198"/>
    <n v="3290.5"/>
    <n v="2682.97327"/>
    <n v="-607.52673000000004"/>
    <x v="220"/>
  </r>
  <r>
    <n v="12961902"/>
    <n v="2019"/>
    <x v="2"/>
    <s v="HRD-Cond.Assessment/Misc Upgrd"/>
    <x v="32"/>
    <n v="1968.8"/>
    <n v="2941.7035799999999"/>
    <n v="972.90357999999992"/>
    <x v="221"/>
  </r>
  <r>
    <n v="12961903"/>
    <n v="2019"/>
    <x v="2"/>
    <s v="HRD-Thermal In-Service Failure"/>
    <x v="199"/>
    <n v="1250"/>
    <n v="2327.4255800000001"/>
    <n v="1077.4255800000001"/>
    <x v="222"/>
  </r>
  <r>
    <n v="12971901"/>
    <n v="2019"/>
    <x v="2"/>
    <s v="HRD-Rplc 258VDC Battery Banks"/>
    <x v="200"/>
    <n v="330"/>
    <n v="350.67232999999999"/>
    <n v="20.672329999999988"/>
    <x v="223"/>
  </r>
  <r>
    <n v="12681901"/>
    <n v="2019"/>
    <x v="2"/>
    <s v="Thermal Generation Tools&amp;Equip"/>
    <x v="55"/>
    <n v="15.4"/>
    <n v="18.071660000000001"/>
    <n v="2.671660000000001"/>
    <x v="224"/>
  </r>
  <r>
    <n v="12931901"/>
    <n v="2019"/>
    <x v="2"/>
    <s v="BDE-Upgrd Public Safety,Dams"/>
    <x v="201"/>
    <n v="678.5"/>
    <n v="737.45637999999997"/>
    <n v="58.956379999999967"/>
    <x v="225"/>
  </r>
  <r>
    <n v="13501904"/>
    <n v="2019"/>
    <x v="2"/>
    <s v="Cond.Assess SubCable FHD-CHI"/>
    <x v="202"/>
    <n v="300.10000000000002"/>
    <n v="166.29413"/>
    <n v="-133.80587000000003"/>
    <x v="226"/>
  </r>
  <r>
    <n v="13491908"/>
    <n v="2019"/>
    <x v="2"/>
    <s v="Perform WPLM Program"/>
    <x v="48"/>
    <n v="2467"/>
    <n v="2873.4173300000002"/>
    <n v="406.41733000000022"/>
    <x v="227"/>
  </r>
  <r>
    <n v="13881901"/>
    <n v="2019"/>
    <x v="2"/>
    <s v="Additional Load Dist.Syst-WAB"/>
    <x v="203"/>
    <n v="186.7"/>
    <n v="80.927240000000012"/>
    <n v="-105.77275999999998"/>
    <x v="228"/>
  </r>
  <r>
    <n v="13251905"/>
    <n v="2019"/>
    <x v="2"/>
    <s v="VAR-Upgr TS Equip Foundations"/>
    <x v="204"/>
    <n v="306.2"/>
    <n v="242.38757000000001"/>
    <n v="-63.812429999999978"/>
    <x v="229"/>
  </r>
  <r>
    <n v="13251918"/>
    <n v="2019"/>
    <x v="2"/>
    <s v="Refurb Cntrl Building -HRD/CBC"/>
    <x v="205"/>
    <n v="650.29999999999995"/>
    <n v="616.45776999999998"/>
    <n v="-33.842229999999972"/>
    <x v="230"/>
  </r>
  <r>
    <n v="13251901"/>
    <n v="2019"/>
    <x v="2"/>
    <s v="Terminal Stat In-Serv Failures"/>
    <x v="113"/>
    <n v="1000"/>
    <n v="1744.60671"/>
    <n v="744.60671000000002"/>
    <x v="231"/>
  </r>
  <r>
    <n v="13251902"/>
    <n v="2019"/>
    <x v="2"/>
    <s v="Var-Replace Surge Arrestors"/>
    <x v="206"/>
    <n v="163.6"/>
    <n v="119.42577"/>
    <n v="-44.174229999999994"/>
    <x v="232"/>
  </r>
  <r>
    <n v="13251903"/>
    <n v="2019"/>
    <x v="2"/>
    <s v="Var-Upgrade Cables"/>
    <x v="207"/>
    <n v="500"/>
    <n v="297.00596999999999"/>
    <n v="-202.99403000000001"/>
    <x v="233"/>
  </r>
  <r>
    <n v="12971902"/>
    <n v="2019"/>
    <x v="2"/>
    <s v="HRD-Instl Vestibule Powerhouse"/>
    <x v="208"/>
    <n v="49.3"/>
    <n v="37.343800000000002"/>
    <n v="-11.956199999999995"/>
    <x v="234"/>
  </r>
  <r>
    <n v="12971903"/>
    <n v="2019"/>
    <x v="2"/>
    <s v="HRD-Tank 3&amp;4 Life Expect Study"/>
    <x v="209"/>
    <n v="48.3172"/>
    <n v="34.18"/>
    <n v="-14.1372"/>
    <x v="235"/>
  </r>
  <r>
    <n v="14101901"/>
    <n v="2019"/>
    <x v="2"/>
    <s v="STA-Supply/Install Waterline"/>
    <x v="210"/>
    <n v="47.4"/>
    <n v="46.57347"/>
    <n v="-0.82652999999999821"/>
    <x v="236"/>
  </r>
  <r>
    <n v="12961904"/>
    <n v="2019"/>
    <x v="2"/>
    <s v="HRD-Unit 3 Electrical Testing"/>
    <x v="211"/>
    <n v="39.113100000000003"/>
    <n v="33.418800000000005"/>
    <n v="-5.6942999999999984"/>
    <x v="237"/>
  </r>
  <r>
    <n v="13331802"/>
    <n v="2018"/>
    <x v="3"/>
    <s v="DieselPltEngine-CoolingSysUpgr"/>
    <x v="212"/>
    <n v="1310"/>
    <n v="1437.5343600000001"/>
    <n v="127.53436000000011"/>
    <x v="238"/>
  </r>
  <r>
    <n v="14011803"/>
    <n v="2018"/>
    <x v="3"/>
    <s v="Diesel Plt Fire Protection-POV"/>
    <x v="213"/>
    <n v="842"/>
    <n v="872.07609000000002"/>
    <n v="30.076090000000022"/>
    <x v="239"/>
  </r>
  <r>
    <n v="14011804"/>
    <n v="2018"/>
    <x v="3"/>
    <s v="Energy Efficient Lighting-DPlt"/>
    <x v="214"/>
    <n v="345.2"/>
    <n v="335.93965000000003"/>
    <n v="-9.2603499999999599"/>
    <x v="240"/>
  </r>
  <r>
    <n v="13321901"/>
    <n v="2019"/>
    <x v="3"/>
    <s v="SVL-OHaul Olympus GasGenerator"/>
    <x v="215"/>
    <n v="1666.8"/>
    <n v="1605.31367"/>
    <n v="-61.486329999999953"/>
    <x v="241"/>
  </r>
  <r>
    <n v="21881902"/>
    <n v="2019"/>
    <x v="3"/>
    <s v="HWD-Replace Main Fuel Valves"/>
    <x v="216"/>
    <n v="404.2"/>
    <n v="293.02070000000003"/>
    <n v="-111.17929999999996"/>
    <x v="242"/>
  </r>
  <r>
    <n v="13401901"/>
    <n v="2019"/>
    <x v="3"/>
    <s v="HRD GT-Upgrd CompressAirSystem"/>
    <x v="217"/>
    <n v="388.4"/>
    <n v="203.31495000000001"/>
    <n v="-185.08504999999997"/>
    <x v="243"/>
  </r>
  <r>
    <n v="14271903"/>
    <n v="2019"/>
    <x v="3"/>
    <s v="Instl Reclosed RemoteCntrl-RHR"/>
    <x v="218"/>
    <n v="386"/>
    <n v="131.44816"/>
    <n v="-254.55184"/>
    <x v="244"/>
  </r>
  <r>
    <n v="14011901"/>
    <n v="2019"/>
    <x v="3"/>
    <s v="Increase Fuel Storage - MAK"/>
    <x v="219"/>
    <n v="2182.5"/>
    <n v="2578.1253900000002"/>
    <n v="395.62539000000015"/>
    <x v="245"/>
  </r>
  <r>
    <n v="12421902"/>
    <n v="2019"/>
    <x v="3"/>
    <s v="Upgrd Telecontrol Facilities"/>
    <x v="220"/>
    <n v="673.9"/>
    <n v="749.30011999999999"/>
    <n v="75.400120000000015"/>
    <x v="246"/>
  </r>
  <r>
    <n v="13501903"/>
    <n v="2019"/>
    <x v="3"/>
    <s v="2019/20-Distribution Upgrades"/>
    <x v="162"/>
    <n v="5880.9"/>
    <n v="6245.9032300000008"/>
    <n v="365.00323000000117"/>
    <x v="247"/>
  </r>
  <r>
    <n v="13251810"/>
    <n v="2018"/>
    <x v="3"/>
    <s v="Replace Protective Relays-M19"/>
    <x v="105"/>
    <n v="7535.5"/>
    <n v="4147.7087799999999"/>
    <n v="-3387.7912200000001"/>
    <x v="248"/>
  </r>
  <r>
    <n v="13251812"/>
    <n v="2018"/>
    <x v="3"/>
    <s v="Instl BRKR Failure Protection"/>
    <x v="221"/>
    <n v="855.5"/>
    <n v="566.01533999999992"/>
    <n v="-289.48466000000008"/>
    <x v="249"/>
  </r>
  <r>
    <n v="13251819"/>
    <n v="2018"/>
    <x v="3"/>
    <s v="TS Flood Mitigation - SPL"/>
    <x v="222"/>
    <n v="974"/>
    <n v="673.1173"/>
    <n v="-300.8827"/>
    <x v="250"/>
  </r>
  <r>
    <n v="13881801"/>
    <n v="2018"/>
    <x v="3"/>
    <s v="Refurbish Wabush Terminal Stat"/>
    <x v="223"/>
    <n v="5548.5"/>
    <n v="3445.6882400000004"/>
    <n v="-2102.8117599999996"/>
    <x v="251"/>
  </r>
  <r>
    <n v="13251904"/>
    <n v="2019"/>
    <x v="3"/>
    <s v="VAR-Repl Instrum Transformers"/>
    <x v="224"/>
    <n v="1100.0999999999999"/>
    <n v="877.57051999999999"/>
    <n v="-222.52947999999992"/>
    <x v="252"/>
  </r>
  <r>
    <n v="13251914"/>
    <n v="2019"/>
    <x v="3"/>
    <s v="Replc Disconnect Switches-M20"/>
    <x v="225"/>
    <n v="2350.6999999999998"/>
    <n v="1341.9522299999999"/>
    <n v="-1008.7477699999999"/>
    <x v="253"/>
  </r>
  <r>
    <n v="13251916"/>
    <n v="2019"/>
    <x v="3"/>
    <s v="Instl Fire Protect 230kVST-OPD"/>
    <x v="226"/>
    <n v="883.3"/>
    <n v="399.69954999999999"/>
    <n v="-483.60044999999997"/>
    <x v="254"/>
  </r>
  <r>
    <n v="13251907"/>
    <n v="2019"/>
    <x v="3"/>
    <s v="Var-Upgrad Fault Recorders-BHL"/>
    <x v="227"/>
    <n v="623.5"/>
    <n v="278.13328000000001"/>
    <n v="-345.36671999999999"/>
    <x v="255"/>
  </r>
  <r>
    <n v="13251912"/>
    <n v="2019"/>
    <x v="3"/>
    <s v="Instl BRKRFailProtect-STB/STD"/>
    <x v="228"/>
    <n v="582.6"/>
    <n v="297.28452000000004"/>
    <n v="-285.31547999999998"/>
    <x v="256"/>
  </r>
  <r>
    <n v="13251908"/>
    <n v="2019"/>
    <x v="3"/>
    <s v="Insulator Replacement -Var-M20"/>
    <x v="229"/>
    <n v="989"/>
    <n v="182.22523000000001"/>
    <n v="-806.77476999999999"/>
    <x v="257"/>
  </r>
  <r>
    <n v="13251911"/>
    <n v="2019"/>
    <x v="3"/>
    <s v="Perform Grounding Upgrades-M20"/>
    <x v="230"/>
    <n v="1845.5"/>
    <n v="4061.3313700000003"/>
    <n v="2215.8313700000003"/>
    <x v="258"/>
  </r>
  <r>
    <n v="13251915"/>
    <n v="2019"/>
    <x v="3"/>
    <s v="Upgrade Power XFMR's (19-20)"/>
    <x v="231"/>
    <n v="9102.7000000000007"/>
    <n v="5761.9806100000005"/>
    <n v="-3340.7193900000002"/>
    <x v="259"/>
  </r>
  <r>
    <n v="13251906"/>
    <n v="2019"/>
    <x v="3"/>
    <s v="Upgrd XFMR Paralleling-WAV-M20"/>
    <x v="232"/>
    <n v="301.8"/>
    <n v="232.65071"/>
    <n v="-69.149290000000008"/>
    <x v="260"/>
  </r>
  <r>
    <n v="13251919"/>
    <n v="2019"/>
    <x v="3"/>
    <s v="Upgrd TS Mob.SubStation-STA"/>
    <x v="233"/>
    <n v="492"/>
    <n v="593.66318000000001"/>
    <n v="101.66318000000001"/>
    <x v="261"/>
  </r>
  <r>
    <n v="13251813"/>
    <n v="2018"/>
    <x v="3"/>
    <s v="Upgrd Data Alarm ManagementM19"/>
    <x v="234"/>
    <n v="611.4"/>
    <n v="572.71453000000008"/>
    <n v="-38.685469999999896"/>
    <x v="262"/>
  </r>
  <r>
    <n v="12931701"/>
    <n v="2017"/>
    <x v="3"/>
    <s v="BDE-Refurbish PH Station Serv"/>
    <x v="235"/>
    <n v="4347.1000000000004"/>
    <n v="3951.4134199999999"/>
    <n v="-395.6865800000005"/>
    <x v="263"/>
  </r>
  <r>
    <n v="12931807"/>
    <n v="2018"/>
    <x v="3"/>
    <s v="Prot.Guards TurbPits BDE/USL"/>
    <x v="236"/>
    <n v="541"/>
    <n v="245.84183999999999"/>
    <n v="-295.15816000000001"/>
    <x v="264"/>
  </r>
  <r>
    <n v="12931809"/>
    <n v="2018"/>
    <x v="3"/>
    <s v="Refurbish Hydraulic Structures"/>
    <x v="237"/>
    <n v="4367.3"/>
    <n v="1929.51576"/>
    <n v="-2437.78424"/>
    <x v="265"/>
  </r>
  <r>
    <n v="12931812"/>
    <n v="2018"/>
    <x v="3"/>
    <s v="BDE-Rplc Int/Ext Coat SurgeTk1"/>
    <x v="238"/>
    <n v="3564.1"/>
    <n v="2107.1362599999998"/>
    <n v="-1456.9637400000001"/>
    <x v="266"/>
  </r>
  <r>
    <n v="12931908"/>
    <n v="2019"/>
    <x v="3"/>
    <s v="BDE-Rplc Control Cable PH1"/>
    <x v="239"/>
    <n v="415.6"/>
    <n v="238.78916000000001"/>
    <n v="-176.81084000000001"/>
    <x v="267"/>
  </r>
  <r>
    <n v="12931902"/>
    <n v="2019"/>
    <x v="3"/>
    <s v="BDE-Reburbish Hydraulic Struct"/>
    <x v="240"/>
    <n v="5036.5"/>
    <n v="401.27897999999999"/>
    <n v="-4635.22102"/>
    <x v="268"/>
  </r>
  <r>
    <n v="12931904"/>
    <n v="2019"/>
    <x v="3"/>
    <s v="BDE-Refurbish Draft Tube Deck"/>
    <x v="241"/>
    <n v="1032.4000000000001"/>
    <n v="1354.89815"/>
    <n v="322.4981499999999"/>
    <x v="269"/>
  </r>
  <r>
    <n v="12931905"/>
    <n v="2019"/>
    <x v="3"/>
    <s v="BDE-Overhaul Unit 1"/>
    <x v="242"/>
    <n v="202"/>
    <n v="268.13033000000001"/>
    <n v="66.130330000000015"/>
    <x v="270"/>
  </r>
  <r>
    <n v="12931903"/>
    <n v="2019"/>
    <x v="3"/>
    <s v="BDE-Rplc U 1-6 Gen.BearingSeal"/>
    <x v="243"/>
    <n v="656.7"/>
    <n v="179.37401"/>
    <n v="-477.32599000000005"/>
    <x v="271"/>
  </r>
  <r>
    <n v="12931906"/>
    <n v="2019"/>
    <x v="3"/>
    <s v="BDE-Rplc Condition Monitor Eqp"/>
    <x v="244"/>
    <n v="382.7"/>
    <n v="314.26067"/>
    <n v="-68.439329999999984"/>
    <x v="272"/>
  </r>
  <r>
    <n v="12811901"/>
    <n v="2019"/>
    <x v="3"/>
    <s v="HLK-Rplc T/G Cool Water Pump"/>
    <x v="245"/>
    <n v="408.5"/>
    <n v="448.62021000000004"/>
    <n v="40.120210000000043"/>
    <x v="273"/>
  </r>
  <r>
    <n v="12811902"/>
    <n v="2019"/>
    <x v="3"/>
    <s v="HLK,PRV-Rplc Drainage Pumps"/>
    <x v="246"/>
    <n v="774"/>
    <n v="571.04446999999993"/>
    <n v="-202.95553000000007"/>
    <x v="274"/>
  </r>
  <r>
    <n v="13332001"/>
    <n v="2020"/>
    <x v="3"/>
    <s v="Overhaul Diesel Units-Var"/>
    <x v="185"/>
    <n v="2310.915"/>
    <n v="1923.2427399999999"/>
    <n v="-387.67226000000005"/>
    <x v="275"/>
  </r>
  <r>
    <n v="13502006"/>
    <n v="2020"/>
    <x v="3"/>
    <s v="Upgrade Line Depots - BUR FOG"/>
    <x v="247"/>
    <n v="648.29999999999995"/>
    <n v="724.17799000000002"/>
    <n v="75.877990000000068"/>
    <x v="276"/>
  </r>
  <r>
    <n v="13072001"/>
    <n v="2020"/>
    <x v="3"/>
    <s v="Meters and Metering Equipment"/>
    <x v="189"/>
    <n v="244.214"/>
    <n v="180.60763"/>
    <n v="-63.606369999999998"/>
    <x v="277"/>
  </r>
  <r>
    <n v="12422006"/>
    <n v="2020"/>
    <x v="3"/>
    <s v="Var-Replace Radomes"/>
    <x v="121"/>
    <n v="384.512"/>
    <n v="215.11322000000001"/>
    <n v="-169.39877999999999"/>
    <x v="278"/>
  </r>
  <r>
    <n v="12422008"/>
    <n v="2020"/>
    <x v="3"/>
    <s v="Upgrade RTUs"/>
    <x v="191"/>
    <n v="157.054"/>
    <n v="156.00191000000001"/>
    <n v="-1.0520899999999926"/>
    <x v="279"/>
  </r>
  <r>
    <n v="12422010"/>
    <n v="2020"/>
    <x v="3"/>
    <s v="Rplc Batt Banks &amp; Chargers-VAR"/>
    <x v="149"/>
    <n v="195.95500000000001"/>
    <n v="263.66084000000001"/>
    <n v="67.705839999999995"/>
    <x v="280"/>
  </r>
  <r>
    <n v="12422005"/>
    <n v="2020"/>
    <x v="3"/>
    <s v="Upgrade Site Facilities"/>
    <x v="120"/>
    <n v="45.521999999999998"/>
    <n v="46.379760000000005"/>
    <n v="0.85776000000000607"/>
    <x v="281"/>
  </r>
  <r>
    <n v="12422004"/>
    <n v="2020"/>
    <x v="3"/>
    <s v="Rplc Network Communications Eq"/>
    <x v="123"/>
    <n v="186.797"/>
    <n v="193.34423999999999"/>
    <n v="6.547239999999988"/>
    <x v="282"/>
  </r>
  <r>
    <n v="14012003"/>
    <n v="2020"/>
    <x v="3"/>
    <s v="Rplc Sewage Lift System-RIG"/>
    <x v="248"/>
    <n v="127.926"/>
    <n v="203.1138"/>
    <n v="75.187799999999996"/>
    <x v="283"/>
  </r>
  <r>
    <n v="12932010"/>
    <n v="2020"/>
    <x v="3"/>
    <s v="Hydraulic In-Serv Failures"/>
    <x v="128"/>
    <n v="1250"/>
    <n v="1287.23666"/>
    <n v="37.236660000000029"/>
    <x v="284"/>
  </r>
  <r>
    <n v="12922001"/>
    <n v="2020"/>
    <x v="3"/>
    <s v="Refurbish Access Road to Ebbeg"/>
    <x v="249"/>
    <n v="803.14200000000005"/>
    <n v="804.31293999999991"/>
    <n v="1.1709399999998595"/>
    <x v="285"/>
  </r>
  <r>
    <n v="12902001"/>
    <n v="2020"/>
    <x v="3"/>
    <s v="Overhaul Unit 2 - Cat Arm"/>
    <x v="250"/>
    <n v="326.49200000000002"/>
    <n v="388.57832999999999"/>
    <n v="62.086329999999975"/>
    <x v="286"/>
  </r>
  <r>
    <n v="12902004"/>
    <n v="2020"/>
    <x v="3"/>
    <s v="InstPartial DisMon-HLK,CAT,GCL"/>
    <x v="251"/>
    <n v="451.41699999999997"/>
    <n v="495.69794999999999"/>
    <n v="44.280950000000018"/>
    <x v="287"/>
  </r>
  <r>
    <n v="12902003"/>
    <n v="2020"/>
    <x v="3"/>
    <s v="Penstock Lvl 2 Cond. As. CAT"/>
    <x v="252"/>
    <n v="261.21600000000001"/>
    <n v="254.6524"/>
    <n v="-6.5636000000000081"/>
    <x v="288"/>
  </r>
  <r>
    <n v="12932006"/>
    <n v="2020"/>
    <x v="3"/>
    <s v="Upgrade Bear Brook Crossing"/>
    <x v="253"/>
    <n v="435.35399999999998"/>
    <n v="718.09343000000001"/>
    <n v="282.73943000000003"/>
    <x v="289"/>
  </r>
  <r>
    <n v="12982001"/>
    <n v="2020"/>
    <x v="3"/>
    <s v="Remove Safety Hazards-2020"/>
    <x v="108"/>
    <n v="198.55199999999999"/>
    <n v="218.41507000000001"/>
    <n v="19.863070000000022"/>
    <x v="290"/>
  </r>
  <r>
    <n v="12842002"/>
    <n v="2020"/>
    <x v="3"/>
    <s v="Instal Frazil Ice Forecas. UPS"/>
    <x v="254"/>
    <n v="176.98699999999999"/>
    <n v="230.18980999999999"/>
    <n v="53.202809999999999"/>
    <x v="291"/>
  </r>
  <r>
    <n v="12962003"/>
    <n v="2020"/>
    <x v="3"/>
    <s v="HRD-Thermal In-Service Failure"/>
    <x v="199"/>
    <n v="2000.0419999999999"/>
    <n v="1836.68605"/>
    <n v="-163.35594999999989"/>
    <x v="292"/>
  </r>
  <r>
    <n v="13252005"/>
    <n v="2020"/>
    <x v="3"/>
    <s v="Upg. Terminal St. Equip Founda"/>
    <x v="255"/>
    <n v="349.9"/>
    <n v="242.52539999999999"/>
    <n v="-107.37459999999999"/>
    <x v="293"/>
  </r>
  <r>
    <n v="13252018"/>
    <n v="2020"/>
    <x v="3"/>
    <s v="Upgrade Control Building - WAV"/>
    <x v="256"/>
    <n v="333.72980000000001"/>
    <n v="248.57727"/>
    <n v="-85.152530000000013"/>
    <x v="294"/>
  </r>
  <r>
    <n v="13252001"/>
    <n v="2020"/>
    <x v="3"/>
    <s v="Terminal Stat In-Serv Failures"/>
    <x v="113"/>
    <n v="1500.046"/>
    <n v="1081.0306599999999"/>
    <n v="-419.01534000000015"/>
    <x v="295"/>
  </r>
  <r>
    <n v="13252009"/>
    <n v="2020"/>
    <x v="3"/>
    <s v="Repl. TS Batt. Banks and Charg"/>
    <x v="257"/>
    <n v="123.54300000000001"/>
    <n v="89.130119999999991"/>
    <n v="-34.412880000000015"/>
    <x v="296"/>
  </r>
  <r>
    <n v="13252002"/>
    <n v="2020"/>
    <x v="3"/>
    <s v="Replace Surge Arresters - VAR"/>
    <x v="258"/>
    <n v="132.28"/>
    <n v="102.20141000000001"/>
    <n v="-30.078589999999991"/>
    <x v="297"/>
  </r>
  <r>
    <n v="13252003"/>
    <n v="2020"/>
    <x v="3"/>
    <s v="Var-Upgrade Cables"/>
    <x v="259"/>
    <n v="473.61099999999999"/>
    <n v="160.90201999999999"/>
    <n v="-312.70898"/>
    <x v="298"/>
  </r>
  <r>
    <n v="13252011"/>
    <n v="2020"/>
    <x v="3"/>
    <s v="Purchase SF6 Multi Analyzer"/>
    <x v="260"/>
    <n v="207.04900000000001"/>
    <n v="155.70069000000001"/>
    <n v="-51.348309999999998"/>
    <x v="299"/>
  </r>
  <r>
    <n v="14112001"/>
    <n v="2020"/>
    <x v="3"/>
    <s v="Upgrade Fuel Storage Tanks CHT"/>
    <x v="261"/>
    <n v="467.16899999999998"/>
    <n v="310.65037000000001"/>
    <n v="-156.51862999999997"/>
    <x v="300"/>
  </r>
  <r>
    <n v="13492008"/>
    <n v="2020"/>
    <x v="3"/>
    <s v="Perform WPLM Program"/>
    <x v="48"/>
    <n v="2792.7240000000002"/>
    <n v="2882.61418"/>
    <n v="89.890179999999873"/>
    <x v="301"/>
  </r>
  <r>
    <n v="12932001"/>
    <n v="2020"/>
    <x v="3"/>
    <s v="Upgrd Public Safety,Dams"/>
    <x v="262"/>
    <n v="728.51400000000001"/>
    <n v="467.19824999999997"/>
    <n v="-261.31575000000004"/>
    <x v="302"/>
  </r>
  <r>
    <n v="20082001"/>
    <n v="2020"/>
    <x v="3"/>
    <s v="Purchase Office Equipment-HYP"/>
    <x v="195"/>
    <n v="60.9"/>
    <n v="6.9705600000000008"/>
    <n v="-53.92944"/>
    <x v="303"/>
  </r>
  <r>
    <n v="12682001"/>
    <n v="2020"/>
    <x v="3"/>
    <s v="Thermal Generation Tools&amp;Equip"/>
    <x v="59"/>
    <n v="15.7"/>
    <n v="21.505740000000003"/>
    <n v="5.8057400000000037"/>
    <x v="304"/>
  </r>
  <r>
    <n v="12422007"/>
    <n v="2020"/>
    <x v="3"/>
    <s v="Purchase Test Equipment"/>
    <x v="59"/>
    <n v="93.4"/>
    <n v="46.263469999999998"/>
    <n v="-47.136530000000008"/>
    <x v="305"/>
  </r>
  <r>
    <n v="12682002"/>
    <n v="2020"/>
    <x v="3"/>
    <s v="HRD - Tools and Equipment 50K"/>
    <x v="59"/>
    <n v="26"/>
    <n v="26.5213"/>
    <n v="0.5213000000000001"/>
    <x v="306"/>
  </r>
  <r>
    <n v="12792001"/>
    <n v="2020"/>
    <x v="3"/>
    <s v="Hydro Generation Tools &amp; Equip"/>
    <x v="55"/>
    <n v="21"/>
    <n v="36.116599999999998"/>
    <n v="15.116599999999998"/>
    <x v="307"/>
  </r>
  <r>
    <n v="12931702"/>
    <n v="2017"/>
    <x v="4"/>
    <s v="BDE-U1-6 Rplc Exciter Control"/>
    <x v="263"/>
    <n v="3347"/>
    <n v="2343.2927400000003"/>
    <n v="-1003.7072599999997"/>
    <x v="308"/>
  </r>
  <r>
    <n v="13251601"/>
    <n v="2016"/>
    <x v="4"/>
    <s v="Upgrade Circuit Breakers 16/20"/>
    <x v="264"/>
    <n v="61460.4"/>
    <n v="44310.925200000005"/>
    <n v="-17149.474799999996"/>
    <x v="309"/>
  </r>
  <r>
    <n v="14011808"/>
    <n v="2018"/>
    <x v="4"/>
    <s v="MAK-Diesel Genset Replacement"/>
    <x v="265"/>
    <n v="8900.2000000000007"/>
    <n v="10456.444019999999"/>
    <n v="1556.2440199999983"/>
    <x v="310"/>
  </r>
  <r>
    <n v="13251913"/>
    <n v="2019"/>
    <x v="4"/>
    <s v="Upgrd Data Alarm System HRDM20"/>
    <x v="266"/>
    <n v="636.79999999999995"/>
    <n v="789.30469999999991"/>
    <n v="152.50469999999996"/>
    <x v="311"/>
  </r>
  <r>
    <n v="13251917"/>
    <n v="2019"/>
    <x v="4"/>
    <s v="Upgrd RecloseCircuit BRKRs-HRD"/>
    <x v="267"/>
    <n v="367.6"/>
    <n v="171.47776000000002"/>
    <n v="-196.12224000000001"/>
    <x v="312"/>
  </r>
  <r>
    <n v="13881903"/>
    <n v="2019"/>
    <x v="4"/>
    <s v="Refurbish 230kV TS WAB-M20"/>
    <x v="268"/>
    <n v="4969.8"/>
    <n v="1989.18011"/>
    <n v="-2980.6198899999999"/>
    <x v="313"/>
  </r>
  <r>
    <n v="12922002"/>
    <n v="2020"/>
    <x v="4"/>
    <s v="Install Remote Seepage MS-BDE"/>
    <x v="269"/>
    <n v="394.7"/>
    <n v="1260.6600100000001"/>
    <n v="865.96001000000001"/>
    <x v="314"/>
  </r>
  <r>
    <n v="12932003"/>
    <n v="2020"/>
    <x v="4"/>
    <s v="BDE-Refurb U 5 Gen Stator"/>
    <x v="270"/>
    <n v="5630"/>
    <n v="6854.3221299999996"/>
    <n v="1224.3221299999996"/>
    <x v="315"/>
  </r>
  <r>
    <n v="14112008"/>
    <n v="2020"/>
    <x v="4"/>
    <s v="Diesel Genset Replace MSH"/>
    <x v="271"/>
    <n v="3900.7139999999999"/>
    <n v="3527.9936899999998"/>
    <n v="-372.72031000000015"/>
    <x v="316"/>
  </r>
  <r>
    <n v="14012001"/>
    <n v="2020"/>
    <x v="4"/>
    <s v="Diesel Plant Vent. Up. NAN"/>
    <x v="272"/>
    <n v="853.07600000000002"/>
    <n v="653.12243000000001"/>
    <n v="-199.95357000000001"/>
    <x v="317"/>
  </r>
  <r>
    <n v="12942001"/>
    <n v="2020"/>
    <x v="4"/>
    <s v="Rplc Diesel Genset-VCS"/>
    <x v="273"/>
    <n v="944.02800000000002"/>
    <n v="1064.0392099999999"/>
    <n v="120.01120999999989"/>
    <x v="318"/>
  </r>
  <r>
    <n v="21842002"/>
    <n v="2020"/>
    <x v="4"/>
    <s v="Inspect Generator Rotor - HVY"/>
    <x v="274"/>
    <n v="1097.604"/>
    <n v="1221.9490700000001"/>
    <n v="124.34507000000008"/>
    <x v="319"/>
  </r>
  <r>
    <n v="13252015"/>
    <n v="2020"/>
    <x v="4"/>
    <s v="Upgrade Power Transformers - V"/>
    <x v="275"/>
    <n v="1245.723"/>
    <n v="1228.4232"/>
    <n v="-17.299800000000005"/>
    <x v="320"/>
  </r>
  <r>
    <n v="13252013"/>
    <n v="2020"/>
    <x v="4"/>
    <s v="Upgrade Data Alarm Systems MDR"/>
    <x v="276"/>
    <n v="326.49900000000002"/>
    <n v="380.40519"/>
    <n v="53.906189999999981"/>
    <x v="321"/>
  </r>
  <r>
    <n v="13252014"/>
    <n v="2020"/>
    <x v="4"/>
    <s v="Replace Disconnect Switches"/>
    <x v="277"/>
    <n v="1069.847"/>
    <n v="1223.7236499999999"/>
    <n v="153.87664999999993"/>
    <x v="322"/>
  </r>
  <r>
    <n v="13252016"/>
    <n v="2020"/>
    <x v="4"/>
    <s v="Install Fire Protec, 230kV STB"/>
    <x v="278"/>
    <n v="681.19500000000005"/>
    <n v="390.28677000000005"/>
    <n v="-290.90823"/>
    <x v="323"/>
  </r>
  <r>
    <n v="13252008"/>
    <n v="2020"/>
    <x v="4"/>
    <s v="Replace Insulators - Various"/>
    <x v="279"/>
    <n v="243.10601"/>
    <n v="226.61515"/>
    <n v="-16.490859999999998"/>
    <x v="324"/>
  </r>
  <r>
    <n v="12962001"/>
    <n v="2020"/>
    <x v="4"/>
    <s v="HRD-Rewind Unit 3 Stator"/>
    <x v="280"/>
    <n v="6945.6"/>
    <n v="7285.6551200000004"/>
    <n v="340.05511999999999"/>
    <x v="325"/>
  </r>
  <r>
    <n v="21842001"/>
    <n v="2020"/>
    <x v="4"/>
    <s v="HVYGT-Replace Fire Suppression"/>
    <x v="281"/>
    <n v="2642.45"/>
    <n v="1923.0096899999999"/>
    <n v="-719.44030999999995"/>
    <x v="326"/>
  </r>
  <r>
    <n v="12932005"/>
    <n v="2020"/>
    <x v="4"/>
    <s v="Replace Control Cables BDE"/>
    <x v="282"/>
    <n v="311.291"/>
    <n v="312.20409999999998"/>
    <n v="0.91309999999998581"/>
    <x v="327"/>
  </r>
  <r>
    <n v="13252012"/>
    <n v="2020"/>
    <x v="4"/>
    <s v="Instl BRKRFailProtect-BUC/HBY"/>
    <x v="283"/>
    <n v="510.16899999999998"/>
    <n v="958.84753999999998"/>
    <n v="448.67854"/>
    <x v="328"/>
  </r>
  <r>
    <n v="13972003"/>
    <n v="2020"/>
    <x v="4"/>
    <s v="Additions for Load-DistMAK HPD"/>
    <x v="284"/>
    <n v="846.11300000000006"/>
    <n v="824.05087000000003"/>
    <n v="-22.062130000000025"/>
    <x v="329"/>
  </r>
  <r>
    <n v="13252004"/>
    <n v="2020"/>
    <x v="4"/>
    <s v="Repla Instr. Transformers VAR"/>
    <x v="285"/>
    <n v="339.05399999999997"/>
    <n v="690.34616000000005"/>
    <n v="351.29216000000008"/>
    <x v="330"/>
  </r>
  <r>
    <n v="13502003"/>
    <n v="2020"/>
    <x v="4"/>
    <s v="2020/21-Distribution Upgrades"/>
    <x v="286"/>
    <n v="3257.1"/>
    <n v="3485.5130199999999"/>
    <n v="228.41301999999996"/>
    <x v="331"/>
  </r>
  <r>
    <n v="13252006"/>
    <n v="2020"/>
    <x v="4"/>
    <s v="Upgrade Station Lighting - VAR"/>
    <x v="287"/>
    <n v="414.83300000000003"/>
    <n v="316.02557999999999"/>
    <n v="-98.807420000000036"/>
    <x v="332"/>
  </r>
  <r>
    <n v="12852001"/>
    <n v="2020"/>
    <x v="4"/>
    <s v="Rplc TG Cont &amp; Vib Mon Sy PRV"/>
    <x v="288"/>
    <n v="238.571"/>
    <n v="277.11937999999998"/>
    <n v="38.54837999999998"/>
    <x v="333"/>
  </r>
  <r>
    <n v="12932002"/>
    <n v="2020"/>
    <x v="4"/>
    <s v="Reburbish Hydraulic Struct VAR"/>
    <x v="289"/>
    <n v="5368.415"/>
    <n v="5182.5132800000001"/>
    <n v="-185.90171999999984"/>
    <x v="334"/>
  </r>
  <r>
    <n v="13502091"/>
    <n v="2020"/>
    <x v="4"/>
    <s v="SUP-EV Charger Installation"/>
    <x v="290"/>
    <n v="259.39999999999998"/>
    <n v="367.78471999999999"/>
    <n v="108.38472000000002"/>
    <x v="335"/>
  </r>
  <r>
    <n v="14112092"/>
    <n v="2020"/>
    <x v="4"/>
    <s v="MSH - Integrate Renewables PH2"/>
    <x v="291"/>
    <n v="498"/>
    <n v="1.4551915228366899E-14"/>
    <n v="-498"/>
    <x v="336"/>
  </r>
  <r>
    <n v="12852102"/>
    <n v="2021"/>
    <x v="4"/>
    <s v="Penstock Lvl 2 Cond Assess PRV"/>
    <x v="292"/>
    <n v="196.8"/>
    <n v="256.73928000000001"/>
    <n v="59.939279999999997"/>
    <x v="337"/>
  </r>
  <r>
    <n v="12932101"/>
    <n v="2021"/>
    <x v="4"/>
    <s v="Upgrd Public Safety Dams BDE21"/>
    <x v="201"/>
    <n v="436.28"/>
    <n v="380.69848999999999"/>
    <n v="-55.58150999999998"/>
    <x v="338"/>
  </r>
  <r>
    <n v="13252101"/>
    <n v="2021"/>
    <x v="4"/>
    <s v="Terminal Stat In-Serv Failures"/>
    <x v="113"/>
    <n v="1800"/>
    <n v="1178.0273"/>
    <n v="-621.97270000000003"/>
    <x v="339"/>
  </r>
  <r>
    <n v="13252105"/>
    <n v="2021"/>
    <x v="4"/>
    <s v="Upg. Terminal St. Equip Founda"/>
    <x v="293"/>
    <n v="175.4"/>
    <n v="163.56414999999998"/>
    <n v="-11.835850000000022"/>
    <x v="340"/>
  </r>
  <r>
    <n v="14012102"/>
    <n v="2021"/>
    <x v="4"/>
    <s v="Inspect Fuel Stg Tks - Postvil"/>
    <x v="294"/>
    <n v="532.6"/>
    <n v="350.28203000000002"/>
    <n v="-182.31797"/>
    <x v="341"/>
  </r>
  <r>
    <n v="13252107"/>
    <n v="2021"/>
    <x v="4"/>
    <s v="Upgrade Fault Recorders - Var"/>
    <x v="295"/>
    <n v="346.40800000000002"/>
    <n v="219.51249999999999"/>
    <n v="-126.89550000000003"/>
    <x v="342"/>
  </r>
  <r>
    <n v="13072101"/>
    <n v="2021"/>
    <x v="4"/>
    <s v="Meters and Metering Equipment"/>
    <x v="189"/>
    <n v="233.4"/>
    <n v="228.52070000000001"/>
    <n v="-4.8793000000000006"/>
    <x v="343"/>
  </r>
  <r>
    <n v="14012103"/>
    <n v="2021"/>
    <x v="4"/>
    <s v="Rplc Fuel Storage Tank - PR"/>
    <x v="296"/>
    <n v="350.3"/>
    <n v="234.09635999999998"/>
    <n v="-116.20364000000004"/>
    <x v="344"/>
  </r>
  <r>
    <n v="13252102"/>
    <n v="2021"/>
    <x v="4"/>
    <s v="Replace Surge Arresters - VAR"/>
    <x v="297"/>
    <n v="61.649000000000001"/>
    <n v="54.304410000000004"/>
    <n v="-7.3445899999999966"/>
    <x v="345"/>
  </r>
  <r>
    <n v="13252119"/>
    <n v="2021"/>
    <x v="4"/>
    <s v="Pur SF6 Reclaim Units-SVL/HVY"/>
    <x v="298"/>
    <n v="142.72200000000001"/>
    <n v="142.24012999999999"/>
    <n v="-0.4818700000000149"/>
    <x v="346"/>
  </r>
  <r>
    <n v="12422104"/>
    <n v="2021"/>
    <x v="4"/>
    <s v="Rplc Network Communications Eq"/>
    <x v="123"/>
    <n v="194"/>
    <n v="242.83564999999999"/>
    <n v="48.835649999999987"/>
    <x v="347"/>
  </r>
  <r>
    <n v="12422105"/>
    <n v="2021"/>
    <x v="4"/>
    <s v="Upgrade Site Facilities"/>
    <x v="120"/>
    <n v="48.942999999999998"/>
    <n v="48.375010000000003"/>
    <n v="-0.56798999999999467"/>
    <x v="348"/>
  </r>
  <r>
    <n v="20682105"/>
    <n v="2021"/>
    <x v="4"/>
    <s v="Perform Minor Enhancements HYP"/>
    <x v="299"/>
    <n v="372.1"/>
    <n v="281.10133000000002"/>
    <n v="-90.998670000000004"/>
    <x v="349"/>
  </r>
  <r>
    <n v="12422110"/>
    <n v="2021"/>
    <x v="4"/>
    <s v="Rplc Batt Banks &amp; Chargers-VAR"/>
    <x v="149"/>
    <n v="327.2"/>
    <n v="350.41167999999999"/>
    <n v="23.211680000000001"/>
    <x v="350"/>
  </r>
  <r>
    <n v="12982101"/>
    <n v="2021"/>
    <x v="4"/>
    <s v="Remove Safety Hazards-2021"/>
    <x v="108"/>
    <n v="199.1"/>
    <n v="224.74454"/>
    <n v="25.644540000000006"/>
    <x v="351"/>
  </r>
  <r>
    <n v="12682102"/>
    <n v="2021"/>
    <x v="4"/>
    <s v="HRD GT - Tools and Equipment"/>
    <x v="300"/>
    <n v="45.6"/>
    <n v="37.38447"/>
    <n v="-8.2155300000000011"/>
    <x v="352"/>
  </r>
  <r>
    <n v="13252103"/>
    <n v="2021"/>
    <x v="4"/>
    <s v="Upgrd Cables, Trenches, AC/DC"/>
    <x v="301"/>
    <n v="496.69299999999998"/>
    <n v="251.93798000000001"/>
    <n v="-244.75501999999997"/>
    <x v="353"/>
  </r>
  <r>
    <n v="12932102"/>
    <n v="2021"/>
    <x v="4"/>
    <s v="BDE - Unit 5 Gen Overhaul"/>
    <x v="302"/>
    <n v="220.42699999999999"/>
    <n v="303.22201000000001"/>
    <n v="82.795010000000019"/>
    <x v="354"/>
  </r>
  <r>
    <n v="12852101"/>
    <n v="2021"/>
    <x v="4"/>
    <s v="PRV - Generator Overhaul"/>
    <x v="303"/>
    <n v="341.90600000000001"/>
    <n v="316.18919"/>
    <n v="-25.716810000000009"/>
    <x v="355"/>
  </r>
  <r>
    <n v="12932110"/>
    <n v="2021"/>
    <x v="4"/>
    <s v="Hydraulic Generation In-Servic"/>
    <x v="128"/>
    <n v="1250"/>
    <n v="2059.11778"/>
    <n v="809.11778000000004"/>
    <x v="356"/>
  </r>
  <r>
    <n v="12792101"/>
    <n v="2021"/>
    <x v="4"/>
    <s v="Hydro Generation Tools &amp; Equip"/>
    <x v="55"/>
    <n v="194.3"/>
    <n v="168.81370000000001"/>
    <n v="-25.4863"/>
    <x v="357"/>
  </r>
  <r>
    <n v="12932105"/>
    <n v="2021"/>
    <x v="4"/>
    <s v="BDE - Replace Air Conditioning"/>
    <x v="304"/>
    <n v="162.9"/>
    <n v="177.81789999999998"/>
    <n v="14.917899999999975"/>
    <x v="358"/>
  </r>
  <r>
    <n v="20082101"/>
    <n v="2021"/>
    <x v="4"/>
    <s v="Purchase Office Equipment-HYP"/>
    <x v="195"/>
    <n v="62.264000000000003"/>
    <n v="20.42484"/>
    <n v="-41.839160000000007"/>
    <x v="359"/>
  </r>
  <r>
    <n v="13492108"/>
    <n v="2021"/>
    <x v="4"/>
    <s v="Perform WPLM Program"/>
    <x v="48"/>
    <n v="2896.9"/>
    <n v="2964.9460399999998"/>
    <n v="68.046039999999721"/>
    <x v="360"/>
  </r>
  <r>
    <n v="13332101"/>
    <n v="2021"/>
    <x v="4"/>
    <s v="Overhaul Diesel Units-Var"/>
    <x v="185"/>
    <n v="1232.9000000000001"/>
    <n v="790.39238"/>
    <n v="-442.50762000000009"/>
    <x v="361"/>
  </r>
  <r>
    <n v="12422108"/>
    <n v="2021"/>
    <x v="4"/>
    <s v="Upgrade RTUs"/>
    <x v="191"/>
    <n v="183.4"/>
    <n v="199.18982"/>
    <n v="15.789819999999992"/>
    <x v="362"/>
  </r>
  <r>
    <n v="12422106"/>
    <n v="2021"/>
    <x v="4"/>
    <s v="Var-Replace Radomes"/>
    <x v="121"/>
    <n v="240.4"/>
    <n v="231.90667999999999"/>
    <n v="-8.4933200000000113"/>
    <x v="363"/>
  </r>
  <r>
    <n v="12972101"/>
    <n v="2021"/>
    <x v="4"/>
    <s v="HRD-Boiler Cond Assessmt/Upgrd"/>
    <x v="305"/>
    <n v="3000"/>
    <n v="3889.2473599999998"/>
    <n v="889.24735999999984"/>
    <x v="364"/>
  </r>
  <r>
    <n v="12972103"/>
    <n v="2021"/>
    <x v="4"/>
    <s v="HRD-Inspect Chemical Tanks"/>
    <x v="306"/>
    <n v="919.8"/>
    <n v="514.64530999999999"/>
    <n v="-405.15468999999996"/>
    <x v="365"/>
  </r>
  <r>
    <n v="12962103"/>
    <n v="2021"/>
    <x v="4"/>
    <s v="HRD-Thermal In-Service Failure"/>
    <x v="307"/>
    <n v="2000"/>
    <n v="5807.5150300000005"/>
    <n v="3807.5150300000005"/>
    <x v="366"/>
  </r>
  <r>
    <n v="12962104"/>
    <n v="2021"/>
    <x v="4"/>
    <s v="HRD-O/H U3 Boiler Feed Pump E"/>
    <x v="308"/>
    <n v="373"/>
    <n v="257.78661"/>
    <n v="-115.21339"/>
    <x v="367"/>
  </r>
  <r>
    <n v="12962101"/>
    <n v="2021"/>
    <x v="4"/>
    <s v="HRD-O/H Unit 1 Turbine / Value"/>
    <x v="309"/>
    <n v="8026.6"/>
    <n v="9765.0063399999999"/>
    <n v="1738.4063399999995"/>
    <x v="368"/>
  </r>
  <r>
    <n v="20682103"/>
    <n v="2021"/>
    <x v="4"/>
    <s v="Core IT/OT Infrastructure"/>
    <x v="310"/>
    <n v="262.77600000000001"/>
    <n v="257.54584"/>
    <n v="-5.2301600000000121"/>
    <x v="369"/>
  </r>
  <r>
    <n v="20682104"/>
    <n v="2021"/>
    <x v="4"/>
    <s v="Refresh Security Software HYP"/>
    <x v="311"/>
    <n v="217.494"/>
    <n v="211.21764000000002"/>
    <n v="-6.2763599999999826"/>
    <x v="370"/>
  </r>
  <r>
    <n v="20682109"/>
    <n v="2021"/>
    <x v="4"/>
    <s v="Upgrd Hydro ECC Wall  Infrastr"/>
    <x v="312"/>
    <n v="188.476"/>
    <n v="142.33488"/>
    <n v="-46.141120000000001"/>
    <x v="371"/>
  </r>
  <r>
    <n v="12962102"/>
    <n v="2021"/>
    <x v="4"/>
    <s v="HRD-O/H Unit 3 Generator"/>
    <x v="313"/>
    <n v="572.70000000000005"/>
    <n v="610.98180000000002"/>
    <n v="38.281799999999976"/>
    <x v="372"/>
  </r>
  <r>
    <n v="12422107"/>
    <n v="2021"/>
    <x v="4"/>
    <s v="Purchase Test Equipment"/>
    <x v="59"/>
    <n v="40"/>
    <n v="34.001510000000003"/>
    <n v="-5.9984899999999968"/>
    <x v="373"/>
  </r>
  <r>
    <n v="12682101"/>
    <n v="2021"/>
    <x v="4"/>
    <s v="Thermal Generation Tools&amp;Equip"/>
    <x v="59"/>
    <n v="18.8"/>
    <n v="7.9027299999999991"/>
    <n v="-10.897270000000002"/>
    <x v="374"/>
  </r>
  <r>
    <n v="13252109"/>
    <n v="2021"/>
    <x v="4"/>
    <s v="Repl. TS Batt. Banks and Charg"/>
    <x v="257"/>
    <n v="177.4"/>
    <n v="156.54885999999999"/>
    <n v="-20.851140000000015"/>
    <x v="375"/>
  </r>
  <r>
    <n v="20682108"/>
    <n v="2021"/>
    <x v="4"/>
    <s v="Hydro - Mobile Devices"/>
    <x v="314"/>
    <n v="48.2"/>
    <n v="47.144910000000003"/>
    <n v="-1.0550899999999999"/>
    <x v="376"/>
  </r>
  <r>
    <n v="14011908"/>
    <n v="2019"/>
    <x v="5"/>
    <s v="Rplc Diesel Genset 2052 - CTW"/>
    <x v="315"/>
    <n v="3947.4"/>
    <n v="4163.90175"/>
    <n v="216.5017499999999"/>
    <x v="377"/>
  </r>
  <r>
    <n v="14012002"/>
    <n v="2020"/>
    <x v="5"/>
    <s v="Replace Auto. Equipment RIG"/>
    <x v="316"/>
    <n v="363.8"/>
    <n v="459.44682"/>
    <n v="95.646819999999991"/>
    <x v="378"/>
  </r>
  <r>
    <n v="13402002"/>
    <n v="2020"/>
    <x v="5"/>
    <s v="HRD GT Partial Disch. Mon."/>
    <x v="317"/>
    <n v="612.755"/>
    <n v="521.33302000000003"/>
    <n v="-91.421979999999962"/>
    <x v="379"/>
  </r>
  <r>
    <n v="13502017"/>
    <n v="2020"/>
    <x v="5"/>
    <s v="Install Recloser Remote Contro"/>
    <x v="318"/>
    <n v="256.64699999999999"/>
    <n v="285.01196000000004"/>
    <n v="28.364960000000053"/>
    <x v="380"/>
  </r>
  <r>
    <n v="13882003"/>
    <n v="2020"/>
    <x v="5"/>
    <s v="Refurbish 230kV TS WAB-M21"/>
    <x v="319"/>
    <n v="2465.576"/>
    <n v="1509.44029"/>
    <n v="-956.13571000000002"/>
    <x v="381"/>
  </r>
  <r>
    <n v="14022001"/>
    <n v="2020"/>
    <x v="5"/>
    <s v="Install Fault Recorders - HVY"/>
    <x v="320"/>
    <n v="687.95100000000002"/>
    <n v="393.80165"/>
    <n v="-294.14935000000003"/>
    <x v="382"/>
  </r>
  <r>
    <n v="13882093"/>
    <n v="2020"/>
    <x v="5"/>
    <s v="WAB L34/L35 Protection Upgrade"/>
    <x v="321"/>
    <n v="259.30200000000002"/>
    <n v="0"/>
    <n v="-259.30200000000002"/>
    <x v="336"/>
  </r>
  <r>
    <n v="13402102"/>
    <n v="2021"/>
    <x v="5"/>
    <s v="Purchase Capital Spares – GT"/>
    <x v="322"/>
    <n v="213.8"/>
    <n v="200.79205999999999"/>
    <n v="-13.007940000000019"/>
    <x v="383"/>
  </r>
  <r>
    <n v="13402101"/>
    <n v="2021"/>
    <x v="5"/>
    <s v="HRD GT-Const LO Cooler Hood"/>
    <x v="323"/>
    <n v="318.8"/>
    <n v="562.20369999999991"/>
    <n v="243.4036999999999"/>
    <x v="384"/>
  </r>
  <r>
    <n v="14011904"/>
    <n v="2019"/>
    <x v="5"/>
    <s v="Rplc Human Machine Interface"/>
    <x v="324"/>
    <n v="306.89999999999998"/>
    <n v="306.49096000000003"/>
    <n v="-0.40903999999994767"/>
    <x v="385"/>
  </r>
  <r>
    <n v="13962103"/>
    <n v="2021"/>
    <x v="5"/>
    <s v="HVY L7-Additon for Load Growth"/>
    <x v="325"/>
    <n v="617.6"/>
    <n v="613.27026999999998"/>
    <n v="-4.3297300000000405"/>
    <x v="386"/>
  </r>
  <r>
    <n v="13462102"/>
    <n v="2021"/>
    <x v="5"/>
    <s v="Rplc Light Duty Mobile Equip"/>
    <x v="326"/>
    <n v="549.6"/>
    <n v="601.08090000000004"/>
    <n v="51.48090000000002"/>
    <x v="387"/>
  </r>
  <r>
    <n v="13252115"/>
    <n v="2021"/>
    <x v="5"/>
    <s v="Upgrade Power Transformers - V"/>
    <x v="327"/>
    <n v="4312.3180000000002"/>
    <n v="3072.27909"/>
    <n v="-1240.0389100000002"/>
    <x v="388"/>
  </r>
  <r>
    <n v="13252111"/>
    <n v="2021"/>
    <x v="5"/>
    <s v="Perform Grounding Upgrades-M22"/>
    <x v="328"/>
    <n v="2107.3000000000002"/>
    <n v="1732.1112599999999"/>
    <n v="-375.18874000000028"/>
    <x v="389"/>
  </r>
  <r>
    <n v="13252110"/>
    <n v="2021"/>
    <x v="5"/>
    <s v="Replace Protective Relays-M22"/>
    <x v="329"/>
    <n v="2007"/>
    <n v="1765.0953100000002"/>
    <n v="-241.90468999999985"/>
    <x v="390"/>
  </r>
  <r>
    <n v="13252116"/>
    <n v="2021"/>
    <x v="5"/>
    <s v="Upgrs XFMR Parallel-HWD T1-T4"/>
    <x v="330"/>
    <n v="176.2"/>
    <n v="184.18145000000001"/>
    <n v="7.9814500000000237"/>
    <x v="391"/>
  </r>
  <r>
    <n v="21842103"/>
    <n v="2021"/>
    <x v="5"/>
    <s v="HVYGT-Upgrade Compressed Air"/>
    <x v="331"/>
    <n v="145.80000000000001"/>
    <n v="186.60581999999999"/>
    <n v="40.805819999999983"/>
    <x v="392"/>
  </r>
  <r>
    <n v="21842101"/>
    <n v="2021"/>
    <x v="5"/>
    <s v="HVYGT-Replace Voltage Regulato"/>
    <x v="332"/>
    <n v="342.3"/>
    <n v="283.17534000000001"/>
    <n v="-59.124660000000006"/>
    <x v="393"/>
  </r>
  <r>
    <n v="21842102"/>
    <n v="2021"/>
    <x v="5"/>
    <s v="Rplc Fuel Lube Glycol Pump HVY"/>
    <x v="333"/>
    <n v="405.2"/>
    <n v="405.06031000000002"/>
    <n v="-0.13968999999997322"/>
    <x v="394"/>
  </r>
  <r>
    <n v="13252113"/>
    <n v="2021"/>
    <x v="5"/>
    <s v="Upgrade Data Alarm Mgmt. OPD"/>
    <x v="334"/>
    <n v="353.30900000000003"/>
    <n v="561.58132999999998"/>
    <n v="208.27232999999995"/>
    <x v="395"/>
  </r>
  <r>
    <n v="13252112"/>
    <n v="2021"/>
    <x v="5"/>
    <s v="Install Breaker Fail OPD DR"/>
    <x v="335"/>
    <n v="451.47199999999998"/>
    <n v="480.59555999999998"/>
    <n v="29.123559999999998"/>
    <x v="396"/>
  </r>
  <r>
    <n v="13252114"/>
    <n v="2021"/>
    <x v="5"/>
    <s v="Replace Disconnect Switches"/>
    <x v="336"/>
    <n v="1292.7"/>
    <n v="1554.6702600000001"/>
    <n v="261.97026000000005"/>
    <x v="397"/>
  </r>
  <r>
    <n v="13502103"/>
    <n v="2021"/>
    <x v="5"/>
    <s v="2021/22-Distribution Upgrades"/>
    <x v="337"/>
    <n v="1124.5"/>
    <n v="1841.9017200000001"/>
    <n v="717.40172000000007"/>
    <x v="398"/>
  </r>
  <r>
    <n v="13252106"/>
    <n v="2021"/>
    <x v="5"/>
    <s v="Upgrade Station Lighting - VAR"/>
    <x v="338"/>
    <n v="278.89999999999998"/>
    <n v="201.90496999999999"/>
    <n v="-76.995029999999986"/>
    <x v="399"/>
  </r>
  <r>
    <n v="13252104"/>
    <n v="2021"/>
    <x v="5"/>
    <s v="Repla Instr. Transformers VAR"/>
    <x v="339"/>
    <n v="460.9"/>
    <n v="729.68838000000005"/>
    <n v="268.78838000000007"/>
    <x v="400"/>
  </r>
  <r>
    <n v="20682203"/>
    <n v="2022"/>
    <x v="5"/>
    <s v="Upgrade Core IT/OT Infrastruct"/>
    <x v="340"/>
    <n v="308.2"/>
    <n v="308.27683000000002"/>
    <n v="7.6830000000029486E-2"/>
    <x v="401"/>
  </r>
  <r>
    <n v="20682204"/>
    <n v="2022"/>
    <x v="5"/>
    <s v="Refresh Security Software HYP"/>
    <x v="341"/>
    <n v="221.7"/>
    <n v="333.39534000000003"/>
    <n v="111.69534000000004"/>
    <x v="402"/>
  </r>
  <r>
    <n v="20682205"/>
    <n v="2022"/>
    <x v="5"/>
    <s v="Perform Minor Enhancements HYP"/>
    <x v="342"/>
    <n v="621.70000000000005"/>
    <n v="493.68698999999998"/>
    <n v="-128.01301000000007"/>
    <x v="403"/>
  </r>
  <r>
    <n v="12422201"/>
    <n v="2022"/>
    <x v="5"/>
    <s v="Replace RTUs (2022) - Various"/>
    <x v="343"/>
    <n v="171.1"/>
    <n v="153.17148999999998"/>
    <n v="-17.928510000000017"/>
    <x v="404"/>
  </r>
  <r>
    <n v="12422203"/>
    <n v="2022"/>
    <x v="5"/>
    <s v="Upgr Site Facilities VAR 22"/>
    <x v="344"/>
    <n v="49.6"/>
    <n v="50.306339999999999"/>
    <n v="0.7063399999999973"/>
    <x v="405"/>
  </r>
  <r>
    <n v="13332201"/>
    <n v="2022"/>
    <x v="5"/>
    <s v="Overhaul Diesel Units-Var"/>
    <x v="345"/>
    <n v="1360.5"/>
    <n v="1216.9337600000001"/>
    <n v="-143.56623999999988"/>
    <x v="406"/>
  </r>
  <r>
    <n v="14112202"/>
    <n v="2022"/>
    <x v="5"/>
    <s v="Upgr Fuel Storage Tanks MSH 22"/>
    <x v="346"/>
    <n v="499.1"/>
    <n v="622.67489999999998"/>
    <n v="123.57489999999996"/>
    <x v="407"/>
  </r>
  <r>
    <n v="12422208"/>
    <n v="2022"/>
    <x v="5"/>
    <s v="Replace Mobile Devices - Hydro"/>
    <x v="347"/>
    <n v="49.7"/>
    <n v="48.892139999999998"/>
    <n v="-0.80786000000000513"/>
    <x v="408"/>
  </r>
  <r>
    <n v="13252205"/>
    <n v="2022"/>
    <x v="5"/>
    <s v="Upgr Terminal Stn Fdn BCX/LLK"/>
    <x v="348"/>
    <n v="614.5"/>
    <n v="552.47328000000005"/>
    <n v="-62.026719999999955"/>
    <x v="409"/>
  </r>
  <r>
    <n v="20682211"/>
    <n v="2022"/>
    <x v="5"/>
    <s v="STLF HYDRO 22"/>
    <x v="349"/>
    <n v="439.5"/>
    <n v="409.11871000000002"/>
    <n v="-30.381289999999979"/>
    <x v="410"/>
  </r>
  <r>
    <n v="13492201"/>
    <n v="2022"/>
    <x v="5"/>
    <s v="Wood Pole Line Management Prgm"/>
    <x v="350"/>
    <n v="1603.5"/>
    <n v="1986.46684"/>
    <n v="382.96684000000005"/>
    <x v="411"/>
  </r>
  <r>
    <n v="12982201"/>
    <n v="2022"/>
    <x v="5"/>
    <s v="Remove Safety Hazards - Var"/>
    <x v="351"/>
    <n v="199.6"/>
    <n v="170.5701"/>
    <n v="-29.029899999999998"/>
    <x v="412"/>
  </r>
  <r>
    <n v="12422204"/>
    <n v="2022"/>
    <x v="5"/>
    <s v="Rplc Batt Banks &amp; Chargers-VAR"/>
    <x v="352"/>
    <n v="226.6"/>
    <n v="192.73472000000001"/>
    <n v="-33.865279999999984"/>
    <x v="413"/>
  </r>
  <r>
    <n v="12422205"/>
    <n v="2022"/>
    <x v="5"/>
    <s v="Purchase Tools and Equipment"/>
    <x v="353"/>
    <n v="42"/>
    <n v="56.027910000000006"/>
    <n v="14.027910000000006"/>
    <x v="414"/>
  </r>
  <r>
    <n v="12422206"/>
    <n v="2022"/>
    <x v="5"/>
    <s v="Var - Replace Radomes 2022"/>
    <x v="354"/>
    <n v="179.9"/>
    <n v="124.74683"/>
    <n v="-55.153170000000003"/>
    <x v="415"/>
  </r>
  <r>
    <n v="13502191"/>
    <n v="2021"/>
    <x v="5"/>
    <s v="Phase 2 - EV fast Charging Net"/>
    <x v="355"/>
    <n v="1581.501"/>
    <n v="1844.09555"/>
    <n v="262.59455000000003"/>
    <x v="416"/>
  </r>
  <r>
    <n v="13252122"/>
    <n v="2021"/>
    <x v="5"/>
    <s v="Replace HTGS T2"/>
    <x v="356"/>
    <n v="1393.1569999999999"/>
    <n v="2047.83215"/>
    <n v="654.67515000000003"/>
    <x v="417"/>
  </r>
  <r>
    <n v="13251910"/>
    <n v="2019"/>
    <x v="5"/>
    <s v="Replace Protective Relays-M20"/>
    <x v="357"/>
    <n v="4579.3999999999996"/>
    <n v="2781.0307299999999"/>
    <n v="-1798.3692699999997"/>
    <x v="418"/>
  </r>
  <r>
    <n v="13402202"/>
    <n v="2022"/>
    <x v="5"/>
    <s v="Purchase Tools &amp; Equipment -GT"/>
    <x v="358"/>
    <n v="19.600000000000001"/>
    <n v="20.030139999999999"/>
    <n v="0.43013999999999797"/>
    <x v="419"/>
  </r>
  <r>
    <n v="13252209"/>
    <n v="2022"/>
    <x v="5"/>
    <s v="Install Breaker Fail - DLK"/>
    <x v="359"/>
    <n v="171.21600000000001"/>
    <n v="59.610480000000003"/>
    <n v="-111.60552000000001"/>
    <x v="420"/>
  </r>
  <r>
    <n v="13252107"/>
    <n v="2021"/>
    <x v="5"/>
    <s v="Upgrade Fault Recorders - Var"/>
    <x v="295"/>
    <n v="346.40800000000002"/>
    <n v="219.51249999999999"/>
    <n v="-126.89550000000003"/>
    <x v="342"/>
  </r>
  <r>
    <n v="13252109"/>
    <n v="2021"/>
    <x v="5"/>
    <s v="Repl. TS Batt. Banks and Charg"/>
    <x v="257"/>
    <n v="177.4"/>
    <n v="156.54885999999999"/>
    <n v="-20.851140000000015"/>
    <x v="375"/>
  </r>
  <r>
    <n v="14272290"/>
    <n v="2022"/>
    <x v="5"/>
    <s v="Hampden New Line from TS SUPP"/>
    <x v="360"/>
    <n v="443.8"/>
    <n v="415.31421"/>
    <n v="-28.485790000000009"/>
    <x v="421"/>
  </r>
  <r>
    <n v="12932204"/>
    <n v="2022"/>
    <x v="5"/>
    <s v="Upgrd Public Safety Dams BDE22"/>
    <x v="201"/>
    <n v="469.5"/>
    <n v="587.47735"/>
    <n v="117.97735"/>
    <x v="422"/>
  </r>
  <r>
    <n v="12962204"/>
    <n v="2022"/>
    <x v="5"/>
    <s v="Tools and Equip. &lt;50K Therm 22"/>
    <x v="361"/>
    <n v="18.899999999999999"/>
    <n v="18.507369999999998"/>
    <n v="-0.39263000000000048"/>
    <x v="423"/>
  </r>
  <r>
    <n v="12962205"/>
    <n v="2022"/>
    <x v="5"/>
    <s v="Turbine Valve Overhaul Unit 3"/>
    <x v="362"/>
    <n v="3623.5"/>
    <n v="2485.5916099999999"/>
    <n v="-1137.9083900000001"/>
    <x v="424"/>
  </r>
  <r>
    <n v="12932205"/>
    <n v="2022"/>
    <x v="5"/>
    <s v="Overhaul Turbine Gen - BDE"/>
    <x v="363"/>
    <n v="225.4"/>
    <n v="564.40012999999999"/>
    <n v="339.00013000000001"/>
    <x v="425"/>
  </r>
  <r>
    <n v="12932206"/>
    <n v="2022"/>
    <x v="5"/>
    <s v="Overhaul Turbine Gen - Unit 4"/>
    <x v="364"/>
    <n v="225"/>
    <n v="251.13585999999998"/>
    <n v="26.13585999999998"/>
    <x v="426"/>
  </r>
  <r>
    <n v="12932209"/>
    <n v="2022"/>
    <x v="5"/>
    <s v="Purchase Tools &amp; Eq. &lt;50K"/>
    <x v="365"/>
    <n v="187.3"/>
    <n v="151.90232999999998"/>
    <n v="-35.397670000000033"/>
    <x v="427"/>
  </r>
  <r>
    <n v="20082201"/>
    <n v="2022"/>
    <x v="5"/>
    <s v="Tools &amp; Equipment - Admin 2022"/>
    <x v="366"/>
    <n v="67.099999999999994"/>
    <n v="68.824339999999992"/>
    <n v="1.724339999999998"/>
    <x v="428"/>
  </r>
  <r>
    <n v="12902002"/>
    <n v="2020"/>
    <x v="5"/>
    <s v="Refurb Sump Lvl Sys-CatArm"/>
    <x v="367"/>
    <n v="355.923"/>
    <n v="895.63261"/>
    <n v="539.70961"/>
    <x v="429"/>
  </r>
  <r>
    <n v="12842001"/>
    <n v="2020"/>
    <x v="5"/>
    <s v="Rplc Sump Pump-Upper Salmon"/>
    <x v="368"/>
    <n v="407.15300000000002"/>
    <n v="396.23444000000001"/>
    <n v="-10.918560000000014"/>
    <x v="430"/>
  </r>
  <r>
    <n v="12962002"/>
    <n v="2020"/>
    <x v="5"/>
    <s v="Up.Uninterruptible Pow 3&amp;4 HRD"/>
    <x v="369"/>
    <n v="348.7"/>
    <n v="512.73267999999996"/>
    <n v="164.03267999999997"/>
    <x v="431"/>
  </r>
  <r>
    <n v="12922101"/>
    <n v="2021"/>
    <x v="5"/>
    <s v="Lvl 2 Condition Assessment SRS"/>
    <x v="370"/>
    <n v="556.80799999999999"/>
    <n v="481.65846000000005"/>
    <n v="-75.149539999999945"/>
    <x v="432"/>
  </r>
  <r>
    <n v="12932103"/>
    <n v="2021"/>
    <x v="5"/>
    <s v="BDE-Refurb U 6 Gen Stator"/>
    <x v="371"/>
    <n v="9160.8790000000008"/>
    <n v="7106.4587799999999"/>
    <n v="-2054.4202200000009"/>
    <x v="433"/>
  </r>
  <r>
    <n v="12812101"/>
    <n v="2021"/>
    <x v="5"/>
    <s v="HLK-Rep Frazil Ice Monitor Sys"/>
    <x v="372"/>
    <n v="199.5"/>
    <n v="336.72492999999997"/>
    <n v="137.22492999999997"/>
    <x v="434"/>
  </r>
  <r>
    <n v="12922102"/>
    <n v="2021"/>
    <x v="5"/>
    <s v="Burnt Dam-Replace 60kW Diesel"/>
    <x v="373"/>
    <n v="1161.7"/>
    <n v="383.20380999999998"/>
    <n v="-778.49619000000007"/>
    <x v="435"/>
  </r>
  <r>
    <n v="12972102"/>
    <n v="2021"/>
    <x v="5"/>
    <s v="HRD-Upgrd WasteWater Equal.Sys"/>
    <x v="374"/>
    <n v="2361.1"/>
    <n v="2668.95696"/>
    <n v="307.85696000000007"/>
    <x v="436"/>
  </r>
  <r>
    <n v="12932203"/>
    <n v="2022"/>
    <x v="5"/>
    <s v="BDE Unit 6 Replace  Control Ca"/>
    <x v="375"/>
    <n v="304.8"/>
    <n v="331.65253999999999"/>
    <n v="26.852539999999976"/>
    <x v="437"/>
  </r>
  <r>
    <n v="12972201"/>
    <n v="2022"/>
    <x v="5"/>
    <s v="HRD - Upgrade Wastewater Treat"/>
    <x v="376"/>
    <n v="70.099999999999994"/>
    <n v="58.202539999999999"/>
    <n v="-11.897459999999995"/>
    <x v="438"/>
  </r>
  <r>
    <n v="12972202"/>
    <n v="2022"/>
    <x v="5"/>
    <s v="Air Receivers Condition Assess"/>
    <x v="377"/>
    <n v="336.5"/>
    <n v="192.38489000000001"/>
    <n v="-144.11510999999999"/>
    <x v="439"/>
  </r>
  <r>
    <n v="12962202"/>
    <n v="2022"/>
    <x v="5"/>
    <s v="Major Pump Overhaul - Holyrood"/>
    <x v="378"/>
    <n v="491.3"/>
    <n v="907.71659999999997"/>
    <n v="416.41659999999996"/>
    <x v="440"/>
  </r>
  <r>
    <n v="12972203"/>
    <n v="2022"/>
    <x v="5"/>
    <s v="HRD-Boiler Cond Assessmt/Upgrd"/>
    <x v="379"/>
    <n v="3014.2"/>
    <n v="3899.3703100000002"/>
    <n v="885.17031000000043"/>
    <x v="441"/>
  </r>
  <r>
    <n v="14362001"/>
    <n v="2020"/>
    <x v="6"/>
    <s v="Rplc Diesel Plant Roof-LAL,STA"/>
    <x v="380"/>
    <n v="2313.5555399999998"/>
    <n v="1335.89915"/>
    <n v="-977.65638999999987"/>
    <x v="442"/>
  </r>
  <r>
    <n v="20082002"/>
    <n v="2020"/>
    <x v="6"/>
    <s v="Replace Elevator Motors HYP"/>
    <x v="381"/>
    <n v="882.84768000000008"/>
    <n v="964.65198999999996"/>
    <n v="81.804309999999873"/>
    <x v="443"/>
  </r>
  <r>
    <n v="13462105"/>
    <n v="2021"/>
    <x v="6"/>
    <s v="L2 Chargers for Electric Veh."/>
    <x v="382"/>
    <n v="478.00503000000003"/>
    <n v="357.29338999999999"/>
    <n v="-120.71164000000005"/>
    <x v="444"/>
  </r>
  <r>
    <n v="13462001"/>
    <n v="2020"/>
    <x v="6"/>
    <s v="RplcLight&amp;HvyDty Vehicles -VAR"/>
    <x v="383"/>
    <n v="8848.5693699999993"/>
    <n v="4055.0590200000001"/>
    <n v="-4793.5103499999987"/>
    <x v="445"/>
  </r>
  <r>
    <n v="13252108"/>
    <n v="2021"/>
    <x v="6"/>
    <s v="Instl Fire Protect 230kVST-MDR"/>
    <x v="384"/>
    <n v="921.49896000000001"/>
    <n v="521.91261999999995"/>
    <n v="-399.58634000000006"/>
    <x v="446"/>
  </r>
  <r>
    <n v="12932104"/>
    <n v="2021"/>
    <x v="6"/>
    <s v="BDE-Replace Annunciators"/>
    <x v="385"/>
    <n v="384.96840000000003"/>
    <n v="353.38376"/>
    <n v="-31.584640000000036"/>
    <x v="447"/>
  </r>
  <r>
    <n v="12962105"/>
    <n v="2021"/>
    <x v="6"/>
    <s v="HRD-Upgrd Dist.Control System"/>
    <x v="386"/>
    <n v="1122.6141100000002"/>
    <n v="863.59189000000003"/>
    <n v="-259.02222000000017"/>
    <x v="448"/>
  </r>
  <r>
    <n v="20082102"/>
    <n v="2021"/>
    <x v="6"/>
    <s v="HYP-Rplc Transfer Switches/Hrd"/>
    <x v="387"/>
    <n v="2324.60914"/>
    <n v="1485.3388600000001"/>
    <n v="-839.27027999999996"/>
    <x v="449"/>
  </r>
  <r>
    <n v="13462101"/>
    <n v="2021"/>
    <x v="6"/>
    <s v="Rplc Vehicles&amp;Aerial Devices"/>
    <x v="388"/>
    <n v="5909.7556699999996"/>
    <n v="1838.99629"/>
    <n v="-4070.7593799999995"/>
    <x v="450"/>
  </r>
  <r>
    <n v="12422202"/>
    <n v="2022"/>
    <x v="6"/>
    <s v="Rplc Network Comms EQ 2022"/>
    <x v="389"/>
    <n v="312.59640000000002"/>
    <n v="203.25798"/>
    <n v="-109.33842000000001"/>
    <x v="451"/>
  </r>
  <r>
    <n v="12902201"/>
    <n v="2022"/>
    <x v="6"/>
    <s v="SSLR Communication Link Upgrad"/>
    <x v="390"/>
    <n v="163.15825000000001"/>
    <n v="192.61584999999999"/>
    <n v="29.457599999999985"/>
    <x v="452"/>
  </r>
  <r>
    <n v="20682206"/>
    <n v="2022"/>
    <x v="6"/>
    <s v="Upgr Energy MGMT System 22"/>
    <x v="391"/>
    <n v="335.56829999999997"/>
    <n v="446.35953999999998"/>
    <n v="110.79124000000002"/>
    <x v="453"/>
  </r>
  <r>
    <n v="13462203"/>
    <n v="2022"/>
    <x v="6"/>
    <s v="Replace Light- Duty Mobile Equ"/>
    <x v="392"/>
    <n v="775.28530000000001"/>
    <n v="705.40962000000002"/>
    <n v="-69.875679999999988"/>
    <x v="454"/>
  </r>
  <r>
    <n v="13462290"/>
    <n v="2022"/>
    <x v="6"/>
    <s v=" Replace Tracks - V7271 &lt;50k"/>
    <x v="393"/>
    <n v="96.62"/>
    <n v="45"/>
    <n v="-51.620000000000005"/>
    <x v="455"/>
  </r>
  <r>
    <n v="13252117"/>
    <n v="2021"/>
    <x v="6"/>
    <s v="Upgrade Circuit Breakers 21/22"/>
    <x v="394"/>
    <n v="12048.692939999999"/>
    <n v="8193.3203400000002"/>
    <n v="-3855.3725999999988"/>
    <x v="456"/>
  </r>
  <r>
    <n v="13252202"/>
    <n v="2022"/>
    <x v="6"/>
    <s v="Upgrade Circuit Breakers 22/23"/>
    <x v="395"/>
    <n v="8402.5238200000003"/>
    <n v="5643.3501699999997"/>
    <n v="-2759.1736500000006"/>
    <x v="457"/>
  </r>
  <r>
    <n v="21842201"/>
    <n v="2022"/>
    <x v="6"/>
    <s v="Install Infrared Scanning Port"/>
    <x v="396"/>
    <n v="87.557419999999993"/>
    <n v="53.041429999999998"/>
    <n v="-34.515989999999995"/>
    <x v="458"/>
  </r>
  <r>
    <n v="13402201"/>
    <n v="2022"/>
    <x v="6"/>
    <s v="Holyrood GT Control Systems Up"/>
    <x v="397"/>
    <n v="262.17133000000001"/>
    <n v="192.30792000000002"/>
    <n v="-69.863409999999988"/>
    <x v="459"/>
  </r>
  <r>
    <n v="13252203"/>
    <n v="2022"/>
    <x v="6"/>
    <s v="Instll Fire Protect 230kv- BUC"/>
    <x v="398"/>
    <n v="492.80225999999999"/>
    <n v="390.89436000000001"/>
    <n v="-101.90789999999998"/>
    <x v="460"/>
  </r>
  <r>
    <n v="13252204"/>
    <n v="2022"/>
    <x v="6"/>
    <s v="Replace Protective Relays-M23"/>
    <x v="399"/>
    <n v="2253.2077599999998"/>
    <n v="1407.7078899999999"/>
    <n v="-845.49986999999987"/>
    <x v="461"/>
  </r>
  <r>
    <n v="12962203"/>
    <n v="2022"/>
    <x v="6"/>
    <s v="Unit 3 Gen. Comp Cond Asst"/>
    <x v="400"/>
    <n v="422.02364"/>
    <n v="544.69560999999999"/>
    <n v="122.67196999999999"/>
    <x v="462"/>
  </r>
  <r>
    <n v="13502203"/>
    <n v="2022"/>
    <x v="6"/>
    <s v="Upgrade Distribution Feeders"/>
    <x v="401"/>
    <n v="2761.0980199999999"/>
    <n v="3052.5192499999998"/>
    <n v="291.42122999999992"/>
    <x v="463"/>
  </r>
  <r>
    <n v="12922201"/>
    <n v="2022"/>
    <x v="6"/>
    <s v="Refurb Hydlic Struct Burnt Dam"/>
    <x v="402"/>
    <n v="3756.27702"/>
    <n v="3003.7782200000001"/>
    <n v="-752.49879999999985"/>
    <x v="464"/>
  </r>
  <r>
    <n v="13252206"/>
    <n v="2022"/>
    <x v="6"/>
    <s v="Repl TS Batt Banks/Chargers22"/>
    <x v="403"/>
    <n v="315.23933"/>
    <n v="369.09052000000003"/>
    <n v="53.851190000000031"/>
    <x v="465"/>
  </r>
  <r>
    <n v="12932207"/>
    <n v="2022"/>
    <x v="6"/>
    <s v="Replace Generator Bearing Seal"/>
    <x v="404"/>
    <n v="296.46746000000002"/>
    <n v="149.28685999999999"/>
    <n v="-147.18060000000003"/>
    <x v="466"/>
  </r>
  <r>
    <n v="12902202"/>
    <n v="2022"/>
    <x v="6"/>
    <s v="Replace Surface Air Coolers"/>
    <x v="405"/>
    <n v="869.07318000000009"/>
    <n v="583.55487000000005"/>
    <n v="-285.51831000000004"/>
    <x v="467"/>
  </r>
  <r>
    <n v="13252207"/>
    <n v="2022"/>
    <x v="6"/>
    <s v="Upgrade Power Transformers-22"/>
    <x v="406"/>
    <n v="3758.9072000000001"/>
    <n v="2642.75054"/>
    <n v="-1116.1566600000001"/>
    <x v="468"/>
  </r>
  <r>
    <n v="12842201"/>
    <n v="2022"/>
    <x v="6"/>
    <s v="Replace Rotary Strainer - USL"/>
    <x v="407"/>
    <n v="239.99659"/>
    <n v="238.49976000000001"/>
    <n v="-1.4968299999999886"/>
    <x v="469"/>
  </r>
  <r>
    <n v="12932210"/>
    <n v="2022"/>
    <x v="6"/>
    <s v="Replace Monorail Beams"/>
    <x v="408"/>
    <n v="592.88038000000006"/>
    <n v="874.59324000000004"/>
    <n v="281.71285999999998"/>
    <x v="470"/>
  </r>
  <r>
    <n v="13502202"/>
    <n v="2022"/>
    <x v="6"/>
    <s v="Install Recloser Remote Contro"/>
    <x v="409"/>
    <n v="360.48255999999998"/>
    <n v="213.76292999999998"/>
    <n v="-146.71963"/>
    <x v="471"/>
  </r>
  <r>
    <n v="13252209"/>
    <n v="2022"/>
    <x v="6"/>
    <s v="Install Breaker Fail - DLK"/>
    <x v="359"/>
    <n v="171.2"/>
    <n v="59.610480000000003"/>
    <n v="-111.58951999999999"/>
    <x v="472"/>
  </r>
  <r>
    <n v="13252208"/>
    <n v="2022"/>
    <x v="6"/>
    <s v="Replace Disconnects - Various"/>
    <x v="410"/>
    <n v="1235.7012500000001"/>
    <n v="1002.3860699999999"/>
    <n v="-233.31518000000017"/>
    <x v="473"/>
  </r>
  <r>
    <n v="13252211"/>
    <n v="2022"/>
    <x v="6"/>
    <s v="Upgrade Reclosing Circuit Brea"/>
    <x v="411"/>
    <n v="210.96975"/>
    <n v="231.81801999999999"/>
    <n v="20.848269999999985"/>
    <x v="474"/>
  </r>
  <r>
    <n v="13252210"/>
    <n v="2022"/>
    <x v="6"/>
    <s v="Replace Station Lighting - BUC"/>
    <x v="412"/>
    <n v="202.63639000000001"/>
    <n v="314.93149"/>
    <n v="112.29509999999999"/>
    <x v="475"/>
  </r>
  <r>
    <n v="13252212"/>
    <n v="2022"/>
    <x v="6"/>
    <s v="Replace Instrument Transformer"/>
    <x v="413"/>
    <n v="402.35947999999996"/>
    <n v="487.90871000000004"/>
    <n v="85.54923000000008"/>
    <x v="476"/>
  </r>
  <r>
    <n v="14012290"/>
    <n v="2022"/>
    <x v="6"/>
    <s v=" Rplc Diesel Plant RF MAK SUPP"/>
    <x v="414"/>
    <n v="891.6241"/>
    <n v="733.89476000000002"/>
    <n v="-157.72933999999998"/>
    <x v="477"/>
  </r>
  <r>
    <n v="12962291"/>
    <n v="2022"/>
    <x v="6"/>
    <s v=" Lt Stage Blades Holyrood Supp"/>
    <x v="415"/>
    <n v="1432.6215099999999"/>
    <n v="1595.53719"/>
    <n v="162.91568000000007"/>
    <x v="478"/>
  </r>
  <r>
    <n v="12842290"/>
    <n v="2022"/>
    <x v="6"/>
    <s v="USL Rotor Rim Shrinking (Supp)"/>
    <x v="416"/>
    <n v="4236.3288700000003"/>
    <n v="9146.6379499999985"/>
    <n v="4910.3090799999982"/>
    <x v="479"/>
  </r>
  <r>
    <n v="12972290"/>
    <n v="2022"/>
    <x v="6"/>
    <s v="HRD SUPP Rpl Tank Farm Undgrd"/>
    <x v="417"/>
    <n v="1469.6288500000001"/>
    <n v="1262.91155"/>
    <n v="-206.71730000000002"/>
    <x v="480"/>
  </r>
  <r>
    <n v="12972292"/>
    <n v="2022"/>
    <x v="6"/>
    <s v="HRD SUPP Day Tank Refurb"/>
    <x v="418"/>
    <n v="846.77193999999997"/>
    <n v="942.14318999999989"/>
    <n v="95.371249999999918"/>
    <x v="481"/>
  </r>
  <r>
    <n v="12422309"/>
    <n v="2023"/>
    <x v="6"/>
    <s v="Rplc standalone PHX phone sys"/>
    <x v="419"/>
    <n v="175.5"/>
    <n v="208.96578"/>
    <n v="33.465779999999995"/>
    <x v="482"/>
  </r>
  <r>
    <n v="12422305"/>
    <n v="2023"/>
    <x v="6"/>
    <s v="Purchase Tools and Equipment"/>
    <x v="420"/>
    <n v="40.4"/>
    <n v="47.401050000000005"/>
    <n v="7.0010500000000064"/>
    <x v="483"/>
  </r>
  <r>
    <n v="12422303"/>
    <n v="2023"/>
    <x v="6"/>
    <s v="Upgr Site Facilities VAR 23"/>
    <x v="421"/>
    <n v="45.2"/>
    <n v="47.112900000000003"/>
    <n v="1.9129000000000005"/>
    <x v="484"/>
  </r>
  <r>
    <n v="12422308"/>
    <n v="2023"/>
    <x v="6"/>
    <s v="Purchase Mobile Devices Hydro"/>
    <x v="422"/>
    <n v="83.4"/>
    <n v="116.3509"/>
    <n v="32.95089999999999"/>
    <x v="485"/>
  </r>
  <r>
    <n v="20682305"/>
    <n v="2023"/>
    <x v="6"/>
    <s v="Prfm soft upgrs/minor echan 23"/>
    <x v="423"/>
    <n v="451.2"/>
    <n v="357.31642999999997"/>
    <n v="-93.88357000000002"/>
    <x v="486"/>
  </r>
  <r>
    <n v="20682303"/>
    <n v="2023"/>
    <x v="6"/>
    <s v="Upgrade Core IT/OT Infrastruct"/>
    <x v="424"/>
    <n v="171.7"/>
    <n v="255.26193000000001"/>
    <n v="83.561930000000018"/>
    <x v="487"/>
  </r>
  <r>
    <n v="20682304"/>
    <n v="2023"/>
    <x v="6"/>
    <s v="Upde Cyber Security Software23"/>
    <x v="425"/>
    <n v="232.1"/>
    <n v="230.53307999999998"/>
    <n v="-1.5669200000000103"/>
    <x v="488"/>
  </r>
  <r>
    <n v="12962302"/>
    <n v="2023"/>
    <x v="6"/>
    <s v="Overhaul Pumps Holyrood 23"/>
    <x v="426"/>
    <n v="742.4"/>
    <n v="1429.8881899999999"/>
    <n v="687.48818999999992"/>
    <x v="489"/>
  </r>
  <r>
    <n v="12962303"/>
    <n v="2023"/>
    <x v="6"/>
    <s v="Tools and Equip. Thermal 23"/>
    <x v="427"/>
    <n v="55.1"/>
    <n v="122.78201"/>
    <n v="67.682009999999991"/>
    <x v="490"/>
  </r>
  <r>
    <n v="13332301"/>
    <n v="2023"/>
    <x v="6"/>
    <s v="Diesel In-Service Failures 23"/>
    <x v="428"/>
    <n v="480.4"/>
    <n v="727.17684999999994"/>
    <n v="246.77684999999997"/>
    <x v="491"/>
  </r>
  <r>
    <n v="12972301"/>
    <n v="2023"/>
    <x v="6"/>
    <s v="HRD-Boiler Cond Assessmt/Upgrd"/>
    <x v="429"/>
    <n v="2926.6"/>
    <n v="4336.3611700000001"/>
    <n v="1409.7611700000002"/>
    <x v="492"/>
  </r>
  <r>
    <n v="12962305"/>
    <n v="2023"/>
    <x v="6"/>
    <s v="Refurb Workshop Roof - HRD"/>
    <x v="430"/>
    <n v="243.7"/>
    <n v="237.75269"/>
    <n v="-5.9473099999999874"/>
    <x v="493"/>
  </r>
  <r>
    <n v="12422301"/>
    <n v="2023"/>
    <x v="6"/>
    <s v="Replace RTUs (2023) - Various"/>
    <x v="431"/>
    <n v="179.7"/>
    <n v="234.43362999999999"/>
    <n v="54.733630000000005"/>
    <x v="494"/>
  </r>
  <r>
    <n v="13402301"/>
    <n v="2023"/>
    <x v="6"/>
    <s v="Purchase Tools &amp; Equipment -GT"/>
    <x v="432"/>
    <n v="18.3"/>
    <n v="16.65767"/>
    <n v="-1.6423300000000012"/>
    <x v="495"/>
  </r>
  <r>
    <n v="21882301"/>
    <n v="2023"/>
    <x v="6"/>
    <s v="Gas Turbine In-Service Failure"/>
    <x v="433"/>
    <n v="344.2"/>
    <n v="3606.7459199999998"/>
    <n v="3262.54592"/>
    <x v="496"/>
  </r>
  <r>
    <n v="13252301"/>
    <n v="2023"/>
    <x v="6"/>
    <s v="Terminal Stat In-Serv Failures"/>
    <x v="434"/>
    <n v="1300"/>
    <n v="2846.69479"/>
    <n v="1546.69479"/>
    <x v="497"/>
  </r>
  <r>
    <n v="12982301"/>
    <n v="2023"/>
    <x v="6"/>
    <s v="Remove Safety Hazards - Var"/>
    <x v="435"/>
    <n v="198.2"/>
    <n v="207.0342"/>
    <n v="8.8342000000000098"/>
    <x v="498"/>
  </r>
  <r>
    <n v="12932301"/>
    <n v="2023"/>
    <x v="6"/>
    <s v="Hydraulic In-Serv Failures 23"/>
    <x v="436"/>
    <n v="1500"/>
    <n v="4081.0910600000002"/>
    <n v="2581.0910600000002"/>
    <x v="499"/>
  </r>
  <r>
    <n v="12932303"/>
    <n v="2023"/>
    <x v="6"/>
    <s v="Upgr Public Safety Dams BDE 23"/>
    <x v="437"/>
    <n v="482.1"/>
    <n v="795.45952999999997"/>
    <n v="313.35952999999995"/>
    <x v="500"/>
  </r>
  <r>
    <n v="12962301"/>
    <n v="2023"/>
    <x v="6"/>
    <s v="Thermal In-Service Failures 23"/>
    <x v="438"/>
    <n v="3300"/>
    <n v="2887.82782"/>
    <n v="-412.17218000000003"/>
    <x v="501"/>
  </r>
  <r>
    <n v="12422302"/>
    <n v="2023"/>
    <x v="6"/>
    <s v="Rplc Network Comms EQ 2023"/>
    <x v="439"/>
    <n v="189"/>
    <n v="238.68992"/>
    <n v="49.689920000000001"/>
    <x v="502"/>
  </r>
  <r>
    <n v="12972303"/>
    <n v="2023"/>
    <x v="6"/>
    <s v="Upgr Bio-Green Sewage HRD"/>
    <x v="440"/>
    <n v="256.60000000000002"/>
    <n v="504.94481999999999"/>
    <n v="248.34481999999997"/>
    <x v="503"/>
  </r>
  <r>
    <n v="14012302"/>
    <n v="2023"/>
    <x v="6"/>
    <s v="SBN-Dsl Genset Rplc Unit 2056"/>
    <x v="441"/>
    <n v="543"/>
    <n v="474.69865999999996"/>
    <n v="-68.301340000000039"/>
    <x v="504"/>
  </r>
  <r>
    <n v="12922301"/>
    <n v="2023"/>
    <x v="6"/>
    <s v="SRS - Replace Emergency Lift"/>
    <x v="442"/>
    <n v="49.8"/>
    <n v="90.741770000000002"/>
    <n v="40.941770000000005"/>
    <x v="505"/>
  </r>
  <r>
    <n v="20082301"/>
    <n v="2023"/>
    <x v="6"/>
    <s v="Purchase office equipment &lt;50k"/>
    <x v="443"/>
    <n v="75.599999999999994"/>
    <n v="55.69332"/>
    <n v="-19.906679999999994"/>
    <x v="506"/>
  </r>
  <r>
    <n v="12932305"/>
    <n v="2023"/>
    <x v="6"/>
    <s v="Pur Tools &amp; Eq. &lt;50K Hydraulic"/>
    <x v="444"/>
    <n v="144.9"/>
    <n v="149.97907000000001"/>
    <n v="5.0790700000000015"/>
    <x v="507"/>
  </r>
  <r>
    <n v="13072301"/>
    <n v="2023"/>
    <x v="6"/>
    <s v="Meters and Metering Equipment"/>
    <x v="445"/>
    <n v="226.6"/>
    <n v="202.95777999999999"/>
    <n v="-23.642220000000009"/>
    <x v="508"/>
  </r>
  <r>
    <n v="12422306"/>
    <n v="2023"/>
    <x v="6"/>
    <s v="Rplc Batt Banks &amp; Chargers-VAR"/>
    <x v="446"/>
    <n v="439.7"/>
    <n v="418.96257000000003"/>
    <n v="-20.737429999999961"/>
    <x v="509"/>
  </r>
  <r>
    <n v="13332302"/>
    <n v="2023"/>
    <x v="6"/>
    <s v="Overhaul Diesel Units-Var"/>
    <x v="447"/>
    <n v="1502"/>
    <n v="1347.2624599999999"/>
    <n v="-154.73754000000008"/>
    <x v="510"/>
  </r>
  <r>
    <n v="12942302"/>
    <n v="2023"/>
    <x v="6"/>
    <s v="BDE unit 7 lvl 2 cond asst"/>
    <x v="448"/>
    <n v="597.5"/>
    <n v="379.40528999999998"/>
    <n v="-218.09471000000002"/>
    <x v="511"/>
  </r>
  <r>
    <n v="12902301"/>
    <n v="2023"/>
    <x v="6"/>
    <s v="Hydraulic Unit 1&amp;3 Overhaul"/>
    <x v="449"/>
    <n v="975.7"/>
    <n v="1289.4118100000001"/>
    <n v="313.71181000000001"/>
    <x v="512"/>
  </r>
  <r>
    <n v="13492301"/>
    <n v="2023"/>
    <x v="6"/>
    <s v="Wood Pole Line Management Prgm"/>
    <x v="450"/>
    <n v="2824.4"/>
    <n v="5085.8376900000003"/>
    <n v="2261.4376900000002"/>
    <x v="513"/>
  </r>
  <r>
    <n v="13492302"/>
    <n v="2023"/>
    <x v="6"/>
    <s v="Transmission Inservice Failure"/>
    <x v="451"/>
    <n v="151.69999999999999"/>
    <n v="193.58905999999999"/>
    <n v="41.889060000000001"/>
    <x v="514"/>
  </r>
  <r>
    <n v="12812102"/>
    <n v="2021"/>
    <x v="7"/>
    <s v="HLK-Annunciator Replacement"/>
    <x v="452"/>
    <n v="371.13310999999999"/>
    <n v="483.66958"/>
    <n v="112.53647000000001"/>
    <x v="515"/>
  </r>
  <r>
    <n v="13402001"/>
    <n v="2020"/>
    <x v="7"/>
    <s v="HRD GT-Combustor Inpection"/>
    <x v="453"/>
    <n v="5473.5431700000008"/>
    <n v="5120.9906500000006"/>
    <n v="-352.55252000000019"/>
    <x v="516"/>
  </r>
  <r>
    <n v="14112203"/>
    <n v="2022"/>
    <x v="7"/>
    <s v="Diesel Genset Rplc Unit STL"/>
    <x v="454"/>
    <n v="1980.8"/>
    <n v="1580.0628300000001"/>
    <n v="-400.73716999999988"/>
    <x v="517"/>
  </r>
  <r>
    <n v="13332202"/>
    <n v="2022"/>
    <x v="7"/>
    <s v="Instll Fire Prtct Diesel RAM"/>
    <x v="455"/>
    <n v="1928.8"/>
    <n v="1515.6300700000002"/>
    <n v="-413.16992999999979"/>
    <x v="518"/>
  </r>
  <r>
    <n v="13962203"/>
    <n v="2022"/>
    <x v="7"/>
    <s v="Lab City L22Voltage Conversion"/>
    <x v="456"/>
    <n v="1491.2"/>
    <n v="2175.6354700000002"/>
    <n v="684.43547000000012"/>
    <x v="519"/>
  </r>
  <r>
    <n v="13462201"/>
    <n v="2022"/>
    <x v="7"/>
    <s v="Purchase 46 ft Category B"/>
    <x v="457"/>
    <n v="757.99999999999989"/>
    <n v="740.91463999999996"/>
    <n v="-17.085359999999923"/>
    <x v="520"/>
  </r>
  <r>
    <n v="13462202"/>
    <n v="2022"/>
    <x v="7"/>
    <s v="Purchase 85' Material Handler"/>
    <x v="458"/>
    <n v="1353.9"/>
    <n v="1201.72396"/>
    <n v="-152.17604000000006"/>
    <x v="521"/>
  </r>
  <r>
    <n v="14012303"/>
    <n v="2023"/>
    <x v="7"/>
    <s v="Replace Building Ext Postville"/>
    <x v="459"/>
    <n v="683.30000000000007"/>
    <n v="1200.8385700000001"/>
    <n v="517.53857000000005"/>
    <x v="522"/>
  </r>
  <r>
    <n v="13882301"/>
    <n v="2023"/>
    <x v="7"/>
    <s v="Cond asst Condensers 1&amp;2 WABTS"/>
    <x v="460"/>
    <n v="1093.3000000000002"/>
    <n v="1049.2629899999999"/>
    <n v="-44.037010000000237"/>
    <x v="523"/>
  </r>
  <r>
    <n v="13462305"/>
    <n v="2023"/>
    <x v="7"/>
    <s v="Replace HVAC Unit BIF"/>
    <x v="461"/>
    <n v="172.20000000000002"/>
    <n v="274.45945"/>
    <n v="102.25944999999999"/>
    <x v="524"/>
  </r>
  <r>
    <n v="14012390"/>
    <n v="2023"/>
    <x v="7"/>
    <s v="CHT/MSH rplc unit 2090/2044"/>
    <x v="462"/>
    <n v="401.02199999999999"/>
    <n v="492.55937"/>
    <n v="91.53737000000001"/>
    <x v="525"/>
  </r>
  <r>
    <n v="12962390"/>
    <n v="2023"/>
    <x v="7"/>
    <s v="Pur/RplcLT Blades Unit 1&amp;2 SUP"/>
    <x v="463"/>
    <n v="6408.7"/>
    <n v="6673.0654100000002"/>
    <n v="264.36541000000034"/>
    <x v="526"/>
  </r>
  <r>
    <n v="12962292"/>
    <n v="2022"/>
    <x v="7"/>
    <s v="Upgrd Tur Ctrl Sys Unit 2 SUPP"/>
    <x v="464"/>
    <n v="726"/>
    <n v="752.15509999999995"/>
    <n v="26.155099999999948"/>
    <x v="527"/>
  </r>
  <r>
    <n v="12422304"/>
    <n v="2023"/>
    <x v="7"/>
    <s v="Rplc Pwr Ln Carrier (2023-24)"/>
    <x v="465"/>
    <n v="957.69999999999993"/>
    <n v="879.42520999999999"/>
    <n v="-78.274789999999939"/>
    <x v="528"/>
  </r>
  <r>
    <n v="21842301"/>
    <n v="2023"/>
    <x v="7"/>
    <s v="Rpl Human Machine Inter 2023"/>
    <x v="466"/>
    <n v="138.6"/>
    <n v="166.22876000000002"/>
    <n v="27.628760000000028"/>
    <x v="529"/>
  </r>
  <r>
    <n v="21842302"/>
    <n v="2023"/>
    <x v="7"/>
    <s v="Rpl Oil Mist Seperator 23/24"/>
    <x v="467"/>
    <n v="400.6"/>
    <n v="179.01691"/>
    <n v="-221.58309000000003"/>
    <x v="530"/>
  </r>
  <r>
    <n v="13252302"/>
    <n v="2023"/>
    <x v="7"/>
    <s v="Instll Fire Protect 230kv- DLK"/>
    <x v="468"/>
    <n v="614.5"/>
    <n v="534.40273999999999"/>
    <n v="-80.097260000000006"/>
    <x v="531"/>
  </r>
  <r>
    <n v="13252305"/>
    <n v="2023"/>
    <x v="7"/>
    <s v="InstallCAT T1S oil spill cont"/>
    <x v="469"/>
    <n v="581.6"/>
    <n v="873.81373999999994"/>
    <n v="292.21373999999992"/>
    <x v="532"/>
  </r>
  <r>
    <n v="13462403"/>
    <n v="2024"/>
    <x v="7"/>
    <s v="Replace Grader V9829 BDE"/>
    <x v="470"/>
    <n v="836.7"/>
    <n v="872.9393"/>
    <n v="36.239299999999957"/>
    <x v="533"/>
  </r>
  <r>
    <n v="12422410"/>
    <n v="2024"/>
    <x v="7"/>
    <s v="Install Anemometer Cat Arm 24"/>
    <x v="471"/>
    <n v="68.599999999999994"/>
    <n v="100.74238000000001"/>
    <n v="32.142380000000017"/>
    <x v="534"/>
  </r>
  <r>
    <n v="12972403"/>
    <n v="2024"/>
    <x v="7"/>
    <s v="HRD Marine Term Arm 24"/>
    <x v="472"/>
    <n v="511"/>
    <n v="468.30034999999998"/>
    <n v="-42.69965000000002"/>
    <x v="535"/>
  </r>
  <r>
    <n v="12422420"/>
    <n v="2024"/>
    <x v="7"/>
    <s v="Replace CCTV System 24"/>
    <x v="473"/>
    <n v="317.60000000000002"/>
    <n v="369.71610999999996"/>
    <n v="52.116109999999935"/>
    <x v="536"/>
  </r>
  <r>
    <n v="12422421"/>
    <n v="2024"/>
    <x v="7"/>
    <s v="Replace SONET Multiplexers 24"/>
    <x v="474"/>
    <n v="430.4"/>
    <n v="398.69509000000005"/>
    <n v="-31.704909999999927"/>
    <x v="537"/>
  </r>
  <r>
    <n v="12922402"/>
    <n v="2024"/>
    <x v="7"/>
    <s v="Rpl Timber Crib 24 Burnt Dam"/>
    <x v="475"/>
    <n v="161.80000000000001"/>
    <n v="100.06079"/>
    <n v="-61.739210000000014"/>
    <x v="538"/>
  </r>
  <r>
    <n v="12962406"/>
    <n v="2024"/>
    <x v="7"/>
    <s v="Refurb Fuel Oil Store 4 HRD"/>
    <x v="476"/>
    <n v="1920"/>
    <n v="2150.8604599999999"/>
    <n v="230.86045999999988"/>
    <x v="539"/>
  </r>
  <r>
    <n v="20082401"/>
    <n v="2024"/>
    <x v="7"/>
    <s v="Lvl 2 EV Chargers - HYP 24"/>
    <x v="477"/>
    <n v="322.63499999999999"/>
    <n v="143.58233999999999"/>
    <n v="-179.05266"/>
    <x v="540"/>
  </r>
  <r>
    <n v="12842401"/>
    <n v="2024"/>
    <x v="7"/>
    <s v="Penstock lvl2 Cond asst 24 USL"/>
    <x v="478"/>
    <n v="382.8"/>
    <n v="149.22135"/>
    <n v="-233.57865000000001"/>
    <x v="541"/>
  </r>
  <r>
    <n v="12952401"/>
    <n v="2024"/>
    <x v="7"/>
    <s v="GCL-Overhaul Hydraulic units24"/>
    <x v="479"/>
    <n v="323.8"/>
    <n v="376.81433000000004"/>
    <n v="53.014330000000029"/>
    <x v="542"/>
  </r>
  <r>
    <n v="13252010"/>
    <n v="2020"/>
    <x v="7"/>
    <s v="Replace Transformer T7 - HRD"/>
    <x v="480"/>
    <n v="2678.1400299999996"/>
    <n v="4701.0658099999991"/>
    <n v="2022.9257799999996"/>
    <x v="543"/>
  </r>
  <r>
    <n v="13882202"/>
    <n v="2022"/>
    <x v="7"/>
    <s v="IOC SCADA Data Link"/>
    <x v="481"/>
    <n v="28.218"/>
    <n v="28.879840000000002"/>
    <n v="0.66184000000000154"/>
    <x v="544"/>
  </r>
  <r>
    <n v="13252022"/>
    <n v="2020"/>
    <x v="7"/>
    <s v="Valentine Gold Interconnection"/>
    <x v="482"/>
    <n v="16347.4"/>
    <n v="16148.72568"/>
    <n v="-198.67432000000008"/>
    <x v="545"/>
  </r>
  <r>
    <n v="12972204"/>
    <n v="2022"/>
    <x v="7"/>
    <s v="Replace Underground Fire Water"/>
    <x v="483"/>
    <n v="1706.3"/>
    <n v="3080.4524300000003"/>
    <n v="1374.1524300000003"/>
    <x v="546"/>
  </r>
  <r>
    <n v="12842301"/>
    <n v="2023"/>
    <x v="7"/>
    <s v="Rpl PHstation srvice panel USL"/>
    <x v="484"/>
    <n v="1568.5"/>
    <n v="2526.6794100000002"/>
    <n v="958.17941000000019"/>
    <x v="547"/>
  </r>
  <r>
    <n v="14112290"/>
    <n v="2022"/>
    <x v="7"/>
    <s v="CHT Winterize Unit 2102 SUPP"/>
    <x v="485"/>
    <n v="1314.7"/>
    <n v="1786.73254"/>
    <n v="472.03253999999993"/>
    <x v="548"/>
  </r>
  <r>
    <n v="13492490"/>
    <n v="2024"/>
    <x v="7"/>
    <s v="TL201 Dyn line rating sys&lt;750k"/>
    <x v="486"/>
    <n v="469.90199999999999"/>
    <n v="455.12930999999998"/>
    <n v="-14.772690000000011"/>
    <x v="549"/>
  </r>
  <r>
    <n v="20082404"/>
    <n v="2024"/>
    <x v="7"/>
    <s v="Upgr HVAC Network Eng/Con HYP"/>
    <x v="487"/>
    <n v="149.6"/>
    <n v="136.97556"/>
    <n v="-12.624439999999993"/>
    <x v="550"/>
  </r>
  <r>
    <n v="12962490"/>
    <n v="2024"/>
    <x v="7"/>
    <s v="Instl L1 Blade Unit 1 Turb HRD"/>
    <x v="488"/>
    <n v="581.26300000000003"/>
    <n v="512.49599999999998"/>
    <n v="-68.767000000000053"/>
    <x v="551"/>
  </r>
  <r>
    <n v="14282490"/>
    <n v="2024"/>
    <x v="7"/>
    <s v="TL226,TL239,TL259 WIDEN ROW"/>
    <x v="489"/>
    <n v="668.91399999999999"/>
    <n v="624.21951000000001"/>
    <n v="-44.694489999999973"/>
    <x v="552"/>
  </r>
  <r>
    <n v="12812401"/>
    <n v="2024"/>
    <x v="8"/>
    <s v="Flatten Downstream Slope 24/25"/>
    <x v="490"/>
    <n v="3229.5"/>
    <n v="1821.7460900000001"/>
    <n v="-1407.7539099999999"/>
    <x v="553"/>
  </r>
  <r>
    <n v="12842501"/>
    <n v="2025"/>
    <x v="8"/>
    <s v="Inst Power Canal SBoom 25 USL"/>
    <x v="491"/>
    <n v="463.8"/>
    <n v="268.63135999999997"/>
    <n v="-195.16864000000004"/>
    <x v="554"/>
  </r>
  <r>
    <n v="13252412"/>
    <n v="2024"/>
    <x v="8"/>
    <s v="Upgr Reclosing CBreakers TL247"/>
    <x v="492"/>
    <n v="328.20000000000005"/>
    <n v="238.2979"/>
    <n v="-89.902100000000047"/>
    <x v="555"/>
  </r>
  <r>
    <n v="20082403"/>
    <n v="2024"/>
    <x v="8"/>
    <s v="General Prop Rehab HYP"/>
    <x v="493"/>
    <n v="234"/>
    <n v="401.48196999999999"/>
    <n v="167.48196999999999"/>
    <x v="556"/>
  </r>
  <r>
    <n v="13252407"/>
    <n v="2024"/>
    <x v="8"/>
    <s v="Install Proct 230KV Voisey's"/>
    <x v="494"/>
    <n v="652.79999999999995"/>
    <n v="504.36198999999999"/>
    <n v="-148.43800999999996"/>
    <x v="557"/>
  </r>
  <r>
    <n v="12422504"/>
    <n v="2025"/>
    <x v="8"/>
    <s v="Replace CCTV Cameras 25"/>
    <x v="495"/>
    <n v="440.1"/>
    <n v="353.69071000000002"/>
    <n v="-86.409289999999999"/>
    <x v="558"/>
  </r>
  <r>
    <n v="12902502"/>
    <n v="2025"/>
    <x v="8"/>
    <s v="Lvl2 Cond Asst Phouse 25 CAT"/>
    <x v="496"/>
    <n v="169.4"/>
    <n v="138.18635"/>
    <n v="-31.213650000000001"/>
    <x v="559"/>
  </r>
  <r>
    <n v="18192501"/>
    <n v="2025"/>
    <x v="8"/>
    <s v="Pur Surveying soft/equip 25"/>
    <x v="497"/>
    <n v="316.39999999999998"/>
    <n v="286.66505999999998"/>
    <n v="-29.734939999999995"/>
    <x v="560"/>
  </r>
  <r>
    <n v="12422412"/>
    <n v="2024"/>
    <x v="8"/>
    <s v="Rpl MDR8000 Microwave Radios"/>
    <x v="498"/>
    <n v="1453.8"/>
    <n v="1424.1702499999999"/>
    <n v="-29.629750000000058"/>
    <x v="561"/>
  </r>
  <r>
    <n v="13402502"/>
    <n v="2025"/>
    <x v="8"/>
    <s v="Inps Fuel Tanks 25 HRD"/>
    <x v="499"/>
    <n v="608"/>
    <n v="575.50701000000004"/>
    <n v="-32.492989999999963"/>
    <x v="562"/>
  </r>
  <r>
    <n v="12932406"/>
    <n v="2024"/>
    <x v="8"/>
    <s v="Rpl PWhouse Air Con BDE 24/25"/>
    <x v="500"/>
    <n v="289"/>
    <n v="291.01567"/>
    <n v="2.0156700000000001"/>
    <x v="563"/>
  </r>
  <r>
    <n v="12932404"/>
    <n v="2024"/>
    <x v="8"/>
    <s v="Refurb Intake Gate 1 24/25 BDE"/>
    <x v="501"/>
    <n v="3344"/>
    <n v="3418.6679900000004"/>
    <n v="74.667990000000373"/>
    <x v="564"/>
  </r>
  <r>
    <n v="13252312"/>
    <n v="2023"/>
    <x v="8"/>
    <s v="Upg Station Lighting Var 23/24"/>
    <x v="502"/>
    <n v="917.40000000000009"/>
    <n v="1432.14924"/>
    <n v="514.74923999999987"/>
    <x v="565"/>
  </r>
  <r>
    <n v="12972501"/>
    <n v="2025"/>
    <x v="8"/>
    <s v="LV2 Cond asst Stage 1&amp;2 WSump"/>
    <x v="503"/>
    <n v="1747.0329999999999"/>
    <n v="1838.5638999999999"/>
    <n v="91.530899999999974"/>
    <x v="566"/>
  </r>
  <r>
    <n v="12422507"/>
    <n v="2025"/>
    <x v="8"/>
    <s v="Refurb Meterological STN 25"/>
    <x v="504"/>
    <n v="167.8"/>
    <n v="179.87918999999999"/>
    <n v="12.079189999999983"/>
    <x v="567"/>
  </r>
  <r>
    <n v="14012304"/>
    <n v="2023"/>
    <x v="8"/>
    <s v="Upgrade Fuel Storage Nain"/>
    <x v="505"/>
    <n v="721.1"/>
    <n v="1313.8396599999999"/>
    <n v="592.73965999999984"/>
    <x v="568"/>
  </r>
  <r>
    <n v="12932304"/>
    <n v="2023"/>
    <x v="8"/>
    <s v="BDE Water Sys Assessment/Upgr"/>
    <x v="506"/>
    <n v="665.9"/>
    <n v="1387.0284199999999"/>
    <n v="721.12841999999989"/>
    <x v="569"/>
  </r>
  <r>
    <n v="12972404"/>
    <n v="2024"/>
    <x v="8"/>
    <s v="Refurb Outbuilding&amp;Powerhouse"/>
    <x v="507"/>
    <n v="1195.6000000000001"/>
    <n v="1292.9244899999999"/>
    <n v="97.324489999999741"/>
    <x v="570"/>
  </r>
  <r>
    <n v="13402402"/>
    <n v="2024"/>
    <x v="8"/>
    <s v="Constr Main Platform 24/25 GT"/>
    <x v="508"/>
    <n v="359.2"/>
    <n v="404.99634000000003"/>
    <n v="45.796340000000043"/>
    <x v="571"/>
  </r>
  <r>
    <n v="12972401"/>
    <n v="2024"/>
    <x v="8"/>
    <s v="Upgr UPS 1&amp;2 HRD 24/25"/>
    <x v="509"/>
    <n v="370.6"/>
    <n v="423.07470000000001"/>
    <n v="52.474699999999984"/>
    <x v="572"/>
  </r>
  <r>
    <n v="12932201"/>
    <n v="2022"/>
    <x v="8"/>
    <s v="BDE- TUBE SUB LVL1-2 COND ASST"/>
    <x v="510"/>
    <n v="343.6"/>
    <n v="984.93856999999991"/>
    <n v="641.33856999999989"/>
    <x v="573"/>
  </r>
  <r>
    <n v="12902401"/>
    <n v="2024"/>
    <x v="8"/>
    <s v="Rpl Annun panels 24/25 cat arm"/>
    <x v="511"/>
    <n v="351.4"/>
    <n v="603.09220999999991"/>
    <n v="251.69220999999993"/>
    <x v="574"/>
  </r>
  <r>
    <n v="12922302"/>
    <n v="2023"/>
    <x v="8"/>
    <s v="Rpl Diesel Genset Ebbegunbaeg"/>
    <x v="512"/>
    <n v="1026.3"/>
    <n v="1130.5443300000002"/>
    <n v="104.24433000000022"/>
    <x v="575"/>
  </r>
  <r>
    <n v="20682510"/>
    <n v="2025"/>
    <x v="8"/>
    <s v="Upgr Work Protection Code25/26"/>
    <x v="513"/>
    <n v="708.64"/>
    <n v="592.21398999999997"/>
    <n v="-116.42601000000002"/>
    <x v="576"/>
  </r>
  <r>
    <n v="13332501"/>
    <n v="2025"/>
    <x v="8"/>
    <s v="Replace Roof Grey River 25"/>
    <x v="514"/>
    <n v="390.8"/>
    <n v="519.78224"/>
    <n v="128.98223999999999"/>
    <x v="577"/>
  </r>
  <r>
    <n v="13252405"/>
    <n v="2024"/>
    <x v="8"/>
    <s v="Upg Station Lighting Var 24/25"/>
    <x v="515"/>
    <n v="520.6"/>
    <n v="680.12842000000001"/>
    <n v="159.52841999999998"/>
    <x v="578"/>
  </r>
  <r>
    <n v="12922401"/>
    <n v="2024"/>
    <x v="8"/>
    <s v="Refurb Surge Tank 1 24/25 BDE"/>
    <x v="516"/>
    <n v="2287.2000000000003"/>
    <n v="3485.66516"/>
    <n v="1198.4651599999997"/>
    <x v="579"/>
  </r>
  <r>
    <n v="21882503"/>
    <n v="2025"/>
    <x v="8"/>
    <s v="Inspt fuel tanks25 Stephenvile"/>
    <x v="517"/>
    <n v="676.9"/>
    <n v="1048.16625"/>
    <n v="371.26625000000001"/>
    <x v="580"/>
  </r>
  <r>
    <n v="21882402"/>
    <n v="2024"/>
    <x v="8"/>
    <s v="Inspt fuel tanks 24 HardwoodGT"/>
    <x v="518"/>
    <n v="692.9"/>
    <n v="1038.7660699999999"/>
    <n v="345.86606999999992"/>
    <x v="581"/>
  </r>
  <r>
    <n v="12962403"/>
    <n v="2024"/>
    <x v="8"/>
    <s v="Upgr Unit 1 contr sys24/25 HRD"/>
    <x v="519"/>
    <n v="652.6"/>
    <n v="732.54070999999999"/>
    <n v="79.940709999999967"/>
    <x v="582"/>
  </r>
  <r>
    <n v="12932302"/>
    <n v="2023"/>
    <x v="8"/>
    <s v="Refurb SuprStructure SRS 23/24"/>
    <x v="520"/>
    <n v="2828.3"/>
    <n v="959.41165000000001"/>
    <n v="-1868.8883500000002"/>
    <x v="583"/>
  </r>
  <r>
    <n v="13252310"/>
    <n v="2023"/>
    <x v="8"/>
    <s v="Upgr Data Alarm system Buchans"/>
    <x v="521"/>
    <n v="166"/>
    <n v="425.80802"/>
    <n v="259.80802"/>
    <x v="584"/>
  </r>
  <r>
    <n v="12422406"/>
    <n v="2024"/>
    <x v="8"/>
    <s v="Upgrade SCADA Network (2024)"/>
    <x v="522"/>
    <n v="402.3"/>
    <n v="843.66804000000002"/>
    <n v="441.36804000000001"/>
    <x v="585"/>
  </r>
  <r>
    <n v="14012101"/>
    <n v="2021"/>
    <x v="8"/>
    <s v="NAN-Diesel Genset Replac-21/22"/>
    <x v="523"/>
    <n v="2846.7999999999997"/>
    <n v="3346.7632699999999"/>
    <n v="499.96327000000019"/>
    <x v="586"/>
  </r>
  <r>
    <n v="13882201"/>
    <n v="2022"/>
    <x v="8"/>
    <s v=" Install Fault Recorder WABTS"/>
    <x v="524"/>
    <n v="422.4"/>
    <n v="656.98870999999997"/>
    <n v="234.58870999999999"/>
    <x v="587"/>
  </r>
  <r>
    <n v="13252309"/>
    <n v="2023"/>
    <x v="8"/>
    <s v="Ugr Breakr Fail Proc SSD 230KV"/>
    <x v="525"/>
    <n v="289.7"/>
    <n v="1477.4993100000002"/>
    <n v="1187.7993100000001"/>
    <x v="588"/>
  </r>
  <r>
    <n v="13072201"/>
    <n v="2022"/>
    <x v="8"/>
    <s v="Replace Metering System"/>
    <x v="526"/>
    <n v="5875.8000000000011"/>
    <n v="9295.4733000000015"/>
    <n v="3419.6733000000004"/>
    <x v="58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93">
  <r>
    <n v="13251602"/>
    <n v="2016"/>
    <n v="2017"/>
    <s v="Replace Surge Arrestors"/>
    <x v="0"/>
    <n v="197.4"/>
    <n v="175.07061999999999"/>
    <n v="-22.329380000000015"/>
    <x v="0"/>
  </r>
  <r>
    <n v="13251606"/>
    <n v="2016"/>
    <n v="2017"/>
    <s v="Upgrd Digital Fault Recorders"/>
    <x v="1"/>
    <n v="502.5"/>
    <n v="550.03683999999998"/>
    <n v="47.536839999999984"/>
    <x v="1"/>
  </r>
  <r>
    <n v="13251613"/>
    <n v="2016"/>
    <n v="2017"/>
    <s v="Upgrade Warehouse Lighting-BIF"/>
    <x v="2"/>
    <n v="195.6"/>
    <n v="121.66594000000001"/>
    <n v="-73.934059999999988"/>
    <x v="2"/>
  </r>
  <r>
    <n v="14301601"/>
    <n v="2016"/>
    <n v="2017"/>
    <s v="CHD-Upgrd TS Mobile Substation"/>
    <x v="3"/>
    <n v="484.7"/>
    <n v="387.31428999999997"/>
    <n v="-97.385710000000017"/>
    <x v="3"/>
  </r>
  <r>
    <n v="13251708"/>
    <n v="2017"/>
    <n v="2017"/>
    <s v="HRD-Upgrd Alum Supp Structures"/>
    <x v="4"/>
    <n v="352.9"/>
    <n v="190.81581"/>
    <n v="-162.08418999999998"/>
    <x v="4"/>
  </r>
  <r>
    <n v="13251715"/>
    <n v="2017"/>
    <n v="2017"/>
    <s v="VAR-Upgr Equipment Foundations"/>
    <x v="5"/>
    <n v="389.2"/>
    <n v="245.33595000000003"/>
    <n v="-143.86404999999996"/>
    <x v="5"/>
  </r>
  <r>
    <n v="12421614"/>
    <n v="2016"/>
    <n v="2017"/>
    <s v="Hydrometeorological Equipment"/>
    <x v="6"/>
    <n v="314.10000000000002"/>
    <n v="183.34475"/>
    <n v="-130.75525000000002"/>
    <x v="6"/>
  </r>
  <r>
    <n v="12811603"/>
    <n v="2016"/>
    <n v="2017"/>
    <s v="HLK-Rplc Cntrl/Comm Room A/C"/>
    <x v="7"/>
    <n v="94.3"/>
    <n v="96.416759999999996"/>
    <n v="2.1167599999999993"/>
    <x v="7"/>
  </r>
  <r>
    <n v="12901501"/>
    <n v="2015"/>
    <n v="2017"/>
    <s v="CAT-Stat.Serv BRKR Replacement"/>
    <x v="8"/>
    <n v="1008.3"/>
    <n v="1036.8004000000001"/>
    <n v="28.500400000000127"/>
    <x v="8"/>
  </r>
  <r>
    <n v="12931509"/>
    <n v="2015"/>
    <n v="2017"/>
    <s v="BDE-Upgrade Equipment Doors"/>
    <x v="9"/>
    <n v="348.5"/>
    <n v="412.76522"/>
    <n v="64.265219999999999"/>
    <x v="9"/>
  </r>
  <r>
    <n v="12931514"/>
    <n v="2015"/>
    <n v="2017"/>
    <s v="EBBE-Accommodations/SepticSyst"/>
    <x v="10"/>
    <n v="1550.8"/>
    <n v="2043.46282"/>
    <n v="492.66282000000001"/>
    <x v="10"/>
  </r>
  <r>
    <n v="12931606"/>
    <n v="2016"/>
    <n v="2017"/>
    <s v="BDE-Rplc Station Service XFMR"/>
    <x v="11"/>
    <n v="401.2"/>
    <n v="533.10789999999997"/>
    <n v="131.90789999999998"/>
    <x v="11"/>
  </r>
  <r>
    <n v="12971702"/>
    <n v="2017"/>
    <n v="2017"/>
    <s v="HRD-Upgrade Access Roads"/>
    <x v="12"/>
    <n v="1162.5999999999999"/>
    <n v="825.69315000000006"/>
    <n v="-336.90684999999985"/>
    <x v="12"/>
  </r>
  <r>
    <n v="12421601"/>
    <n v="2016"/>
    <n v="2017"/>
    <s v="Rplc Battery Banks &amp; Chargers"/>
    <x v="13"/>
    <n v="881.6"/>
    <n v="645.24653000000001"/>
    <n v="-236.35347000000002"/>
    <x v="13"/>
  </r>
  <r>
    <n v="12421602"/>
    <n v="2016"/>
    <n v="2017"/>
    <s v="Rpl MDR4000 MicrowaveRadioEast"/>
    <x v="14"/>
    <n v="1170.5"/>
    <n v="1154.4370700000002"/>
    <n v="-16.062929999999824"/>
    <x v="14"/>
  </r>
  <r>
    <n v="12421603"/>
    <n v="2016"/>
    <n v="2017"/>
    <s v="Replace UPS Systems-HydroPlace"/>
    <x v="15"/>
    <n v="889.8"/>
    <n v="978.53091000000006"/>
    <n v="88.730910000000108"/>
    <x v="15"/>
  </r>
  <r>
    <n v="12421608"/>
    <n v="2016"/>
    <n v="2017"/>
    <s v="MDR,HVY-Terminal Station A/C's"/>
    <x v="16"/>
    <n v="191.9"/>
    <n v="196.26076"/>
    <n v="4.3607599999999991"/>
    <x v="16"/>
  </r>
  <r>
    <n v="12421613"/>
    <n v="2016"/>
    <n v="2017"/>
    <s v="Powerline Carrier-TL214/TL239"/>
    <x v="17"/>
    <n v="836.8"/>
    <n v="762.10996999999998"/>
    <n v="-74.690029999999979"/>
    <x v="17"/>
  </r>
  <r>
    <n v="12421615"/>
    <n v="2016"/>
    <n v="2017"/>
    <s v="SBH-Upgrd Telecontrol Facility"/>
    <x v="18"/>
    <n v="564"/>
    <n v="615.24950000000001"/>
    <n v="51.249500000000012"/>
    <x v="18"/>
  </r>
  <r>
    <n v="13321601"/>
    <n v="2016"/>
    <n v="2017"/>
    <s v="HWD/SVL-Replace Fuel Piping"/>
    <x v="19"/>
    <n v="311.8"/>
    <n v="267.87251000000003"/>
    <n v="-43.927489999999977"/>
    <x v="19"/>
  </r>
  <r>
    <n v="13321691"/>
    <n v="2016"/>
    <n v="2017"/>
    <s v="HWD&amp;SVL GasGen EngineRefurbish"/>
    <x v="20"/>
    <n v="3047.1"/>
    <n v="2968.2856499999998"/>
    <n v="-78.814350000000104"/>
    <x v="20"/>
  </r>
  <r>
    <n v="13331405"/>
    <n v="2014"/>
    <n v="2017"/>
    <s v="Ugd D.Plt ProdDataCollectEqt"/>
    <x v="21"/>
    <n v="819.4"/>
    <n v="842.73193000000003"/>
    <n v="23.331930000000057"/>
    <x v="21"/>
  </r>
  <r>
    <n v="13331603"/>
    <n v="2016"/>
    <n v="2017"/>
    <s v="GYR-Instl Variable Freq.Drives"/>
    <x v="22"/>
    <n v="169.9"/>
    <n v="257.47280999999998"/>
    <n v="87.572809999999976"/>
    <x v="22"/>
  </r>
  <r>
    <n v="13461605"/>
    <n v="2016"/>
    <n v="2017"/>
    <s v="BIF-Replace Service Bldg Roof"/>
    <x v="23"/>
    <n v="612.79999999999995"/>
    <n v="616.34056999999996"/>
    <n v="3.5405700000000024"/>
    <x v="23"/>
  </r>
  <r>
    <n v="14011604"/>
    <n v="2016"/>
    <n v="2017"/>
    <s v="NAN,CTW-Fire Suppression Systm"/>
    <x v="24"/>
    <n v="4407.1000000000004"/>
    <n v="3652.201"/>
    <n v="-754.89900000000034"/>
    <x v="24"/>
  </r>
  <r>
    <n v="14011606"/>
    <n v="2016"/>
    <n v="2017"/>
    <s v="Upgrade Transformers POV &amp; CTW"/>
    <x v="25"/>
    <n v="465.2"/>
    <n v="465.18887999999998"/>
    <n v="-1.1120000000005348E-2"/>
    <x v="25"/>
  </r>
  <r>
    <n v="14361601"/>
    <n v="2016"/>
    <n v="2017"/>
    <s v="LAL-Additions for Load Growth"/>
    <x v="26"/>
    <n v="4175.6000000000004"/>
    <n v="3710.7616600000001"/>
    <n v="-464.83834000000024"/>
    <x v="26"/>
  </r>
  <r>
    <n v="13491603"/>
    <n v="2016"/>
    <n v="2017"/>
    <s v="Replace Aircraft Makers-TL228"/>
    <x v="27"/>
    <n v="1567.9"/>
    <n v="1486.43912"/>
    <n v="-81.460880000000088"/>
    <x v="27"/>
  </r>
  <r>
    <n v="14281692"/>
    <n v="2016"/>
    <n v="2017"/>
    <s v="TL227 &amp; L1 Upgrds Sally's Cove"/>
    <x v="28"/>
    <n v="2250"/>
    <n v="1894.4775500000001"/>
    <n v="-355.52244999999994"/>
    <x v="28"/>
  </r>
  <r>
    <n v="13331701"/>
    <n v="2017"/>
    <n v="2017"/>
    <s v="Overhaul Diesel Engines"/>
    <x v="29"/>
    <n v="2095.9"/>
    <n v="1619.77981"/>
    <n v="-476.12019000000009"/>
    <x v="29"/>
  </r>
  <r>
    <n v="12961701"/>
    <n v="2017"/>
    <n v="2017"/>
    <s v="HRD-Overhaul Turb.Valves Unt2"/>
    <x v="30"/>
    <n v="2302.1"/>
    <n v="2496.5951600000003"/>
    <n v="194.4951600000004"/>
    <x v="30"/>
  </r>
  <r>
    <n v="12961706"/>
    <n v="2017"/>
    <n v="2017"/>
    <s v="Purch Capital Spares-Holyrood"/>
    <x v="31"/>
    <n v="321.5"/>
    <n v="338.322"/>
    <n v="16.822000000000003"/>
    <x v="31"/>
  </r>
  <r>
    <n v="12961707"/>
    <n v="2017"/>
    <n v="2017"/>
    <s v="HRD-Cond.Asses.&amp; Misc.Upgrds"/>
    <x v="32"/>
    <n v="2437.3000000000002"/>
    <n v="3058.10905"/>
    <n v="620.80904999999984"/>
    <x v="32"/>
  </r>
  <r>
    <n v="12961702"/>
    <n v="2017"/>
    <n v="2017"/>
    <s v="HRD-O/H U3 CoolWaterPump-West"/>
    <x v="33"/>
    <n v="210.8"/>
    <n v="196.03856999999999"/>
    <n v="-14.761430000000018"/>
    <x v="33"/>
  </r>
  <r>
    <n v="12961703"/>
    <n v="2017"/>
    <n v="2017"/>
    <s v="HRD-O/H U3 ExtractPump North"/>
    <x v="34"/>
    <n v="142.9"/>
    <n v="191.37642000000002"/>
    <n v="48.476420000000019"/>
    <x v="34"/>
  </r>
  <r>
    <n v="12961704"/>
    <n v="2017"/>
    <n v="2017"/>
    <s v="HRD-O/HU2 BoilerFeedPump-West"/>
    <x v="35"/>
    <n v="279.3"/>
    <n v="273.90096999999997"/>
    <n v="-5.3990300000000389"/>
    <x v="35"/>
  </r>
  <r>
    <n v="13251718"/>
    <n v="2017"/>
    <n v="2017"/>
    <s v="Replace Surge Arrestors"/>
    <x v="0"/>
    <n v="373.4"/>
    <n v="236.58428000000001"/>
    <n v="-136.81571999999997"/>
    <x v="36"/>
  </r>
  <r>
    <n v="14111702"/>
    <n v="2017"/>
    <n v="2017"/>
    <s v="STA-Replace Fuel Tank 22E"/>
    <x v="36"/>
    <n v="199.8"/>
    <n v="138.97298999999998"/>
    <n v="-60.82701000000003"/>
    <x v="37"/>
  </r>
  <r>
    <n v="13251710"/>
    <n v="2017"/>
    <n v="2017"/>
    <s v="Upgrd Off.Facil/Cntrl Bldgs"/>
    <x v="37"/>
    <n v="2197.3000000000002"/>
    <n v="1815.20326"/>
    <n v="-382.09674000000018"/>
    <x v="38"/>
  </r>
  <r>
    <n v="13251711"/>
    <n v="2017"/>
    <n v="2017"/>
    <s v="Upgrade Line Depots-Various"/>
    <x v="38"/>
    <n v="1458.8"/>
    <n v="689.38747000000001"/>
    <n v="-769.41252999999995"/>
    <x v="39"/>
  </r>
  <r>
    <n v="13461706"/>
    <n v="2017"/>
    <n v="2017"/>
    <s v="Install Fall Protection Equip"/>
    <x v="39"/>
    <n v="194.7"/>
    <n v="161.26495"/>
    <n v="-33.43504999999999"/>
    <x v="40"/>
  </r>
  <r>
    <n v="13331703"/>
    <n v="2017"/>
    <n v="2017"/>
    <s v="VAR-Inspect Fuel Storage Tanks"/>
    <x v="40"/>
    <n v="1058.8"/>
    <n v="717.25810999999999"/>
    <n v="-341.54188999999997"/>
    <x v="41"/>
  </r>
  <r>
    <n v="14011602"/>
    <n v="2016"/>
    <n v="2017"/>
    <s v="POV-Additions for Load Growth"/>
    <x v="41"/>
    <n v="1453.8"/>
    <n v="881.77620999999999"/>
    <n v="-572.02378999999996"/>
    <x v="42"/>
  </r>
  <r>
    <n v="13251709"/>
    <n v="2017"/>
    <n v="2017"/>
    <s v="GFL,BUC-Purch Backup Diesel SS"/>
    <x v="42"/>
    <n v="188.9"/>
    <n v="149.27403000000001"/>
    <n v="-39.625969999999995"/>
    <x v="43"/>
  </r>
  <r>
    <n v="20081710"/>
    <n v="2017"/>
    <n v="2017"/>
    <s v="Replace Roof - Hydro Place"/>
    <x v="43"/>
    <n v="923.4"/>
    <n v="503.50258000000002"/>
    <n v="-419.89741999999995"/>
    <x v="44"/>
  </r>
  <r>
    <n v="13501705"/>
    <n v="2017"/>
    <n v="2017"/>
    <s v="Var-Install Demand Metering"/>
    <x v="44"/>
    <n v="89.7"/>
    <n v="73.401330000000002"/>
    <n v="-16.298670000000001"/>
    <x v="45"/>
  </r>
  <r>
    <n v="12931704"/>
    <n v="2017"/>
    <n v="2017"/>
    <s v="BDE-PublicSafetyDams/Waterways"/>
    <x v="45"/>
    <n v="489"/>
    <n v="355.48475999999999"/>
    <n v="-133.51524000000001"/>
    <x v="46"/>
  </r>
  <r>
    <n v="12421704"/>
    <n v="2017"/>
    <n v="2017"/>
    <s v="Rplc Network Communications Eq"/>
    <x v="46"/>
    <n v="199.3"/>
    <n v="228.64910999999998"/>
    <n v="29.349109999999968"/>
    <x v="47"/>
  </r>
  <r>
    <n v="12421705"/>
    <n v="2017"/>
    <n v="2017"/>
    <s v="Upgrade Site Facilities"/>
    <x v="47"/>
    <n v="49"/>
    <n v="49.913699999999999"/>
    <n v="0.91369999999999862"/>
    <x v="48"/>
  </r>
  <r>
    <n v="13491708"/>
    <n v="2017"/>
    <n v="2017"/>
    <s v="Perform WPLM Program"/>
    <x v="48"/>
    <n v="2404.1"/>
    <n v="3234.6081300000001"/>
    <n v="830.50813000000016"/>
    <x v="49"/>
  </r>
  <r>
    <n v="13071701"/>
    <n v="2017"/>
    <n v="2017"/>
    <s v="Purch Meters, Equip &amp; Tanks"/>
    <x v="49"/>
    <n v="198.8"/>
    <n v="273.86599999999999"/>
    <n v="75.065999999999974"/>
    <x v="50"/>
  </r>
  <r>
    <n v="13251706"/>
    <n v="2017"/>
    <n v="2017"/>
    <s v="Rplcmnt Due to In-Serv Failure"/>
    <x v="50"/>
    <n v="1000"/>
    <n v="1437.20697"/>
    <n v="437.20696999999996"/>
    <x v="51"/>
  </r>
  <r>
    <n v="12421710"/>
    <n v="2017"/>
    <n v="2017"/>
    <s v="Upgrd Access Roads-Microw Site"/>
    <x v="51"/>
    <n v="118.4"/>
    <n v="121.13525"/>
    <n v="2.7352499999999935"/>
    <x v="52"/>
  </r>
  <r>
    <n v="12931709"/>
    <n v="2017"/>
    <n v="2017"/>
    <s v="BDE-Rplc Floor Annunciators"/>
    <x v="52"/>
    <n v="46.8"/>
    <n v="45.493379999999995"/>
    <n v="-1.3066200000000023"/>
    <x v="53"/>
  </r>
  <r>
    <n v="13251707"/>
    <n v="2017"/>
    <n v="2017"/>
    <s v="Purch Capital Spares-Term Stns"/>
    <x v="53"/>
    <n v="495.8"/>
    <n v="397.84487000000001"/>
    <n v="-97.955129999999997"/>
    <x v="54"/>
  </r>
  <r>
    <n v="12901702"/>
    <n v="2017"/>
    <n v="2017"/>
    <s v="CAT-Major OHaul.Inspection-U1"/>
    <x v="54"/>
    <n v="305.39999999999998"/>
    <n v="334.11096000000003"/>
    <n v="28.710960000000057"/>
    <x v="55"/>
  </r>
  <r>
    <n v="12791701"/>
    <n v="2017"/>
    <n v="2017"/>
    <s v="Hydro Generation Tools &amp; Equip"/>
    <x v="55"/>
    <n v="113.4"/>
    <n v="112.04888000000001"/>
    <n v="-1.3511199999999945"/>
    <x v="56"/>
  </r>
  <r>
    <n v="13961703"/>
    <n v="2017"/>
    <n v="2017"/>
    <s v="WAB-Replace Recloser"/>
    <x v="56"/>
    <n v="199.2"/>
    <n v="115.97474000000001"/>
    <n v="-83.225259999999977"/>
    <x v="57"/>
  </r>
  <r>
    <n v="13321703"/>
    <n v="2017"/>
    <n v="2017"/>
    <s v="Purch Capital Spares-Gas Turb"/>
    <x v="57"/>
    <n v="185"/>
    <n v="161.20583999999999"/>
    <n v="-23.794160000000005"/>
    <x v="58"/>
  </r>
  <r>
    <n v="12981701"/>
    <n v="2017"/>
    <n v="2017"/>
    <s v="Remove Safety Hazards-2017"/>
    <x v="58"/>
    <n v="198.6"/>
    <n v="185.91085999999999"/>
    <n v="-12.689140000000009"/>
    <x v="59"/>
  </r>
  <r>
    <n v="12421707"/>
    <n v="2017"/>
    <n v="2017"/>
    <s v="Purchase Test Equipment"/>
    <x v="59"/>
    <n v="45.2"/>
    <n v="48.66404"/>
    <n v="3.4640399999999971"/>
    <x v="60"/>
  </r>
  <r>
    <n v="13461711"/>
    <n v="2017"/>
    <n v="2017"/>
    <s v="BF-Three Phase Construction"/>
    <x v="60"/>
    <n v="49.6"/>
    <n v="43.204329999999999"/>
    <n v="-6.3956700000000026"/>
    <x v="61"/>
  </r>
  <r>
    <n v="12851701"/>
    <n v="2017"/>
    <n v="2017"/>
    <s v="BDE-Repl Powerhouse Lighting"/>
    <x v="61"/>
    <n v="43.9"/>
    <n v="36.185629999999996"/>
    <n v="-7.7143700000000024"/>
    <x v="62"/>
  </r>
  <r>
    <n v="12931712"/>
    <n v="2017"/>
    <n v="2017"/>
    <s v="BDE-Repl Powerhouse#2 Lightin"/>
    <x v="62"/>
    <n v="48"/>
    <n v="46.138390000000001"/>
    <n v="-1.8616099999999989"/>
    <x v="63"/>
  </r>
  <r>
    <n v="12971706"/>
    <n v="2017"/>
    <n v="2017"/>
    <s v="Stage 1 Pumphouse Siding Repla"/>
    <x v="63"/>
    <n v="49.9"/>
    <n v="51.871690000000001"/>
    <n v="1.9716900000000024"/>
    <x v="64"/>
  </r>
  <r>
    <n v="13491701"/>
    <n v="2017"/>
    <n v="2018"/>
    <s v="Trans Line Upgrds-TL212&amp; TL218"/>
    <x v="64"/>
    <n v="2511.5"/>
    <n v="1727.67037"/>
    <n v="-783.82962999999995"/>
    <x v="65"/>
  </r>
  <r>
    <n v="12971601"/>
    <n v="2016"/>
    <n v="2018"/>
    <s v="HRD-Powerhouse Envelope Upgrd"/>
    <x v="65"/>
    <n v="6477.8"/>
    <n v="5640.8876500000006"/>
    <n v="-836.91234999999961"/>
    <x v="66"/>
  </r>
  <r>
    <n v="13251605"/>
    <n v="2016"/>
    <n v="2018"/>
    <s v="Replace Disconnects 2016/2017"/>
    <x v="66"/>
    <n v="1967.8"/>
    <n v="1421.63733"/>
    <n v="-546.16266999999993"/>
    <x v="67"/>
  </r>
  <r>
    <n v="13251716"/>
    <n v="2017"/>
    <n v="2018"/>
    <s v="VAR-Repl Instrum Transformers"/>
    <x v="67"/>
    <n v="1345.3"/>
    <n v="792.76315"/>
    <n v="-552.53684999999996"/>
    <x v="68"/>
  </r>
  <r>
    <n v="14111703"/>
    <n v="2017"/>
    <n v="2018"/>
    <s v="PHS-Replace Diesel Unit 2042"/>
    <x v="68"/>
    <n v="4374.3"/>
    <n v="2871.8408799999997"/>
    <n v="-1502.4591200000004"/>
    <x v="69"/>
  </r>
  <r>
    <n v="12931705"/>
    <n v="2017"/>
    <n v="2018"/>
    <s v="Purch Capital Spares-Hydraulic"/>
    <x v="69"/>
    <n v="487.4"/>
    <n v="629.59014999999999"/>
    <n v="142.19015000000002"/>
    <x v="70"/>
  </r>
  <r>
    <n v="13251722"/>
    <n v="2017"/>
    <n v="2018"/>
    <s v="VAR-Upgrade Power Transformers"/>
    <x v="70"/>
    <n v="14559"/>
    <n v="9119.2081300000009"/>
    <n v="-5439.7918699999991"/>
    <x v="71"/>
  </r>
  <r>
    <n v="13321701"/>
    <n v="2017"/>
    <n v="2018"/>
    <s v="SVL-Upgrd GasTurb Plt Life Ext"/>
    <x v="71"/>
    <n v="1353.2"/>
    <n v="593.92198999999994"/>
    <n v="-759.27801000000011"/>
    <x v="72"/>
  </r>
  <r>
    <n v="12841701"/>
    <n v="2017"/>
    <n v="2018"/>
    <s v="USL-Inst Asset Health Mon Syst"/>
    <x v="72"/>
    <n v="641.4"/>
    <n v="356.44979999999998"/>
    <n v="-284.9502"/>
    <x v="73"/>
  </r>
  <r>
    <n v="13071702"/>
    <n v="2017"/>
    <n v="2018"/>
    <s v="Purch Meter Calib Test Console"/>
    <x v="73"/>
    <n v="196.9"/>
    <n v="209.37357"/>
    <n v="12.473569999999995"/>
    <x v="74"/>
  </r>
  <r>
    <n v="13251705"/>
    <n v="2017"/>
    <n v="2018"/>
    <s v="OPD-Replace Power Transformers"/>
    <x v="74"/>
    <n v="1147.5999999999999"/>
    <n v="648.30475000000001"/>
    <n v="-499.2952499999999"/>
    <x v="75"/>
  </r>
  <r>
    <n v="12421701"/>
    <n v="2017"/>
    <n v="2018"/>
    <s v="Rplc Battery Banks &amp; Chargers"/>
    <x v="75"/>
    <n v="945.5"/>
    <n v="772.74281999999994"/>
    <n v="-172.75718000000006"/>
    <x v="76"/>
  </r>
  <r>
    <n v="12841702"/>
    <n v="2017"/>
    <n v="2018"/>
    <s v="USL-Overhaul Main Gen Breaker"/>
    <x v="76"/>
    <n v="271.10000000000002"/>
    <n v="245.06673999999998"/>
    <n v="-26.033260000000041"/>
    <x v="77"/>
  </r>
  <r>
    <n v="13331702"/>
    <n v="2017"/>
    <n v="2018"/>
    <s v="Auxiliary Upgrades"/>
    <x v="77"/>
    <n v="1206.9000000000001"/>
    <n v="1126.6528500000002"/>
    <n v="-80.24714999999992"/>
    <x v="78"/>
  </r>
  <r>
    <n v="13491702"/>
    <n v="2017"/>
    <n v="2018"/>
    <s v="Replace Insulators - TL227"/>
    <x v="78"/>
    <n v="416.9"/>
    <n v="299.42144999999999"/>
    <n v="-117.47854999999998"/>
    <x v="79"/>
  </r>
  <r>
    <n v="12931708"/>
    <n v="2017"/>
    <n v="2018"/>
    <s v="BDE-Inst Wind Mon Stn NSD SD-2"/>
    <x v="79"/>
    <n v="165.5"/>
    <n v="167.31312"/>
    <n v="1.8131199999999978"/>
    <x v="80"/>
  </r>
  <r>
    <n v="12841601"/>
    <n v="2016"/>
    <n v="2018"/>
    <s v="USL-Refurb Stat.Serv.WaterSyst"/>
    <x v="80"/>
    <n v="294.2"/>
    <n v="279.67624000000001"/>
    <n v="-14.523759999999982"/>
    <x v="81"/>
  </r>
  <r>
    <n v="12901701"/>
    <n v="2017"/>
    <n v="2018"/>
    <s v="Water System Replacements"/>
    <x v="81"/>
    <n v="2553.8000000000002"/>
    <n v="1697.4615800000001"/>
    <n v="-856.33842000000004"/>
    <x v="82"/>
  </r>
  <r>
    <n v="13251303"/>
    <n v="2013"/>
    <n v="2018"/>
    <s v="Rplace Instrument Transformers"/>
    <x v="67"/>
    <n v="3668"/>
    <n v="3530.2061600000002"/>
    <n v="-137.79383999999982"/>
    <x v="83"/>
  </r>
  <r>
    <n v="13251714"/>
    <n v="2017"/>
    <n v="2018"/>
    <s v="VAR-Install Frequency Monitors"/>
    <x v="82"/>
    <n v="157.80000000000001"/>
    <n v="126.38036"/>
    <n v="-31.419640000000015"/>
    <x v="84"/>
  </r>
  <r>
    <n v="14011705"/>
    <n v="2017"/>
    <n v="2018"/>
    <s v="CHT-Replace Diesel Unit 2034"/>
    <x v="83"/>
    <n v="1432.5"/>
    <n v="1315.5202400000001"/>
    <n v="-116.97975999999994"/>
    <x v="85"/>
  </r>
  <r>
    <n v="13461705"/>
    <n v="2017"/>
    <n v="2018"/>
    <s v="VAR-Install Pole Storage Ramps"/>
    <x v="84"/>
    <n v="816.4"/>
    <n v="477.72084999999998"/>
    <n v="-338.67914999999999"/>
    <x v="86"/>
  </r>
  <r>
    <n v="13251720"/>
    <n v="2017"/>
    <n v="2018"/>
    <s v="VAR-Replace Insulators"/>
    <x v="85"/>
    <n v="971.9"/>
    <n v="196.66504"/>
    <n v="-775.23496"/>
    <x v="87"/>
  </r>
  <r>
    <n v="14111701"/>
    <n v="2017"/>
    <n v="2018"/>
    <s v="MSH-Rplc Automation Equipment"/>
    <x v="86"/>
    <n v="1142"/>
    <n v="1047.80807"/>
    <n v="-94.191929999999957"/>
    <x v="88"/>
  </r>
  <r>
    <n v="12931707"/>
    <n v="2017"/>
    <n v="2018"/>
    <s v="BDE-Refurb Sump Lvl System PH2"/>
    <x v="87"/>
    <n v="303.2"/>
    <n v="230.74726999999999"/>
    <n v="-72.452730000000003"/>
    <x v="89"/>
  </r>
  <r>
    <n v="13321702"/>
    <n v="2017"/>
    <n v="2018"/>
    <s v="HWD-Upgrd GasTurb Plt Life Ext"/>
    <x v="88"/>
    <n v="956.7"/>
    <n v="469.25653999999997"/>
    <n v="-487.44346000000007"/>
    <x v="90"/>
  </r>
  <r>
    <n v="13251719"/>
    <n v="2017"/>
    <n v="2018"/>
    <s v="VAR-Install Fire Protection"/>
    <x v="89"/>
    <n v="926.7"/>
    <n v="794.99401"/>
    <n v="-131.70599000000004"/>
    <x v="91"/>
  </r>
  <r>
    <n v="12931703"/>
    <n v="2017"/>
    <n v="2018"/>
    <s v="BDE-Upgrd Ventilation PH1&amp;2"/>
    <x v="90"/>
    <n v="997.9"/>
    <n v="685.62446"/>
    <n v="-312.27553999999998"/>
    <x v="92"/>
  </r>
  <r>
    <n v="20081611"/>
    <n v="2016"/>
    <n v="2018"/>
    <s v="Replace A/C Units 8 &amp; 14-HYP"/>
    <x v="91"/>
    <n v="264.10000000000002"/>
    <n v="276.42311000000001"/>
    <n v="12.323109999999986"/>
    <x v="93"/>
  </r>
  <r>
    <n v="13331602"/>
    <n v="2016"/>
    <n v="2018"/>
    <s v="Replc Human Machine Interfaces"/>
    <x v="92"/>
    <n v="434"/>
    <n v="458.00869"/>
    <n v="24.008690000000001"/>
    <x v="94"/>
  </r>
  <r>
    <n v="13251612"/>
    <n v="2016"/>
    <n v="2018"/>
    <s v="Fire Protection-230kV TS,BDE"/>
    <x v="93"/>
    <n v="766"/>
    <n v="592.86968000000002"/>
    <n v="-173.13031999999998"/>
    <x v="95"/>
  </r>
  <r>
    <n v="12931608"/>
    <n v="2016"/>
    <n v="2018"/>
    <s v="BDE-UG SV Bypass Valve Unit1&amp;2"/>
    <x v="94"/>
    <n v="351.5"/>
    <n v="398.60933"/>
    <n v="47.10933"/>
    <x v="96"/>
  </r>
  <r>
    <n v="13501703"/>
    <n v="2017"/>
    <n v="2018"/>
    <s v="2017/18-Distribution Upgrades"/>
    <x v="95"/>
    <n v="1195.0999999999999"/>
    <n v="994.01760000000002"/>
    <n v="-201.08239999999989"/>
    <x v="97"/>
  </r>
  <r>
    <n v="13251723"/>
    <n v="2017"/>
    <n v="2018"/>
    <s v="VAR-Cable Upgrades"/>
    <x v="96"/>
    <n v="932.1"/>
    <n v="664.70905000000005"/>
    <n v="-267.39094999999998"/>
    <x v="98"/>
  </r>
  <r>
    <n v="13501704"/>
    <n v="2017"/>
    <n v="2018"/>
    <s v="BWT-Instl RecloserRemote Cntrl"/>
    <x v="97"/>
    <n v="465.7"/>
    <n v="489.17259999999999"/>
    <n v="23.4726"/>
    <x v="99"/>
  </r>
  <r>
    <n v="13251713"/>
    <n v="2017"/>
    <n v="2018"/>
    <s v="Replc Electromechanical Timers"/>
    <x v="98"/>
    <n v="197.8"/>
    <n v="263.21260999999998"/>
    <n v="65.412609999999972"/>
    <x v="100"/>
  </r>
  <r>
    <n v="13491601"/>
    <n v="2016"/>
    <n v="2018"/>
    <s v="230kV TL266 Constr-SOP to HWDs"/>
    <x v="99"/>
    <n v="26560.9"/>
    <n v="26707.137059999997"/>
    <n v="146.23705999999584"/>
    <x v="101"/>
  </r>
  <r>
    <n v="12421715"/>
    <n v="2017"/>
    <n v="2018"/>
    <s v="MMH-Upgrd Telecontrol Facility"/>
    <x v="100"/>
    <n v="757.1"/>
    <n v="623.28678000000002"/>
    <n v="-133.81322"/>
    <x v="102"/>
  </r>
  <r>
    <n v="14111504"/>
    <n v="2015"/>
    <n v="2018"/>
    <s v="Rplc Programmable Logic Cntrlr"/>
    <x v="101"/>
    <n v="958"/>
    <n v="1359.9236100000001"/>
    <n v="401.92361000000005"/>
    <x v="103"/>
  </r>
  <r>
    <n v="12091701"/>
    <n v="2017"/>
    <n v="2018"/>
    <s v="Inst AutoMeterReading-HVY"/>
    <x v="102"/>
    <n v="1970.2"/>
    <n v="1790.49162"/>
    <n v="-179.70838000000003"/>
    <x v="104"/>
  </r>
  <r>
    <n v="13501603"/>
    <n v="2016"/>
    <n v="2018"/>
    <s v="2016/17-Distribution Upgrades"/>
    <x v="103"/>
    <n v="6635.9"/>
    <n v="6408.1559699999998"/>
    <n v="-227.74402999999984"/>
    <x v="105"/>
  </r>
  <r>
    <n v="12091601"/>
    <n v="2016"/>
    <n v="2018"/>
    <s v="Inst AutoMeterReading-Lab.West"/>
    <x v="104"/>
    <n v="967.2"/>
    <n v="1408.3220700000002"/>
    <n v="441.12207000000012"/>
    <x v="106"/>
  </r>
  <r>
    <n v="13251603"/>
    <n v="2016"/>
    <n v="2018"/>
    <s v="Replace Protection Relays-VAR"/>
    <x v="105"/>
    <n v="1857"/>
    <n v="3314.7093100000002"/>
    <n v="1457.7093100000002"/>
    <x v="107"/>
  </r>
  <r>
    <n v="12971703"/>
    <n v="2017"/>
    <n v="2018"/>
    <s v="HRD-Upgrd UndrGrnd Plnt Drnage"/>
    <x v="106"/>
    <n v="923.1"/>
    <n v="1890.8069699999999"/>
    <n v="967.70696999999984"/>
    <x v="108"/>
  </r>
  <r>
    <n v="13961803"/>
    <n v="2018"/>
    <n v="2018"/>
    <s v="HVY-Additons for Load Growth"/>
    <x v="107"/>
    <n v="505"/>
    <n v="222.45517999999998"/>
    <n v="-282.54482000000002"/>
    <x v="109"/>
  </r>
  <r>
    <n v="13321801"/>
    <n v="2018"/>
    <n v="2018"/>
    <s v="Purch Capital Spares-Gas Turb"/>
    <x v="57"/>
    <n v="626.9"/>
    <n v="534.67167000000006"/>
    <n v="-92.228329999999914"/>
    <x v="110"/>
  </r>
  <r>
    <n v="12981801"/>
    <n v="2018"/>
    <n v="2018"/>
    <s v="Remove Safety Hazards-2018"/>
    <x v="108"/>
    <n v="199.4"/>
    <n v="166.33682000000002"/>
    <n v="-33.063179999999988"/>
    <x v="111"/>
  </r>
  <r>
    <n v="13461806"/>
    <n v="2018"/>
    <n v="2018"/>
    <s v="Install Fall Protection Equip"/>
    <x v="109"/>
    <n v="46.7"/>
    <n v="40.05556"/>
    <n v="-6.644440000000003"/>
    <x v="112"/>
  </r>
  <r>
    <n v="13331801"/>
    <n v="2018"/>
    <n v="2018"/>
    <s v="Overhaul Diesel Engines"/>
    <x v="110"/>
    <n v="2852.4"/>
    <n v="2028.9873"/>
    <n v="-823.41270000000009"/>
    <x v="113"/>
  </r>
  <r>
    <n v="13071801"/>
    <n v="2018"/>
    <n v="2018"/>
    <s v="Meters and Metering Equipment"/>
    <x v="111"/>
    <n v="198.5"/>
    <n v="236.64159000000001"/>
    <n v="38.141590000000008"/>
    <x v="114"/>
  </r>
  <r>
    <n v="14011801"/>
    <n v="2018"/>
    <n v="2018"/>
    <s v="Additions Load Growth-MAK,RIG"/>
    <x v="112"/>
    <n v="730.1"/>
    <n v="301.97757999999999"/>
    <n v="-428.12242000000003"/>
    <x v="115"/>
  </r>
  <r>
    <n v="13251801"/>
    <n v="2018"/>
    <n v="2018"/>
    <s v="Rplcmnt Due to In-Serv Failure"/>
    <x v="113"/>
    <n v="1000"/>
    <n v="2268.94461"/>
    <n v="1268.94461"/>
    <x v="116"/>
  </r>
  <r>
    <n v="13251802"/>
    <n v="2018"/>
    <n v="2018"/>
    <s v="Var-Replace Surge Arrestors"/>
    <x v="0"/>
    <n v="361.8"/>
    <n v="94.766120000000001"/>
    <n v="-267.03388000000001"/>
    <x v="117"/>
  </r>
  <r>
    <n v="13251803"/>
    <n v="2018"/>
    <n v="2018"/>
    <s v="HRD-Upgrd Alum Supp Structures"/>
    <x v="4"/>
    <n v="287.60000000000002"/>
    <n v="143.18801000000002"/>
    <n v="-144.41199"/>
    <x v="118"/>
  </r>
  <r>
    <n v="13251805"/>
    <n v="2018"/>
    <n v="2018"/>
    <s v="VAR-Upgr Equipment Foundations"/>
    <x v="114"/>
    <n v="367"/>
    <n v="286.86183"/>
    <n v="-80.138170000000002"/>
    <x v="119"/>
  </r>
  <r>
    <n v="12971802"/>
    <n v="2018"/>
    <n v="2018"/>
    <s v="HRD-Install Raw Water Line"/>
    <x v="115"/>
    <n v="1252.5999999999999"/>
    <n v="1528.5457799999999"/>
    <n v="275.94578000000001"/>
    <x v="120"/>
  </r>
  <r>
    <n v="12961801"/>
    <n v="2018"/>
    <n v="2018"/>
    <s v="HRD-In-Service Failures"/>
    <x v="116"/>
    <n v="1250"/>
    <n v="2699.9082000000003"/>
    <n v="1449.9082000000003"/>
    <x v="121"/>
  </r>
  <r>
    <n v="12961803"/>
    <n v="2018"/>
    <n v="2018"/>
    <s v="HRD-Cond.Asses.&amp; Misc.Upgrds"/>
    <x v="32"/>
    <n v="2749.6"/>
    <n v="3906.9442400000003"/>
    <n v="1157.3442400000004"/>
    <x v="122"/>
  </r>
  <r>
    <n v="12421809"/>
    <n v="2018"/>
    <n v="2018"/>
    <s v="Rplc TS Air Conditioner-BUC"/>
    <x v="117"/>
    <n v="74.400000000000006"/>
    <n v="75.469380000000001"/>
    <n v="1.0693799999999953"/>
    <x v="123"/>
  </r>
  <r>
    <n v="13491808"/>
    <n v="2018"/>
    <n v="2018"/>
    <s v="Perform WPLM Program"/>
    <x v="48"/>
    <n v="3532.9"/>
    <n v="3185.6228799999999"/>
    <n v="-347.2771200000002"/>
    <x v="124"/>
  </r>
  <r>
    <n v="13251806"/>
    <n v="2018"/>
    <n v="2018"/>
    <s v="Upgrd Off.Facil/Cntrl Bldgs"/>
    <x v="118"/>
    <n v="1180.5999999999999"/>
    <n v="955.86768999999993"/>
    <n v="-224.73230999999998"/>
    <x v="125"/>
  </r>
  <r>
    <n v="14111801"/>
    <n v="2018"/>
    <n v="2018"/>
    <s v="Replc Human Machine Interfaces"/>
    <x v="119"/>
    <n v="280.8"/>
    <n v="242.52020000000002"/>
    <n v="-38.279799999999994"/>
    <x v="126"/>
  </r>
  <r>
    <n v="12421805"/>
    <n v="2018"/>
    <n v="2018"/>
    <s v="Upgrade Site Facilities"/>
    <x v="120"/>
    <n v="49"/>
    <n v="46.827280000000002"/>
    <n v="-2.1727199999999982"/>
    <x v="127"/>
  </r>
  <r>
    <n v="12421806"/>
    <n v="2018"/>
    <n v="2018"/>
    <s v="Var-Replace Radomes"/>
    <x v="121"/>
    <n v="360.3"/>
    <n v="331.11378999999999"/>
    <n v="-29.186210000000017"/>
    <x v="128"/>
  </r>
  <r>
    <n v="12421808"/>
    <n v="2018"/>
    <n v="2018"/>
    <s v="Upgrade RTUs"/>
    <x v="122"/>
    <n v="118.3"/>
    <n v="108.51572"/>
    <n v="-9.7842799999999954"/>
    <x v="129"/>
  </r>
  <r>
    <n v="12421804"/>
    <n v="2018"/>
    <n v="2018"/>
    <s v="Rplc Network Communications Eq"/>
    <x v="123"/>
    <n v="199.5"/>
    <n v="239.05295999999998"/>
    <n v="39.552959999999985"/>
    <x v="130"/>
  </r>
  <r>
    <n v="12961802"/>
    <n v="2018"/>
    <n v="2018"/>
    <s v="HRD-Pumps Overhaul"/>
    <x v="124"/>
    <n v="438.3"/>
    <n v="302.68281999999999"/>
    <n v="-135.61718000000002"/>
    <x v="131"/>
  </r>
  <r>
    <n v="12961804"/>
    <n v="2018"/>
    <n v="2018"/>
    <s v="HRD-U1 Generator Overhaul"/>
    <x v="125"/>
    <n v="1005"/>
    <n v="1060.57554"/>
    <n v="55.575540000000046"/>
    <x v="132"/>
  </r>
  <r>
    <n v="12961805"/>
    <n v="2018"/>
    <n v="2018"/>
    <s v="HRD-U1 Turbine Valves O/Haul"/>
    <x v="126"/>
    <n v="2485.6999999999998"/>
    <n v="2247.7470400000002"/>
    <n v="-237.95295999999962"/>
    <x v="133"/>
  </r>
  <r>
    <n v="14011806"/>
    <n v="2018"/>
    <n v="2018"/>
    <s v="PDR-Instl Sub-Surface Drainage"/>
    <x v="127"/>
    <n v="524.9"/>
    <n v="721.61311000000001"/>
    <n v="196.71311000000003"/>
    <x v="134"/>
  </r>
  <r>
    <n v="12931803"/>
    <n v="2018"/>
    <n v="2018"/>
    <s v="BDE-Hydraulic In-Serv Failures"/>
    <x v="128"/>
    <n v="1251.0999999999999"/>
    <n v="452.42313999999999"/>
    <n v="-798.67685999999992"/>
    <x v="135"/>
  </r>
  <r>
    <n v="12931810"/>
    <n v="2018"/>
    <n v="2018"/>
    <s v="BDE-PublicSafetyDams/Waterways"/>
    <x v="129"/>
    <n v="394.7"/>
    <n v="344.17149999999998"/>
    <n v="-50.528500000000008"/>
    <x v="136"/>
  </r>
  <r>
    <n v="12791801"/>
    <n v="2018"/>
    <n v="2018"/>
    <s v="Hydro Generation Tools &amp; Equip"/>
    <x v="130"/>
    <n v="235.2"/>
    <n v="255.59920000000002"/>
    <n v="20.399200000000036"/>
    <x v="137"/>
  </r>
  <r>
    <n v="12931815"/>
    <n v="2018"/>
    <n v="2018"/>
    <s v="BDE-Refurbish Turbine Unit 2"/>
    <x v="131"/>
    <n v="2520.6999999999998"/>
    <n v="1717.8403899999998"/>
    <n v="-802.85960999999998"/>
    <x v="138"/>
  </r>
  <r>
    <n v="12931816"/>
    <n v="2018"/>
    <n v="2018"/>
    <s v="BDE-Cond.Monitoring Equipment"/>
    <x v="132"/>
    <n v="340.4"/>
    <n v="233.08776"/>
    <n v="-107.31223999999997"/>
    <x v="139"/>
  </r>
  <r>
    <n v="13251809"/>
    <n v="2018"/>
    <n v="2018"/>
    <s v="Upgrade Line Depots-Various"/>
    <x v="133"/>
    <n v="1233"/>
    <n v="1005.6007499999999"/>
    <n v="-227.39925000000005"/>
    <x v="140"/>
  </r>
  <r>
    <n v="12841801"/>
    <n v="2018"/>
    <n v="2018"/>
    <s v="USL-O/Haul Turbine/Gen. Unit"/>
    <x v="134"/>
    <n v="729.1"/>
    <n v="436.34901000000002"/>
    <n v="-292.75099"/>
    <x v="141"/>
  </r>
  <r>
    <n v="12811801"/>
    <n v="2018"/>
    <n v="2018"/>
    <s v="HLK-Replace Coolers"/>
    <x v="135"/>
    <n v="516.79999999999995"/>
    <n v="429.88453000000004"/>
    <n v="-86.915469999999914"/>
    <x v="142"/>
  </r>
  <r>
    <n v="20081801"/>
    <n v="2018"/>
    <n v="2018"/>
    <s v="Purchase Office Equipment-HYP"/>
    <x v="136"/>
    <n v="90"/>
    <n v="26.278320000000001"/>
    <n v="-63.721679999999999"/>
    <x v="143"/>
  </r>
  <r>
    <n v="12931813"/>
    <n v="2018"/>
    <n v="2018"/>
    <s v="BDE-Replace Control Cable PH1"/>
    <x v="137"/>
    <n v="515.1"/>
    <n v="423.60748000000001"/>
    <n v="-91.492520000000013"/>
    <x v="144"/>
  </r>
  <r>
    <n v="12841802"/>
    <n v="2018"/>
    <n v="2018"/>
    <s v="USL-Refurbish Accommodation"/>
    <x v="138"/>
    <n v="74.5"/>
    <n v="51.469059999999999"/>
    <n v="-23.030940000000001"/>
    <x v="145"/>
  </r>
  <r>
    <n v="20081803"/>
    <n v="2018"/>
    <n v="2018"/>
    <s v=" Rplc Washroom Fixtures - HYP"/>
    <x v="139"/>
    <n v="49.5"/>
    <n v="50.261489999999995"/>
    <n v="0.76148999999999489"/>
    <x v="146"/>
  </r>
  <r>
    <n v="12971804"/>
    <n v="2018"/>
    <n v="2018"/>
    <s v="Stage 2 Emerg Diesel Gen Refur"/>
    <x v="140"/>
    <n v="49.5"/>
    <n v="9.3213200000000001"/>
    <n v="-40.17868"/>
    <x v="147"/>
  </r>
  <r>
    <n v="12421807"/>
    <n v="2018"/>
    <n v="2018"/>
    <s v="Purchase Test Equipment"/>
    <x v="59"/>
    <n v="46"/>
    <n v="30.681330000000003"/>
    <n v="-15.318669999999997"/>
    <x v="148"/>
  </r>
  <r>
    <n v="20081804"/>
    <n v="2018"/>
    <n v="2018"/>
    <s v="Security Improvements"/>
    <x v="141"/>
    <n v="45.5"/>
    <n v="8.4700300000000013"/>
    <n v="-37.029969999999999"/>
    <x v="149"/>
  </r>
  <r>
    <n v="12931817"/>
    <n v="2018"/>
    <n v="2018"/>
    <s v="BDE - Penstock 3 Laser Scanning"/>
    <x v="142"/>
    <n v="46.3"/>
    <n v="31.332630000000002"/>
    <n v="-14.967369999999995"/>
    <x v="150"/>
  </r>
  <r>
    <n v="12931818"/>
    <n v="2018"/>
    <n v="2018"/>
    <s v="BDE - Penstock 3 PressTransducer"/>
    <x v="143"/>
    <n v="29.5"/>
    <n v="45.050760000000004"/>
    <n v="15.550760000000004"/>
    <x v="151"/>
  </r>
  <r>
    <n v="20081805"/>
    <n v="2018"/>
    <n v="2018"/>
    <s v="ParkingLot Access Imprvmts-HYP"/>
    <x v="144"/>
    <n v="47.4"/>
    <n v="41.476849999999999"/>
    <n v="-5.9231499999999997"/>
    <x v="152"/>
  </r>
  <r>
    <n v="20081806"/>
    <n v="2018"/>
    <n v="2018"/>
    <s v="Main Breaker Replacement - HYP"/>
    <x v="145"/>
    <n v="18.399999999999999"/>
    <n v="17.5"/>
    <n v="-0.89999999999999858"/>
    <x v="153"/>
  </r>
  <r>
    <n v="12421801"/>
    <n v="2018"/>
    <n v="2019"/>
    <s v="Rplc PBX Telephone Systems"/>
    <x v="146"/>
    <n v="1242.3"/>
    <n v="1379.6252899999999"/>
    <n v="137.32529"/>
    <x v="154"/>
  </r>
  <r>
    <n v="12421802"/>
    <n v="2018"/>
    <n v="2019"/>
    <s v="Rplc MDR6000 Microwave Radios"/>
    <x v="147"/>
    <n v="1201"/>
    <n v="1233.0771599999998"/>
    <n v="32.077159999999822"/>
    <x v="155"/>
  </r>
  <r>
    <n v="12421803"/>
    <n v="2018"/>
    <n v="2019"/>
    <s v="Replace Tele-Protection TL261"/>
    <x v="148"/>
    <n v="517.4"/>
    <n v="492.98695000000004"/>
    <n v="-24.413049999999942"/>
    <x v="156"/>
  </r>
  <r>
    <n v="12421810"/>
    <n v="2018"/>
    <n v="2019"/>
    <s v="Rplc Battery Banks &amp; Chargers"/>
    <x v="149"/>
    <n v="937.9"/>
    <n v="903.17306000000008"/>
    <n v="-34.7269399999999"/>
    <x v="157"/>
  </r>
  <r>
    <n v="12931801"/>
    <n v="2018"/>
    <n v="2019"/>
    <s v="InstlRemoteOper-SalmonR.Spillw"/>
    <x v="150"/>
    <n v="2508.4"/>
    <n v="1818.4012399999999"/>
    <n v="-689.99876000000017"/>
    <x v="158"/>
  </r>
  <r>
    <n v="12931806"/>
    <n v="2018"/>
    <n v="2019"/>
    <s v="Energy Efficiency Improvements"/>
    <x v="151"/>
    <n v="445.1"/>
    <n v="387.73480000000001"/>
    <n v="-57.365200000000016"/>
    <x v="159"/>
  </r>
  <r>
    <n v="12931811"/>
    <n v="2018"/>
    <n v="2019"/>
    <s v="BDE-Instl Infrared Viewports"/>
    <x v="152"/>
    <n v="257.5"/>
    <n v="100.46981"/>
    <n v="-157.03019"/>
    <x v="160"/>
  </r>
  <r>
    <n v="12931814"/>
    <n v="2018"/>
    <n v="2019"/>
    <s v="Instl Diesel Fuel Metering Dev"/>
    <x v="153"/>
    <n v="406.6"/>
    <n v="264.39747999999997"/>
    <n v="-142.20252000000005"/>
    <x v="161"/>
  </r>
  <r>
    <n v="12971801"/>
    <n v="2018"/>
    <n v="2019"/>
    <s v="HRD-Upgrade Cranes and Hoists"/>
    <x v="154"/>
    <n v="380.6"/>
    <n v="345.12376"/>
    <n v="-35.476240000000018"/>
    <x v="162"/>
  </r>
  <r>
    <n v="13251804"/>
    <n v="2018"/>
    <n v="2019"/>
    <s v="VAR-Repl Instrum Transformers"/>
    <x v="67"/>
    <n v="1181.0999999999999"/>
    <n v="670.54522999999995"/>
    <n v="-510.55476999999996"/>
    <x v="163"/>
  </r>
  <r>
    <n v="13251807"/>
    <n v="2018"/>
    <n v="2019"/>
    <s v="Var-Upgrade Fault Recorders"/>
    <x v="155"/>
    <n v="1026.9000000000001"/>
    <n v="636.97719999999993"/>
    <n v="-389.92280000000017"/>
    <x v="164"/>
  </r>
  <r>
    <n v="13251808"/>
    <n v="2018"/>
    <n v="2019"/>
    <s v="Insulator Replacement -Var-M19"/>
    <x v="85"/>
    <n v="961.8"/>
    <n v="228.72181"/>
    <n v="-733.07818999999995"/>
    <x v="165"/>
  </r>
  <r>
    <n v="13251811"/>
    <n v="2018"/>
    <n v="2019"/>
    <s v="Perform Grounding Upgrades-HPD"/>
    <x v="156"/>
    <n v="293.8"/>
    <n v="373.98642999999998"/>
    <n v="80.186429999999973"/>
    <x v="166"/>
  </r>
  <r>
    <n v="13251814"/>
    <n v="2018"/>
    <n v="2019"/>
    <s v="Replc Disconnect Switches-M19"/>
    <x v="157"/>
    <n v="2458.5"/>
    <n v="1160.2886799999999"/>
    <n v="-1298.2113200000001"/>
    <x v="167"/>
  </r>
  <r>
    <n v="13251815"/>
    <n v="2018"/>
    <n v="2019"/>
    <s v="Upgrade Power XFMR's (18-19)"/>
    <x v="70"/>
    <n v="4829"/>
    <n v="2240.70984"/>
    <n v="-2588.29016"/>
    <x v="168"/>
  </r>
  <r>
    <n v="13251816"/>
    <n v="2018"/>
    <n v="2019"/>
    <s v="Instl Fire Protection 230kV ST"/>
    <x v="158"/>
    <n v="764.9"/>
    <n v="377.04492999999997"/>
    <n v="-387.85507000000001"/>
    <x v="169"/>
  </r>
  <r>
    <n v="13251817"/>
    <n v="2018"/>
    <n v="2019"/>
    <s v="Rplc Transformer T1 - Buchans"/>
    <x v="159"/>
    <n v="2335.1"/>
    <n v="2257.4353500000002"/>
    <n v="-77.66464999999971"/>
    <x v="170"/>
  </r>
  <r>
    <n v="13251820"/>
    <n v="2018"/>
    <n v="2019"/>
    <s v="Purchase Mobile DC Power Systm"/>
    <x v="160"/>
    <n v="966.5"/>
    <n v="658.20834000000002"/>
    <n v="-308.29165999999998"/>
    <x v="171"/>
  </r>
  <r>
    <n v="13321802"/>
    <n v="2018"/>
    <n v="2019"/>
    <s v="HWD/SVL GT Equip Refurbishment"/>
    <x v="161"/>
    <n v="1427.2"/>
    <n v="1197.27881"/>
    <n v="-229.92119000000002"/>
    <x v="172"/>
  </r>
  <r>
    <n v="13501803"/>
    <n v="2018"/>
    <n v="2019"/>
    <s v="2018/19-Distribution Upgrades"/>
    <x v="162"/>
    <n v="3155"/>
    <n v="3219.6104700000001"/>
    <n v="64.610470000000078"/>
    <x v="173"/>
  </r>
  <r>
    <n v="13501804"/>
    <n v="2018"/>
    <n v="2019"/>
    <s v="EHW/BCX - RecloserRemote Cntrl"/>
    <x v="163"/>
    <n v="338.7"/>
    <n v="267.85284999999999"/>
    <n v="-70.847149999999999"/>
    <x v="174"/>
  </r>
  <r>
    <n v="14011807"/>
    <n v="2018"/>
    <n v="2019"/>
    <s v="NAN-Rplc Second Contain Liner"/>
    <x v="164"/>
    <n v="3089.6"/>
    <n v="5180.7068099999997"/>
    <n v="2091.1068099999998"/>
    <x v="175"/>
  </r>
  <r>
    <n v="20081802"/>
    <n v="2018"/>
    <n v="2019"/>
    <s v="Upgrd Exterior Building - HYP"/>
    <x v="165"/>
    <n v="665.9"/>
    <n v="579.24261999999999"/>
    <n v="-86.657379999999989"/>
    <x v="176"/>
  </r>
  <r>
    <n v="13401802"/>
    <n v="2018"/>
    <n v="2019"/>
    <s v="Turbine Hot GasPath Inspection"/>
    <x v="166"/>
    <n v="11146.5"/>
    <n v="9829.56106"/>
    <n v="-1316.93894"/>
    <x v="177"/>
  </r>
  <r>
    <n v="12901601"/>
    <n v="2016"/>
    <n v="2019"/>
    <s v="CAT-SpherValve/Def ServoMotors"/>
    <x v="167"/>
    <n v="1911.3"/>
    <n v="2570.9536699999999"/>
    <n v="659.65366999999992"/>
    <x v="178"/>
  </r>
  <r>
    <n v="12931506"/>
    <n v="2015"/>
    <n v="2019"/>
    <s v="BDE-Rplc PumpHouse/Equipment"/>
    <x v="168"/>
    <n v="545.20000000000005"/>
    <n v="1051.0373300000001"/>
    <n v="505.83733000000007"/>
    <x v="179"/>
  </r>
  <r>
    <n v="12931601"/>
    <n v="2016"/>
    <n v="2019"/>
    <s v="BDE-Upgrade Site Facilities"/>
    <x v="169"/>
    <n v="11981.3"/>
    <n v="13121.86824"/>
    <n v="1140.5682400000005"/>
    <x v="180"/>
  </r>
  <r>
    <n v="12931706"/>
    <n v="2017"/>
    <n v="2019"/>
    <s v="BDE-Rplc Slip Rings Units 1-6"/>
    <x v="170"/>
    <n v="472.3"/>
    <n v="301.16639000000004"/>
    <n v="-171.13360999999998"/>
    <x v="181"/>
  </r>
  <r>
    <n v="12931710"/>
    <n v="2017"/>
    <n v="2019"/>
    <s v="Contr Structure Refurbishments"/>
    <x v="171"/>
    <n v="2188.1999999999998"/>
    <n v="1927.5432700000001"/>
    <n v="-260.6567299999997"/>
    <x v="182"/>
  </r>
  <r>
    <n v="12931804"/>
    <n v="2018"/>
    <n v="2019"/>
    <s v="BDE-Vent Chamber Replacement"/>
    <x v="172"/>
    <n v="380.7"/>
    <n v="199.34519"/>
    <n v="-181.35480999999999"/>
    <x v="183"/>
  </r>
  <r>
    <n v="12971803"/>
    <n v="2018"/>
    <n v="2019"/>
    <s v="HRD-Outbuilding Fire Detection"/>
    <x v="173"/>
    <n v="198.6"/>
    <n v="158.58423999999999"/>
    <n v="-40.01576"/>
    <x v="184"/>
  </r>
  <r>
    <n v="13251610"/>
    <n v="2016"/>
    <n v="2019"/>
    <s v="Upgrade Data Alarm Mgmt-STB"/>
    <x v="174"/>
    <n v="308.5"/>
    <n v="361.40710999999999"/>
    <n v="52.907109999999989"/>
    <x v="185"/>
  </r>
  <r>
    <n v="13251611"/>
    <n v="2016"/>
    <n v="2019"/>
    <s v="Instl BRKR Fail Protection-TS"/>
    <x v="175"/>
    <n v="277"/>
    <n v="793.14268000000004"/>
    <n v="516.14268000000004"/>
    <x v="186"/>
  </r>
  <r>
    <n v="13251701"/>
    <n v="2017"/>
    <n v="2019"/>
    <s v="Replace Protective Relays-M18"/>
    <x v="105"/>
    <n v="1816.7"/>
    <n v="1839.3335500000001"/>
    <n v="22.633550000000014"/>
    <x v="187"/>
  </r>
  <r>
    <n v="13251703"/>
    <n v="2017"/>
    <n v="2019"/>
    <s v="HRD-Rplc Stn Serv Cable Feed"/>
    <x v="176"/>
    <n v="1261.4000000000001"/>
    <n v="606.33368000000007"/>
    <n v="-655.06632000000002"/>
    <x v="188"/>
  </r>
  <r>
    <n v="13251704"/>
    <n v="2017"/>
    <n v="2019"/>
    <s v="HRD-Replace Substation"/>
    <x v="177"/>
    <n v="1198"/>
    <n v="791.18948999999998"/>
    <n v="-406.81051000000002"/>
    <x v="189"/>
  </r>
  <r>
    <n v="13251712"/>
    <n v="2017"/>
    <n v="2019"/>
    <s v="Instl BRKR Failure Protection"/>
    <x v="175"/>
    <n v="622.9"/>
    <n v="551.40770999999995"/>
    <n v="-71.492290000000025"/>
    <x v="190"/>
  </r>
  <r>
    <n v="13251717"/>
    <n v="2017"/>
    <n v="2019"/>
    <s v="VAR-Replace Disconnects"/>
    <x v="178"/>
    <n v="3369.9"/>
    <n v="1188.43011"/>
    <n v="-2181.4698900000003"/>
    <x v="191"/>
  </r>
  <r>
    <n v="13251721"/>
    <n v="2017"/>
    <n v="2019"/>
    <s v="VAR-Perform Grounding Upgrades"/>
    <x v="156"/>
    <n v="1719.4"/>
    <n v="2626.3449100000003"/>
    <n v="906.94491000000016"/>
    <x v="192"/>
  </r>
  <r>
    <n v="13461704"/>
    <n v="2017"/>
    <n v="2019"/>
    <s v="Constr Storage Bldg MAK &amp; CHT"/>
    <x v="179"/>
    <n v="639.70000000000005"/>
    <n v="532.16478000000006"/>
    <n v="-107.53521999999998"/>
    <x v="193"/>
  </r>
  <r>
    <n v="14011802"/>
    <n v="2018"/>
    <n v="2019"/>
    <s v="Upgd DieselPlt Ventilation-CTW"/>
    <x v="180"/>
    <n v="465.7"/>
    <n v="484.15145000000001"/>
    <n v="18.451450000000023"/>
    <x v="194"/>
  </r>
  <r>
    <n v="14011805"/>
    <n v="2018"/>
    <n v="2019"/>
    <s v="BKT-Inspect Fuel Storage Tanks"/>
    <x v="181"/>
    <n v="818.7"/>
    <n v="1044.44452"/>
    <n v="225.74451999999997"/>
    <x v="195"/>
  </r>
  <r>
    <n v="13491492"/>
    <n v="2014"/>
    <n v="2019"/>
    <s v="230kV TransmissionLine BDE-WAV"/>
    <x v="182"/>
    <n v="291658"/>
    <n v="286817.7549"/>
    <n v="-4840.2451000000001"/>
    <x v="196"/>
  </r>
  <r>
    <n v="14011905"/>
    <n v="2019"/>
    <n v="2019"/>
    <s v="Inspect Fuel Storage Tanks-GYR"/>
    <x v="183"/>
    <n v="203.1"/>
    <n v="317.02143000000001"/>
    <n v="113.92143000000002"/>
    <x v="197"/>
  </r>
  <r>
    <n v="13881902"/>
    <n v="2019"/>
    <n v="2019"/>
    <s v="Instl Pole Storage Ramps-WAB"/>
    <x v="184"/>
    <n v="301.7"/>
    <n v="185.33966000000001"/>
    <n v="-116.36033999999998"/>
    <x v="198"/>
  </r>
  <r>
    <n v="13331901"/>
    <n v="2019"/>
    <n v="2019"/>
    <s v="Overhaul Diesel Engines"/>
    <x v="185"/>
    <n v="2511.3000000000002"/>
    <n v="2154.4066600000001"/>
    <n v="-356.89334000000008"/>
    <x v="199"/>
  </r>
  <r>
    <n v="14011903"/>
    <n v="2019"/>
    <n v="2019"/>
    <s v="Upgrd Diesel Plt Bldg-Ramea"/>
    <x v="186"/>
    <n v="352.5"/>
    <n v="272.00428999999997"/>
    <n v="-80.495710000000031"/>
    <x v="200"/>
  </r>
  <r>
    <n v="14011906"/>
    <n v="2019"/>
    <n v="2019"/>
    <s v="Upgrade Line Depots-Roddickton"/>
    <x v="187"/>
    <n v="344.7"/>
    <n v="313.48262"/>
    <n v="-31.217379999999991"/>
    <x v="201"/>
  </r>
  <r>
    <n v="12981901"/>
    <n v="2019"/>
    <n v="2019"/>
    <s v="Remove Safety Hazards-2019"/>
    <x v="108"/>
    <n v="197.5"/>
    <n v="210.81442999999999"/>
    <n v="13.314429999999987"/>
    <x v="202"/>
  </r>
  <r>
    <n v="21881901"/>
    <n v="2019"/>
    <n v="2019"/>
    <s v="HWD-Upgrade HMI and AVR"/>
    <x v="188"/>
    <n v="685.9"/>
    <n v="493.82307000000003"/>
    <n v="-192.07692999999995"/>
    <x v="203"/>
  </r>
  <r>
    <n v="13071901"/>
    <n v="2019"/>
    <n v="2019"/>
    <s v="Meters and Metering Equipment"/>
    <x v="189"/>
    <n v="196.4"/>
    <n v="178.18097"/>
    <n v="-18.219030000000004"/>
    <x v="204"/>
  </r>
  <r>
    <n v="12421906"/>
    <n v="2019"/>
    <n v="2019"/>
    <s v="Var-Replace Radomes"/>
    <x v="121"/>
    <n v="263.5"/>
    <n v="253.14814999999999"/>
    <n v="-10.351850000000013"/>
    <x v="205"/>
  </r>
  <r>
    <n v="12421903"/>
    <n v="2019"/>
    <n v="2019"/>
    <s v="Rplc Tele-Protection TL202/206"/>
    <x v="190"/>
    <n v="196.8"/>
    <n v="225.75966"/>
    <n v="28.959659999999985"/>
    <x v="206"/>
  </r>
  <r>
    <n v="12421904"/>
    <n v="2019"/>
    <n v="2019"/>
    <s v="Rplc Network Communications Eq"/>
    <x v="123"/>
    <n v="189.5"/>
    <n v="180.40932999999998"/>
    <n v="-9.0906700000000171"/>
    <x v="207"/>
  </r>
  <r>
    <n v="12421908"/>
    <n v="2019"/>
    <n v="2019"/>
    <s v="Upgrade RTUs"/>
    <x v="191"/>
    <n v="167.7"/>
    <n v="165.01864"/>
    <n v="-2.6813599999999838"/>
    <x v="208"/>
  </r>
  <r>
    <n v="12421905"/>
    <n v="2019"/>
    <n v="2019"/>
    <s v="Upgrade Site Facilities"/>
    <x v="120"/>
    <n v="49.4"/>
    <n v="50.255420000000001"/>
    <n v="0.85542000000000229"/>
    <x v="209"/>
  </r>
  <r>
    <n v="12421907"/>
    <n v="2019"/>
    <n v="2019"/>
    <s v="Purchase Test Equipment"/>
    <x v="59"/>
    <n v="45.6"/>
    <n v="42.115130000000001"/>
    <n v="-3.4848700000000008"/>
    <x v="210"/>
  </r>
  <r>
    <n v="13321902"/>
    <n v="2019"/>
    <n v="2019"/>
    <s v="HWD/HVY-Constr Heated Storage"/>
    <x v="192"/>
    <n v="49.8"/>
    <n v="61.963749999999997"/>
    <n v="12.16375"/>
    <x v="211"/>
  </r>
  <r>
    <n v="12951901"/>
    <n v="2019"/>
    <n v="2019"/>
    <s v="GCL-Overhaul Turbine/Generator"/>
    <x v="193"/>
    <n v="562.20000000000005"/>
    <n v="503.64572999999996"/>
    <n v="-58.554270000000088"/>
    <x v="212"/>
  </r>
  <r>
    <n v="12791901"/>
    <n v="2019"/>
    <n v="2019"/>
    <s v="Hydro Generation Tools &amp; Equip"/>
    <x v="55"/>
    <n v="133.5"/>
    <n v="124.41997000000001"/>
    <n v="-9.0800299999999936"/>
    <x v="213"/>
  </r>
  <r>
    <n v="12941901"/>
    <n v="2019"/>
    <n v="2019"/>
    <s v="BDE-Refurbish Turbine Unit 7"/>
    <x v="194"/>
    <n v="4179"/>
    <n v="4282.6781500000006"/>
    <n v="103.67815000000064"/>
    <x v="214"/>
  </r>
  <r>
    <n v="12931910"/>
    <n v="2019"/>
    <n v="2019"/>
    <s v="BDE-Hydraulic In-Serv Failures"/>
    <x v="128"/>
    <n v="1250"/>
    <n v="1374.3920600000001"/>
    <n v="124.39206000000013"/>
    <x v="215"/>
  </r>
  <r>
    <n v="20081902"/>
    <n v="2019"/>
    <n v="2019"/>
    <s v="Security Improvements - HYP"/>
    <x v="141"/>
    <n v="47.1"/>
    <n v="28.297619999999998"/>
    <n v="-18.802380000000003"/>
    <x v="216"/>
  </r>
  <r>
    <n v="20081901"/>
    <n v="2019"/>
    <n v="2019"/>
    <s v="Purchase Office Equipment-HYP"/>
    <x v="195"/>
    <n v="38"/>
    <n v="20.389520000000001"/>
    <n v="-17.610479999999999"/>
    <x v="217"/>
  </r>
  <r>
    <n v="12931909"/>
    <n v="2019"/>
    <n v="2019"/>
    <s v="BDE-Upgrd SumpLevelSys PH1"/>
    <x v="196"/>
    <n v="131.6"/>
    <n v="118.21888"/>
    <n v="-13.381119999999996"/>
    <x v="218"/>
  </r>
  <r>
    <n v="12811903"/>
    <n v="2019"/>
    <n v="2019"/>
    <s v="HLK-Refurbish Generator Rotor"/>
    <x v="197"/>
    <n v="1340.2989599999999"/>
    <n v="1544.84979"/>
    <n v="204.55083000000013"/>
    <x v="219"/>
  </r>
  <r>
    <n v="12961901"/>
    <n v="2019"/>
    <n v="2019"/>
    <s v="HRD-Overhaul U3 Turbine Valve"/>
    <x v="198"/>
    <n v="3290.5"/>
    <n v="2682.97327"/>
    <n v="-607.52673000000004"/>
    <x v="220"/>
  </r>
  <r>
    <n v="12961902"/>
    <n v="2019"/>
    <n v="2019"/>
    <s v="HRD-Cond.Assessment/Misc Upgrd"/>
    <x v="32"/>
    <n v="1968.8"/>
    <n v="2941.7035799999999"/>
    <n v="972.90357999999992"/>
    <x v="221"/>
  </r>
  <r>
    <n v="12961903"/>
    <n v="2019"/>
    <n v="2019"/>
    <s v="HRD-Thermal In-Service Failure"/>
    <x v="199"/>
    <n v="1250"/>
    <n v="2327.4255800000001"/>
    <n v="1077.4255800000001"/>
    <x v="222"/>
  </r>
  <r>
    <n v="12971901"/>
    <n v="2019"/>
    <n v="2019"/>
    <s v="HRD-Rplc 258VDC Battery Banks"/>
    <x v="200"/>
    <n v="330"/>
    <n v="350.67232999999999"/>
    <n v="20.672329999999988"/>
    <x v="223"/>
  </r>
  <r>
    <n v="12681901"/>
    <n v="2019"/>
    <n v="2019"/>
    <s v="Thermal Generation Tools&amp;Equip"/>
    <x v="55"/>
    <n v="15.4"/>
    <n v="18.071660000000001"/>
    <n v="2.671660000000001"/>
    <x v="224"/>
  </r>
  <r>
    <n v="12931901"/>
    <n v="2019"/>
    <n v="2019"/>
    <s v="BDE-Upgrd Public Safety,Dams"/>
    <x v="201"/>
    <n v="678.5"/>
    <n v="737.45637999999997"/>
    <n v="58.956379999999967"/>
    <x v="225"/>
  </r>
  <r>
    <n v="13501904"/>
    <n v="2019"/>
    <n v="2019"/>
    <s v="Cond.Assess SubCable FHD-CHI"/>
    <x v="202"/>
    <n v="300.10000000000002"/>
    <n v="166.29413"/>
    <n v="-133.80587000000003"/>
    <x v="226"/>
  </r>
  <r>
    <n v="13491908"/>
    <n v="2019"/>
    <n v="2019"/>
    <s v="Perform WPLM Program"/>
    <x v="48"/>
    <n v="2467"/>
    <n v="2873.4173300000002"/>
    <n v="406.41733000000022"/>
    <x v="227"/>
  </r>
  <r>
    <n v="13881901"/>
    <n v="2019"/>
    <n v="2019"/>
    <s v="Additional Load Dist.Syst-WAB"/>
    <x v="203"/>
    <n v="186.7"/>
    <n v="80.927240000000012"/>
    <n v="-105.77275999999998"/>
    <x v="228"/>
  </r>
  <r>
    <n v="13251905"/>
    <n v="2019"/>
    <n v="2019"/>
    <s v="VAR-Upgr TS Equip Foundations"/>
    <x v="204"/>
    <n v="306.2"/>
    <n v="242.38757000000001"/>
    <n v="-63.812429999999978"/>
    <x v="229"/>
  </r>
  <r>
    <n v="13251918"/>
    <n v="2019"/>
    <n v="2019"/>
    <s v="Refurb Cntrl Building -HRD/CBC"/>
    <x v="205"/>
    <n v="650.29999999999995"/>
    <n v="616.45776999999998"/>
    <n v="-33.842229999999972"/>
    <x v="230"/>
  </r>
  <r>
    <n v="13251901"/>
    <n v="2019"/>
    <n v="2019"/>
    <s v="Terminal Stat In-Serv Failures"/>
    <x v="113"/>
    <n v="1000"/>
    <n v="1744.60671"/>
    <n v="744.60671000000002"/>
    <x v="231"/>
  </r>
  <r>
    <n v="13251902"/>
    <n v="2019"/>
    <n v="2019"/>
    <s v="Var-Replace Surge Arrestors"/>
    <x v="206"/>
    <n v="163.6"/>
    <n v="119.42577"/>
    <n v="-44.174229999999994"/>
    <x v="232"/>
  </r>
  <r>
    <n v="13251903"/>
    <n v="2019"/>
    <n v="2019"/>
    <s v="Var-Upgrade Cables"/>
    <x v="207"/>
    <n v="500"/>
    <n v="297.00596999999999"/>
    <n v="-202.99403000000001"/>
    <x v="233"/>
  </r>
  <r>
    <n v="12971902"/>
    <n v="2019"/>
    <n v="2019"/>
    <s v="HRD-Instl Vestibule Powerhouse"/>
    <x v="208"/>
    <n v="49.3"/>
    <n v="37.343800000000002"/>
    <n v="-11.956199999999995"/>
    <x v="234"/>
  </r>
  <r>
    <n v="12971903"/>
    <n v="2019"/>
    <n v="2019"/>
    <s v="HRD-Tank 3&amp;4 Life Expect Study"/>
    <x v="209"/>
    <n v="48.3172"/>
    <n v="34.18"/>
    <n v="-14.1372"/>
    <x v="235"/>
  </r>
  <r>
    <n v="14101901"/>
    <n v="2019"/>
    <n v="2019"/>
    <s v="STA-Supply/Install Waterline"/>
    <x v="210"/>
    <n v="47.4"/>
    <n v="46.57347"/>
    <n v="-0.82652999999999821"/>
    <x v="236"/>
  </r>
  <r>
    <n v="12961904"/>
    <n v="2019"/>
    <n v="2019"/>
    <s v="HRD-Unit 3 Electrical Testing"/>
    <x v="211"/>
    <n v="39.113100000000003"/>
    <n v="33.418800000000005"/>
    <n v="-5.6942999999999984"/>
    <x v="237"/>
  </r>
  <r>
    <n v="13331802"/>
    <n v="2018"/>
    <n v="2020"/>
    <s v="DieselPltEngine-CoolingSysUpgr"/>
    <x v="212"/>
    <n v="1310"/>
    <n v="1437.5343600000001"/>
    <n v="127.53436000000011"/>
    <x v="238"/>
  </r>
  <r>
    <n v="14011803"/>
    <n v="2018"/>
    <n v="2020"/>
    <s v="Diesel Plt Fire Protection-POV"/>
    <x v="213"/>
    <n v="842"/>
    <n v="872.07609000000002"/>
    <n v="30.076090000000022"/>
    <x v="239"/>
  </r>
  <r>
    <n v="14011804"/>
    <n v="2018"/>
    <n v="2020"/>
    <s v="Energy Efficient Lighting-DPlt"/>
    <x v="214"/>
    <n v="345.2"/>
    <n v="335.93965000000003"/>
    <n v="-9.2603499999999599"/>
    <x v="240"/>
  </r>
  <r>
    <n v="13321901"/>
    <n v="2019"/>
    <n v="2020"/>
    <s v="SVL-OHaul Olympus GasGenerator"/>
    <x v="215"/>
    <n v="1666.8"/>
    <n v="1605.31367"/>
    <n v="-61.486329999999953"/>
    <x v="241"/>
  </r>
  <r>
    <n v="21881902"/>
    <n v="2019"/>
    <n v="2020"/>
    <s v="HWD-Replace Main Fuel Valves"/>
    <x v="216"/>
    <n v="404.2"/>
    <n v="293.02070000000003"/>
    <n v="-111.17929999999996"/>
    <x v="242"/>
  </r>
  <r>
    <n v="13401901"/>
    <n v="2019"/>
    <n v="2020"/>
    <s v="HRD GT-Upgrd CompressAirSystem"/>
    <x v="217"/>
    <n v="388.4"/>
    <n v="203.31495000000001"/>
    <n v="-185.08504999999997"/>
    <x v="243"/>
  </r>
  <r>
    <n v="14271903"/>
    <n v="2019"/>
    <n v="2020"/>
    <s v="Instl Reclosed RemoteCntrl-RHR"/>
    <x v="218"/>
    <n v="386"/>
    <n v="131.44816"/>
    <n v="-254.55184"/>
    <x v="244"/>
  </r>
  <r>
    <n v="14011901"/>
    <n v="2019"/>
    <n v="2020"/>
    <s v="Increase Fuel Storage - MAK"/>
    <x v="219"/>
    <n v="2182.5"/>
    <n v="2578.1253900000002"/>
    <n v="395.62539000000015"/>
    <x v="245"/>
  </r>
  <r>
    <n v="12421902"/>
    <n v="2019"/>
    <n v="2020"/>
    <s v="Upgrd Telecontrol Facilities"/>
    <x v="220"/>
    <n v="673.9"/>
    <n v="749.30011999999999"/>
    <n v="75.400120000000015"/>
    <x v="246"/>
  </r>
  <r>
    <n v="13501903"/>
    <n v="2019"/>
    <n v="2020"/>
    <s v="2019/20-Distribution Upgrades"/>
    <x v="162"/>
    <n v="5880.9"/>
    <n v="6245.9032300000008"/>
    <n v="365.00323000000117"/>
    <x v="247"/>
  </r>
  <r>
    <n v="13251810"/>
    <n v="2018"/>
    <n v="2020"/>
    <s v="Replace Protective Relays-M19"/>
    <x v="105"/>
    <n v="7535.5"/>
    <n v="4147.7087799999999"/>
    <n v="-3387.7912200000001"/>
    <x v="248"/>
  </r>
  <r>
    <n v="13251812"/>
    <n v="2018"/>
    <n v="2020"/>
    <s v="Instl BRKR Failure Protection"/>
    <x v="221"/>
    <n v="855.5"/>
    <n v="566.01533999999992"/>
    <n v="-289.48466000000008"/>
    <x v="249"/>
  </r>
  <r>
    <n v="13251819"/>
    <n v="2018"/>
    <n v="2020"/>
    <s v="TS Flood Mitigation - SPL"/>
    <x v="222"/>
    <n v="974"/>
    <n v="673.1173"/>
    <n v="-300.8827"/>
    <x v="250"/>
  </r>
  <r>
    <n v="13881801"/>
    <n v="2018"/>
    <n v="2020"/>
    <s v="Refurbish Wabush Terminal Stat"/>
    <x v="223"/>
    <n v="5548.5"/>
    <n v="3445.6882400000004"/>
    <n v="-2102.8117599999996"/>
    <x v="251"/>
  </r>
  <r>
    <n v="13251904"/>
    <n v="2019"/>
    <n v="2020"/>
    <s v="VAR-Repl Instrum Transformers"/>
    <x v="224"/>
    <n v="1100.0999999999999"/>
    <n v="877.57051999999999"/>
    <n v="-222.52947999999992"/>
    <x v="252"/>
  </r>
  <r>
    <n v="13251914"/>
    <n v="2019"/>
    <n v="2020"/>
    <s v="Replc Disconnect Switches-M20"/>
    <x v="225"/>
    <n v="2350.6999999999998"/>
    <n v="1341.9522299999999"/>
    <n v="-1008.7477699999999"/>
    <x v="253"/>
  </r>
  <r>
    <n v="13251916"/>
    <n v="2019"/>
    <n v="2020"/>
    <s v="Instl Fire Protect 230kVST-OPD"/>
    <x v="226"/>
    <n v="883.3"/>
    <n v="399.69954999999999"/>
    <n v="-483.60044999999997"/>
    <x v="254"/>
  </r>
  <r>
    <n v="13251907"/>
    <n v="2019"/>
    <n v="2020"/>
    <s v="Var-Upgrad Fault Recorders-BHL"/>
    <x v="227"/>
    <n v="623.5"/>
    <n v="278.13328000000001"/>
    <n v="-345.36671999999999"/>
    <x v="255"/>
  </r>
  <r>
    <n v="13251912"/>
    <n v="2019"/>
    <n v="2020"/>
    <s v="Instl BRKRFailProtect-STB/STD"/>
    <x v="228"/>
    <n v="582.6"/>
    <n v="297.28452000000004"/>
    <n v="-285.31547999999998"/>
    <x v="256"/>
  </r>
  <r>
    <n v="13251908"/>
    <n v="2019"/>
    <n v="2020"/>
    <s v="Insulator Replacement -Var-M20"/>
    <x v="229"/>
    <n v="989"/>
    <n v="182.22523000000001"/>
    <n v="-806.77476999999999"/>
    <x v="257"/>
  </r>
  <r>
    <n v="13251911"/>
    <n v="2019"/>
    <n v="2020"/>
    <s v="Perform Grounding Upgrades-M20"/>
    <x v="230"/>
    <n v="1845.5"/>
    <n v="4061.3313700000003"/>
    <n v="2215.8313700000003"/>
    <x v="258"/>
  </r>
  <r>
    <n v="13251915"/>
    <n v="2019"/>
    <n v="2020"/>
    <s v="Upgrade Power XFMR's (19-20)"/>
    <x v="231"/>
    <n v="9102.7000000000007"/>
    <n v="5761.9806100000005"/>
    <n v="-3340.7193900000002"/>
    <x v="259"/>
  </r>
  <r>
    <n v="13251906"/>
    <n v="2019"/>
    <n v="2020"/>
    <s v="Upgrd XFMR Paralleling-WAV-M20"/>
    <x v="232"/>
    <n v="301.8"/>
    <n v="232.65071"/>
    <n v="-69.149290000000008"/>
    <x v="260"/>
  </r>
  <r>
    <n v="13251919"/>
    <n v="2019"/>
    <n v="2020"/>
    <s v="Upgrd TS Mob.SubStation-STA"/>
    <x v="233"/>
    <n v="492"/>
    <n v="593.66318000000001"/>
    <n v="101.66318000000001"/>
    <x v="261"/>
  </r>
  <r>
    <n v="13251813"/>
    <n v="2018"/>
    <n v="2020"/>
    <s v="Upgrd Data Alarm ManagementM19"/>
    <x v="234"/>
    <n v="611.4"/>
    <n v="572.71453000000008"/>
    <n v="-38.685469999999896"/>
    <x v="262"/>
  </r>
  <r>
    <n v="12931701"/>
    <n v="2017"/>
    <n v="2020"/>
    <s v="BDE-Refurbish PH Station Serv"/>
    <x v="235"/>
    <n v="4347.1000000000004"/>
    <n v="3951.4134199999999"/>
    <n v="-395.6865800000005"/>
    <x v="263"/>
  </r>
  <r>
    <n v="12931807"/>
    <n v="2018"/>
    <n v="2020"/>
    <s v="Prot.Guards TurbPits BDE/USL"/>
    <x v="236"/>
    <n v="541"/>
    <n v="245.84183999999999"/>
    <n v="-295.15816000000001"/>
    <x v="264"/>
  </r>
  <r>
    <n v="12931809"/>
    <n v="2018"/>
    <n v="2020"/>
    <s v="Refurbish Hydraulic Structures"/>
    <x v="237"/>
    <n v="4367.3"/>
    <n v="1929.51576"/>
    <n v="-2437.78424"/>
    <x v="265"/>
  </r>
  <r>
    <n v="12931812"/>
    <n v="2018"/>
    <n v="2020"/>
    <s v="BDE-Rplc Int/Ext Coat SurgeTk1"/>
    <x v="238"/>
    <n v="3564.1"/>
    <n v="2107.1362599999998"/>
    <n v="-1456.9637400000001"/>
    <x v="266"/>
  </r>
  <r>
    <n v="12931908"/>
    <n v="2019"/>
    <n v="2020"/>
    <s v="BDE-Rplc Control Cable PH1"/>
    <x v="239"/>
    <n v="415.6"/>
    <n v="238.78916000000001"/>
    <n v="-176.81084000000001"/>
    <x v="267"/>
  </r>
  <r>
    <n v="12931902"/>
    <n v="2019"/>
    <n v="2020"/>
    <s v="BDE-Reburbish Hydraulic Struct"/>
    <x v="240"/>
    <n v="5036.5"/>
    <n v="401.27897999999999"/>
    <n v="-4635.22102"/>
    <x v="268"/>
  </r>
  <r>
    <n v="12931904"/>
    <n v="2019"/>
    <n v="2020"/>
    <s v="BDE-Refurbish Draft Tube Deck"/>
    <x v="241"/>
    <n v="1032.4000000000001"/>
    <n v="1354.89815"/>
    <n v="322.4981499999999"/>
    <x v="269"/>
  </r>
  <r>
    <n v="12931905"/>
    <n v="2019"/>
    <n v="2020"/>
    <s v="BDE-Overhaul Unit 1"/>
    <x v="242"/>
    <n v="202"/>
    <n v="268.13033000000001"/>
    <n v="66.130330000000015"/>
    <x v="270"/>
  </r>
  <r>
    <n v="12931903"/>
    <n v="2019"/>
    <n v="2020"/>
    <s v="BDE-Rplc U 1-6 Gen.BearingSeal"/>
    <x v="243"/>
    <n v="656.7"/>
    <n v="179.37401"/>
    <n v="-477.32599000000005"/>
    <x v="271"/>
  </r>
  <r>
    <n v="12931906"/>
    <n v="2019"/>
    <n v="2020"/>
    <s v="BDE-Rplc Condition Monitor Eqp"/>
    <x v="244"/>
    <n v="382.7"/>
    <n v="314.26067"/>
    <n v="-68.439329999999984"/>
    <x v="272"/>
  </r>
  <r>
    <n v="12811901"/>
    <n v="2019"/>
    <n v="2020"/>
    <s v="HLK-Rplc T/G Cool Water Pump"/>
    <x v="245"/>
    <n v="408.5"/>
    <n v="448.62021000000004"/>
    <n v="40.120210000000043"/>
    <x v="273"/>
  </r>
  <r>
    <n v="12811902"/>
    <n v="2019"/>
    <n v="2020"/>
    <s v="HLK,PRV-Rplc Drainage Pumps"/>
    <x v="246"/>
    <n v="774"/>
    <n v="571.04446999999993"/>
    <n v="-202.95553000000007"/>
    <x v="274"/>
  </r>
  <r>
    <n v="13332001"/>
    <n v="2020"/>
    <n v="2020"/>
    <s v="Overhaul Diesel Units-Var"/>
    <x v="185"/>
    <n v="2310.915"/>
    <n v="1923.2427399999999"/>
    <n v="-387.67226000000005"/>
    <x v="275"/>
  </r>
  <r>
    <n v="13502006"/>
    <n v="2020"/>
    <n v="2020"/>
    <s v="Upgrade Line Depots - BUR FOG"/>
    <x v="247"/>
    <n v="648.29999999999995"/>
    <n v="724.17799000000002"/>
    <n v="75.877990000000068"/>
    <x v="276"/>
  </r>
  <r>
    <n v="13072001"/>
    <n v="2020"/>
    <n v="2020"/>
    <s v="Meters and Metering Equipment"/>
    <x v="189"/>
    <n v="244.214"/>
    <n v="180.60763"/>
    <n v="-63.606369999999998"/>
    <x v="277"/>
  </r>
  <r>
    <n v="12422006"/>
    <n v="2020"/>
    <n v="2020"/>
    <s v="Var-Replace Radomes"/>
    <x v="121"/>
    <n v="384.512"/>
    <n v="215.11322000000001"/>
    <n v="-169.39877999999999"/>
    <x v="278"/>
  </r>
  <r>
    <n v="12422008"/>
    <n v="2020"/>
    <n v="2020"/>
    <s v="Upgrade RTUs"/>
    <x v="191"/>
    <n v="157.054"/>
    <n v="156.00191000000001"/>
    <n v="-1.0520899999999926"/>
    <x v="279"/>
  </r>
  <r>
    <n v="12422010"/>
    <n v="2020"/>
    <n v="2020"/>
    <s v="Rplc Batt Banks &amp; Chargers-VAR"/>
    <x v="149"/>
    <n v="195.95500000000001"/>
    <n v="263.66084000000001"/>
    <n v="67.705839999999995"/>
    <x v="280"/>
  </r>
  <r>
    <n v="12422005"/>
    <n v="2020"/>
    <n v="2020"/>
    <s v="Upgrade Site Facilities"/>
    <x v="120"/>
    <n v="45.521999999999998"/>
    <n v="46.379760000000005"/>
    <n v="0.85776000000000607"/>
    <x v="281"/>
  </r>
  <r>
    <n v="12422004"/>
    <n v="2020"/>
    <n v="2020"/>
    <s v="Rplc Network Communications Eq"/>
    <x v="123"/>
    <n v="186.797"/>
    <n v="193.34423999999999"/>
    <n v="6.547239999999988"/>
    <x v="282"/>
  </r>
  <r>
    <n v="14012003"/>
    <n v="2020"/>
    <n v="2020"/>
    <s v="Rplc Sewage Lift System-RIG"/>
    <x v="248"/>
    <n v="127.926"/>
    <n v="203.1138"/>
    <n v="75.187799999999996"/>
    <x v="283"/>
  </r>
  <r>
    <n v="12932010"/>
    <n v="2020"/>
    <n v="2020"/>
    <s v="Hydraulic In-Serv Failures"/>
    <x v="128"/>
    <n v="1250"/>
    <n v="1287.23666"/>
    <n v="37.236660000000029"/>
    <x v="284"/>
  </r>
  <r>
    <n v="12922001"/>
    <n v="2020"/>
    <n v="2020"/>
    <s v="Refurbish Access Road to Ebbeg"/>
    <x v="249"/>
    <n v="803.14200000000005"/>
    <n v="804.31293999999991"/>
    <n v="1.1709399999998595"/>
    <x v="285"/>
  </r>
  <r>
    <n v="12902001"/>
    <n v="2020"/>
    <n v="2020"/>
    <s v="Overhaul Unit 2 - Cat Arm"/>
    <x v="250"/>
    <n v="326.49200000000002"/>
    <n v="388.57832999999999"/>
    <n v="62.086329999999975"/>
    <x v="286"/>
  </r>
  <r>
    <n v="12902004"/>
    <n v="2020"/>
    <n v="2020"/>
    <s v="InstPartial DisMon-HLK,CAT,GCL"/>
    <x v="251"/>
    <n v="451.41699999999997"/>
    <n v="495.69794999999999"/>
    <n v="44.280950000000018"/>
    <x v="287"/>
  </r>
  <r>
    <n v="12902003"/>
    <n v="2020"/>
    <n v="2020"/>
    <s v="Penstock Lvl 2 Cond. As. CAT"/>
    <x v="252"/>
    <n v="261.21600000000001"/>
    <n v="254.6524"/>
    <n v="-6.5636000000000081"/>
    <x v="288"/>
  </r>
  <r>
    <n v="12932006"/>
    <n v="2020"/>
    <n v="2020"/>
    <s v="Upgrade Bear Brook Crossing"/>
    <x v="253"/>
    <n v="435.35399999999998"/>
    <n v="718.09343000000001"/>
    <n v="282.73943000000003"/>
    <x v="289"/>
  </r>
  <r>
    <n v="12982001"/>
    <n v="2020"/>
    <n v="2020"/>
    <s v="Remove Safety Hazards-2020"/>
    <x v="108"/>
    <n v="198.55199999999999"/>
    <n v="218.41507000000001"/>
    <n v="19.863070000000022"/>
    <x v="290"/>
  </r>
  <r>
    <n v="12842002"/>
    <n v="2020"/>
    <n v="2020"/>
    <s v="Instal Frazil Ice Forecas. UPS"/>
    <x v="254"/>
    <n v="176.98699999999999"/>
    <n v="230.18980999999999"/>
    <n v="53.202809999999999"/>
    <x v="291"/>
  </r>
  <r>
    <n v="12962003"/>
    <n v="2020"/>
    <n v="2020"/>
    <s v="HRD-Thermal In-Service Failure"/>
    <x v="199"/>
    <n v="2000.0419999999999"/>
    <n v="1836.68605"/>
    <n v="-163.35594999999989"/>
    <x v="292"/>
  </r>
  <r>
    <n v="13252005"/>
    <n v="2020"/>
    <n v="2020"/>
    <s v="Upg. Terminal St. Equip Founda"/>
    <x v="255"/>
    <n v="349.9"/>
    <n v="242.52539999999999"/>
    <n v="-107.37459999999999"/>
    <x v="293"/>
  </r>
  <r>
    <n v="13252018"/>
    <n v="2020"/>
    <n v="2020"/>
    <s v="Upgrade Control Building - WAV"/>
    <x v="256"/>
    <n v="333.72980000000001"/>
    <n v="248.57727"/>
    <n v="-85.152530000000013"/>
    <x v="294"/>
  </r>
  <r>
    <n v="13252001"/>
    <n v="2020"/>
    <n v="2020"/>
    <s v="Terminal Stat In-Serv Failures"/>
    <x v="113"/>
    <n v="1500.046"/>
    <n v="1081.0306599999999"/>
    <n v="-419.01534000000015"/>
    <x v="295"/>
  </r>
  <r>
    <n v="13252009"/>
    <n v="2020"/>
    <n v="2020"/>
    <s v="Repl. TS Batt. Banks and Charg"/>
    <x v="257"/>
    <n v="123.54300000000001"/>
    <n v="89.130119999999991"/>
    <n v="-34.412880000000015"/>
    <x v="296"/>
  </r>
  <r>
    <n v="13252002"/>
    <n v="2020"/>
    <n v="2020"/>
    <s v="Replace Surge Arresters - VAR"/>
    <x v="258"/>
    <n v="132.28"/>
    <n v="102.20141000000001"/>
    <n v="-30.078589999999991"/>
    <x v="297"/>
  </r>
  <r>
    <n v="13252003"/>
    <n v="2020"/>
    <n v="2020"/>
    <s v="Var-Upgrade Cables"/>
    <x v="259"/>
    <n v="473.61099999999999"/>
    <n v="160.90201999999999"/>
    <n v="-312.70898"/>
    <x v="298"/>
  </r>
  <r>
    <n v="13252011"/>
    <n v="2020"/>
    <n v="2020"/>
    <s v="Purchase SF6 Multi Analyzer"/>
    <x v="260"/>
    <n v="207.04900000000001"/>
    <n v="155.70069000000001"/>
    <n v="-51.348309999999998"/>
    <x v="299"/>
  </r>
  <r>
    <n v="14112001"/>
    <n v="2020"/>
    <n v="2020"/>
    <s v="Upgrade Fuel Storage Tanks CHT"/>
    <x v="261"/>
    <n v="467.16899999999998"/>
    <n v="310.65037000000001"/>
    <n v="-156.51862999999997"/>
    <x v="300"/>
  </r>
  <r>
    <n v="13492008"/>
    <n v="2020"/>
    <n v="2020"/>
    <s v="Perform WPLM Program"/>
    <x v="48"/>
    <n v="2792.7240000000002"/>
    <n v="2882.61418"/>
    <n v="89.890179999999873"/>
    <x v="301"/>
  </r>
  <r>
    <n v="12932001"/>
    <n v="2020"/>
    <n v="2020"/>
    <s v="Upgrd Public Safety,Dams"/>
    <x v="262"/>
    <n v="728.51400000000001"/>
    <n v="467.19824999999997"/>
    <n v="-261.31575000000004"/>
    <x v="302"/>
  </r>
  <r>
    <n v="20082001"/>
    <n v="2020"/>
    <n v="2020"/>
    <s v="Purchase Office Equipment-HYP"/>
    <x v="195"/>
    <n v="60.9"/>
    <n v="6.9705600000000008"/>
    <n v="-53.92944"/>
    <x v="303"/>
  </r>
  <r>
    <n v="12682001"/>
    <n v="2020"/>
    <n v="2020"/>
    <s v="Thermal Generation Tools&amp;Equip"/>
    <x v="59"/>
    <n v="15.7"/>
    <n v="21.505740000000003"/>
    <n v="5.8057400000000037"/>
    <x v="304"/>
  </r>
  <r>
    <n v="12422007"/>
    <n v="2020"/>
    <n v="2020"/>
    <s v="Purchase Test Equipment"/>
    <x v="59"/>
    <n v="93.4"/>
    <n v="46.263469999999998"/>
    <n v="-47.136530000000008"/>
    <x v="305"/>
  </r>
  <r>
    <n v="12682002"/>
    <n v="2020"/>
    <n v="2020"/>
    <s v="HRD - Tools and Equipment 50K"/>
    <x v="59"/>
    <n v="26"/>
    <n v="26.5213"/>
    <n v="0.5213000000000001"/>
    <x v="306"/>
  </r>
  <r>
    <n v="12792001"/>
    <n v="2020"/>
    <n v="2020"/>
    <s v="Hydro Generation Tools &amp; Equip"/>
    <x v="55"/>
    <n v="21"/>
    <n v="36.116599999999998"/>
    <n v="15.116599999999998"/>
    <x v="307"/>
  </r>
  <r>
    <n v="12931702"/>
    <n v="2017"/>
    <n v="2021"/>
    <s v="BDE-U1-6 Rplc Exciter Control"/>
    <x v="263"/>
    <n v="3347"/>
    <n v="2343.2927400000003"/>
    <n v="-1003.7072599999997"/>
    <x v="308"/>
  </r>
  <r>
    <n v="13251601"/>
    <n v="2016"/>
    <n v="2021"/>
    <s v="Upgrade Circuit Breakers 16/20"/>
    <x v="264"/>
    <n v="61460.4"/>
    <n v="44310.925200000005"/>
    <n v="-17149.474799999996"/>
    <x v="309"/>
  </r>
  <r>
    <n v="14011808"/>
    <n v="2018"/>
    <n v="2021"/>
    <s v="MAK-Diesel Genset Replacement"/>
    <x v="265"/>
    <n v="8900.2000000000007"/>
    <n v="10456.444019999999"/>
    <n v="1556.2440199999983"/>
    <x v="310"/>
  </r>
  <r>
    <n v="13251913"/>
    <n v="2019"/>
    <n v="2021"/>
    <s v="Upgrd Data Alarm System HRDM20"/>
    <x v="266"/>
    <n v="636.79999999999995"/>
    <n v="789.30469999999991"/>
    <n v="152.50469999999996"/>
    <x v="311"/>
  </r>
  <r>
    <n v="13251917"/>
    <n v="2019"/>
    <n v="2021"/>
    <s v="Upgrd RecloseCircuit BRKRs-HRD"/>
    <x v="267"/>
    <n v="367.6"/>
    <n v="171.47776000000002"/>
    <n v="-196.12224000000001"/>
    <x v="312"/>
  </r>
  <r>
    <n v="13881903"/>
    <n v="2019"/>
    <n v="2021"/>
    <s v="Refurbish 230kV TS WAB-M20"/>
    <x v="268"/>
    <n v="4969.8"/>
    <n v="1989.18011"/>
    <n v="-2980.6198899999999"/>
    <x v="313"/>
  </r>
  <r>
    <n v="12922002"/>
    <n v="2020"/>
    <n v="2021"/>
    <s v="Install Remote Seepage MS-BDE"/>
    <x v="269"/>
    <n v="394.7"/>
    <n v="1260.6600100000001"/>
    <n v="865.96001000000001"/>
    <x v="314"/>
  </r>
  <r>
    <n v="12932003"/>
    <n v="2020"/>
    <n v="2021"/>
    <s v="BDE-Refurb U 5 Gen Stator"/>
    <x v="270"/>
    <n v="5630"/>
    <n v="6854.3221299999996"/>
    <n v="1224.3221299999996"/>
    <x v="315"/>
  </r>
  <r>
    <n v="14112008"/>
    <n v="2020"/>
    <n v="2021"/>
    <s v="Diesel Genset Replace MSH"/>
    <x v="271"/>
    <n v="3900.7139999999999"/>
    <n v="3527.9936899999998"/>
    <n v="-372.72031000000015"/>
    <x v="316"/>
  </r>
  <r>
    <n v="14012001"/>
    <n v="2020"/>
    <n v="2021"/>
    <s v="Diesel Plant Vent. Up. NAN"/>
    <x v="272"/>
    <n v="853.07600000000002"/>
    <n v="653.12243000000001"/>
    <n v="-199.95357000000001"/>
    <x v="317"/>
  </r>
  <r>
    <n v="12942001"/>
    <n v="2020"/>
    <n v="2021"/>
    <s v="Rplc Diesel Genset-VCS"/>
    <x v="273"/>
    <n v="944.02800000000002"/>
    <n v="1064.0392099999999"/>
    <n v="120.01120999999989"/>
    <x v="318"/>
  </r>
  <r>
    <n v="21842002"/>
    <n v="2020"/>
    <n v="2021"/>
    <s v="Inspect Generator Rotor - HVY"/>
    <x v="274"/>
    <n v="1097.604"/>
    <n v="1221.9490700000001"/>
    <n v="124.34507000000008"/>
    <x v="319"/>
  </r>
  <r>
    <n v="13252015"/>
    <n v="2020"/>
    <n v="2021"/>
    <s v="Upgrade Power Transformers - V"/>
    <x v="275"/>
    <n v="1245.723"/>
    <n v="1228.4232"/>
    <n v="-17.299800000000005"/>
    <x v="320"/>
  </r>
  <r>
    <n v="13252013"/>
    <n v="2020"/>
    <n v="2021"/>
    <s v="Upgrade Data Alarm Systems MDR"/>
    <x v="276"/>
    <n v="326.49900000000002"/>
    <n v="380.40519"/>
    <n v="53.906189999999981"/>
    <x v="321"/>
  </r>
  <r>
    <n v="13252014"/>
    <n v="2020"/>
    <n v="2021"/>
    <s v="Replace Disconnect Switches"/>
    <x v="277"/>
    <n v="1069.847"/>
    <n v="1223.7236499999999"/>
    <n v="153.87664999999993"/>
    <x v="322"/>
  </r>
  <r>
    <n v="13252016"/>
    <n v="2020"/>
    <n v="2021"/>
    <s v="Install Fire Protec, 230kV STB"/>
    <x v="278"/>
    <n v="681.19500000000005"/>
    <n v="390.28677000000005"/>
    <n v="-290.90823"/>
    <x v="323"/>
  </r>
  <r>
    <n v="13252008"/>
    <n v="2020"/>
    <n v="2021"/>
    <s v="Replace Insulators - Various"/>
    <x v="279"/>
    <n v="243.10601"/>
    <n v="226.61515"/>
    <n v="-16.490859999999998"/>
    <x v="324"/>
  </r>
  <r>
    <n v="12962001"/>
    <n v="2020"/>
    <n v="2021"/>
    <s v="HRD-Rewind Unit 3 Stator"/>
    <x v="280"/>
    <n v="6945.6"/>
    <n v="7285.6551200000004"/>
    <n v="340.05511999999999"/>
    <x v="325"/>
  </r>
  <r>
    <n v="21842001"/>
    <n v="2020"/>
    <n v="2021"/>
    <s v="HVYGT-Replace Fire Suppression"/>
    <x v="281"/>
    <n v="2642.45"/>
    <n v="1923.0096899999999"/>
    <n v="-719.44030999999995"/>
    <x v="326"/>
  </r>
  <r>
    <n v="12932005"/>
    <n v="2020"/>
    <n v="2021"/>
    <s v="Replace Control Cables BDE"/>
    <x v="282"/>
    <n v="311.291"/>
    <n v="312.20409999999998"/>
    <n v="0.91309999999998581"/>
    <x v="327"/>
  </r>
  <r>
    <n v="13252012"/>
    <n v="2020"/>
    <n v="2021"/>
    <s v="Instl BRKRFailProtect-BUC/HBY"/>
    <x v="283"/>
    <n v="510.16899999999998"/>
    <n v="958.84753999999998"/>
    <n v="448.67854"/>
    <x v="328"/>
  </r>
  <r>
    <n v="13972003"/>
    <n v="2020"/>
    <n v="2021"/>
    <s v="Additions for Load-DistMAK HPD"/>
    <x v="284"/>
    <n v="846.11300000000006"/>
    <n v="824.05087000000003"/>
    <n v="-22.062130000000025"/>
    <x v="329"/>
  </r>
  <r>
    <n v="13252004"/>
    <n v="2020"/>
    <n v="2021"/>
    <s v="Repla Instr. Transformers VAR"/>
    <x v="285"/>
    <n v="339.05399999999997"/>
    <n v="690.34616000000005"/>
    <n v="351.29216000000008"/>
    <x v="330"/>
  </r>
  <r>
    <n v="13502003"/>
    <n v="2020"/>
    <n v="2021"/>
    <s v="2020/21-Distribution Upgrades"/>
    <x v="286"/>
    <n v="3257.1"/>
    <n v="3485.5130199999999"/>
    <n v="228.41301999999996"/>
    <x v="331"/>
  </r>
  <r>
    <n v="13252006"/>
    <n v="2020"/>
    <n v="2021"/>
    <s v="Upgrade Station Lighting - VAR"/>
    <x v="287"/>
    <n v="414.83300000000003"/>
    <n v="316.02557999999999"/>
    <n v="-98.807420000000036"/>
    <x v="332"/>
  </r>
  <r>
    <n v="12852001"/>
    <n v="2020"/>
    <n v="2021"/>
    <s v="Rplc TG Cont &amp; Vib Mon Sy PRV"/>
    <x v="288"/>
    <n v="238.571"/>
    <n v="277.11937999999998"/>
    <n v="38.54837999999998"/>
    <x v="333"/>
  </r>
  <r>
    <n v="12932002"/>
    <n v="2020"/>
    <n v="2021"/>
    <s v="Reburbish Hydraulic Struct VAR"/>
    <x v="289"/>
    <n v="5368.415"/>
    <n v="5182.5132800000001"/>
    <n v="-185.90171999999984"/>
    <x v="334"/>
  </r>
  <r>
    <n v="13502091"/>
    <n v="2020"/>
    <n v="2021"/>
    <s v="SUP-EV Charger Installation"/>
    <x v="290"/>
    <n v="259.39999999999998"/>
    <n v="367.78471999999999"/>
    <n v="108.38472000000002"/>
    <x v="335"/>
  </r>
  <r>
    <n v="14112092"/>
    <n v="2020"/>
    <n v="2021"/>
    <s v="MSH - Integrate Renewables PH2"/>
    <x v="291"/>
    <n v="498"/>
    <n v="1.4551915228366899E-14"/>
    <n v="-498"/>
    <x v="336"/>
  </r>
  <r>
    <n v="12852102"/>
    <n v="2021"/>
    <n v="2021"/>
    <s v="Penstock Lvl 2 Cond Assess PRV"/>
    <x v="292"/>
    <n v="196.8"/>
    <n v="256.73928000000001"/>
    <n v="59.939279999999997"/>
    <x v="337"/>
  </r>
  <r>
    <n v="12932101"/>
    <n v="2021"/>
    <n v="2021"/>
    <s v="Upgrd Public Safety Dams BDE21"/>
    <x v="201"/>
    <n v="436.28"/>
    <n v="380.69848999999999"/>
    <n v="-55.58150999999998"/>
    <x v="338"/>
  </r>
  <r>
    <n v="13252101"/>
    <n v="2021"/>
    <n v="2021"/>
    <s v="Terminal Stat In-Serv Failures"/>
    <x v="113"/>
    <n v="1800"/>
    <n v="1178.0273"/>
    <n v="-621.97270000000003"/>
    <x v="339"/>
  </r>
  <r>
    <n v="13252105"/>
    <n v="2021"/>
    <n v="2021"/>
    <s v="Upg. Terminal St. Equip Founda"/>
    <x v="293"/>
    <n v="175.4"/>
    <n v="163.56414999999998"/>
    <n v="-11.835850000000022"/>
    <x v="340"/>
  </r>
  <r>
    <n v="14012102"/>
    <n v="2021"/>
    <n v="2021"/>
    <s v="Inspect Fuel Stg Tks - Postvil"/>
    <x v="294"/>
    <n v="532.6"/>
    <n v="350.28203000000002"/>
    <n v="-182.31797"/>
    <x v="341"/>
  </r>
  <r>
    <n v="13252107"/>
    <n v="2021"/>
    <n v="2021"/>
    <s v="Upgrade Fault Recorders - Var"/>
    <x v="295"/>
    <n v="346.40800000000002"/>
    <n v="219.51249999999999"/>
    <n v="-126.89550000000003"/>
    <x v="342"/>
  </r>
  <r>
    <n v="13072101"/>
    <n v="2021"/>
    <n v="2021"/>
    <s v="Meters and Metering Equipment"/>
    <x v="189"/>
    <n v="233.4"/>
    <n v="228.52070000000001"/>
    <n v="-4.8793000000000006"/>
    <x v="343"/>
  </r>
  <r>
    <n v="14012103"/>
    <n v="2021"/>
    <n v="2021"/>
    <s v="Rplc Fuel Storage Tank - PR"/>
    <x v="296"/>
    <n v="350.3"/>
    <n v="234.09635999999998"/>
    <n v="-116.20364000000004"/>
    <x v="344"/>
  </r>
  <r>
    <n v="13252102"/>
    <n v="2021"/>
    <n v="2021"/>
    <s v="Replace Surge Arresters - VAR"/>
    <x v="297"/>
    <n v="61.649000000000001"/>
    <n v="54.304410000000004"/>
    <n v="-7.3445899999999966"/>
    <x v="345"/>
  </r>
  <r>
    <n v="13252119"/>
    <n v="2021"/>
    <n v="2021"/>
    <s v="Pur SF6 Reclaim Units-SVL/HVY"/>
    <x v="298"/>
    <n v="142.72200000000001"/>
    <n v="142.24012999999999"/>
    <n v="-0.4818700000000149"/>
    <x v="346"/>
  </r>
  <r>
    <n v="12422104"/>
    <n v="2021"/>
    <n v="2021"/>
    <s v="Rplc Network Communications Eq"/>
    <x v="123"/>
    <n v="194"/>
    <n v="242.83564999999999"/>
    <n v="48.835649999999987"/>
    <x v="347"/>
  </r>
  <r>
    <n v="12422105"/>
    <n v="2021"/>
    <n v="2021"/>
    <s v="Upgrade Site Facilities"/>
    <x v="120"/>
    <n v="48.942999999999998"/>
    <n v="48.375010000000003"/>
    <n v="-0.56798999999999467"/>
    <x v="348"/>
  </r>
  <r>
    <n v="20682105"/>
    <n v="2021"/>
    <n v="2021"/>
    <s v="Perform Minor Enhancements HYP"/>
    <x v="299"/>
    <n v="372.1"/>
    <n v="281.10133000000002"/>
    <n v="-90.998670000000004"/>
    <x v="349"/>
  </r>
  <r>
    <n v="12422110"/>
    <n v="2021"/>
    <n v="2021"/>
    <s v="Rplc Batt Banks &amp; Chargers-VAR"/>
    <x v="149"/>
    <n v="327.2"/>
    <n v="350.41167999999999"/>
    <n v="23.211680000000001"/>
    <x v="350"/>
  </r>
  <r>
    <n v="12982101"/>
    <n v="2021"/>
    <n v="2021"/>
    <s v="Remove Safety Hazards-2021"/>
    <x v="108"/>
    <n v="199.1"/>
    <n v="224.74454"/>
    <n v="25.644540000000006"/>
    <x v="351"/>
  </r>
  <r>
    <n v="12682102"/>
    <n v="2021"/>
    <n v="2021"/>
    <s v="HRD GT - Tools and Equipment"/>
    <x v="300"/>
    <n v="45.6"/>
    <n v="37.38447"/>
    <n v="-8.2155300000000011"/>
    <x v="352"/>
  </r>
  <r>
    <n v="13252103"/>
    <n v="2021"/>
    <n v="2021"/>
    <s v="Upgrd Cables, Trenches, AC/DC"/>
    <x v="301"/>
    <n v="496.69299999999998"/>
    <n v="251.93798000000001"/>
    <n v="-244.75501999999997"/>
    <x v="353"/>
  </r>
  <r>
    <n v="12932102"/>
    <n v="2021"/>
    <n v="2021"/>
    <s v="BDE - Unit 5 Gen Overhaul"/>
    <x v="302"/>
    <n v="220.42699999999999"/>
    <n v="303.22201000000001"/>
    <n v="82.795010000000019"/>
    <x v="354"/>
  </r>
  <r>
    <n v="12852101"/>
    <n v="2021"/>
    <n v="2021"/>
    <s v="PRV - Generator Overhaul"/>
    <x v="303"/>
    <n v="341.90600000000001"/>
    <n v="316.18919"/>
    <n v="-25.716810000000009"/>
    <x v="355"/>
  </r>
  <r>
    <n v="12932110"/>
    <n v="2021"/>
    <n v="2021"/>
    <s v="Hydraulic Generation In-Servic"/>
    <x v="128"/>
    <n v="1250"/>
    <n v="2059.11778"/>
    <n v="809.11778000000004"/>
    <x v="356"/>
  </r>
  <r>
    <n v="12792101"/>
    <n v="2021"/>
    <n v="2021"/>
    <s v="Hydro Generation Tools &amp; Equip"/>
    <x v="55"/>
    <n v="194.3"/>
    <n v="168.81370000000001"/>
    <n v="-25.4863"/>
    <x v="357"/>
  </r>
  <r>
    <n v="12932105"/>
    <n v="2021"/>
    <n v="2021"/>
    <s v="BDE - Replace Air Conditioning"/>
    <x v="304"/>
    <n v="162.9"/>
    <n v="177.81789999999998"/>
    <n v="14.917899999999975"/>
    <x v="358"/>
  </r>
  <r>
    <n v="20082101"/>
    <n v="2021"/>
    <n v="2021"/>
    <s v="Purchase Office Equipment-HYP"/>
    <x v="195"/>
    <n v="62.264000000000003"/>
    <n v="20.42484"/>
    <n v="-41.839160000000007"/>
    <x v="359"/>
  </r>
  <r>
    <n v="13492108"/>
    <n v="2021"/>
    <n v="2021"/>
    <s v="Perform WPLM Program"/>
    <x v="48"/>
    <n v="2896.9"/>
    <n v="2964.9460399999998"/>
    <n v="68.046039999999721"/>
    <x v="360"/>
  </r>
  <r>
    <n v="13332101"/>
    <n v="2021"/>
    <n v="2021"/>
    <s v="Overhaul Diesel Units-Var"/>
    <x v="185"/>
    <n v="1232.9000000000001"/>
    <n v="790.39238"/>
    <n v="-442.50762000000009"/>
    <x v="361"/>
  </r>
  <r>
    <n v="12422108"/>
    <n v="2021"/>
    <n v="2021"/>
    <s v="Upgrade RTUs"/>
    <x v="191"/>
    <n v="183.4"/>
    <n v="199.18982"/>
    <n v="15.789819999999992"/>
    <x v="362"/>
  </r>
  <r>
    <n v="12422106"/>
    <n v="2021"/>
    <n v="2021"/>
    <s v="Var-Replace Radomes"/>
    <x v="121"/>
    <n v="240.4"/>
    <n v="231.90667999999999"/>
    <n v="-8.4933200000000113"/>
    <x v="363"/>
  </r>
  <r>
    <n v="12972101"/>
    <n v="2021"/>
    <n v="2021"/>
    <s v="HRD-Boiler Cond Assessmt/Upgrd"/>
    <x v="305"/>
    <n v="3000"/>
    <n v="3889.2473599999998"/>
    <n v="889.24735999999984"/>
    <x v="364"/>
  </r>
  <r>
    <n v="12972103"/>
    <n v="2021"/>
    <n v="2021"/>
    <s v="HRD-Inspect Chemical Tanks"/>
    <x v="306"/>
    <n v="919.8"/>
    <n v="514.64530999999999"/>
    <n v="-405.15468999999996"/>
    <x v="365"/>
  </r>
  <r>
    <n v="12962103"/>
    <n v="2021"/>
    <n v="2021"/>
    <s v="HRD-Thermal In-Service Failure"/>
    <x v="307"/>
    <n v="2000"/>
    <n v="5807.5150300000005"/>
    <n v="3807.5150300000005"/>
    <x v="366"/>
  </r>
  <r>
    <n v="12962104"/>
    <n v="2021"/>
    <n v="2021"/>
    <s v="HRD-O/H U3 Boiler Feed Pump E"/>
    <x v="308"/>
    <n v="373"/>
    <n v="257.78661"/>
    <n v="-115.21339"/>
    <x v="367"/>
  </r>
  <r>
    <n v="12962101"/>
    <n v="2021"/>
    <n v="2021"/>
    <s v="HRD-O/H Unit 1 Turbine / Value"/>
    <x v="309"/>
    <n v="8026.6"/>
    <n v="9765.0063399999999"/>
    <n v="1738.4063399999995"/>
    <x v="368"/>
  </r>
  <r>
    <n v="20682103"/>
    <n v="2021"/>
    <n v="2021"/>
    <s v="Core IT/OT Infrastructure"/>
    <x v="310"/>
    <n v="262.77600000000001"/>
    <n v="257.54584"/>
    <n v="-5.2301600000000121"/>
    <x v="369"/>
  </r>
  <r>
    <n v="20682104"/>
    <n v="2021"/>
    <n v="2021"/>
    <s v="Refresh Security Software HYP"/>
    <x v="311"/>
    <n v="217.494"/>
    <n v="211.21764000000002"/>
    <n v="-6.2763599999999826"/>
    <x v="370"/>
  </r>
  <r>
    <n v="20682109"/>
    <n v="2021"/>
    <n v="2021"/>
    <s v="Upgrd Hydro ECC Wall  Infrastr"/>
    <x v="312"/>
    <n v="188.476"/>
    <n v="142.33488"/>
    <n v="-46.141120000000001"/>
    <x v="371"/>
  </r>
  <r>
    <n v="12962102"/>
    <n v="2021"/>
    <n v="2021"/>
    <s v="HRD-O/H Unit 3 Generator"/>
    <x v="313"/>
    <n v="572.70000000000005"/>
    <n v="610.98180000000002"/>
    <n v="38.281799999999976"/>
    <x v="372"/>
  </r>
  <r>
    <n v="12422107"/>
    <n v="2021"/>
    <n v="2021"/>
    <s v="Purchase Test Equipment"/>
    <x v="59"/>
    <n v="40"/>
    <n v="34.001510000000003"/>
    <n v="-5.9984899999999968"/>
    <x v="373"/>
  </r>
  <r>
    <n v="12682101"/>
    <n v="2021"/>
    <n v="2021"/>
    <s v="Thermal Generation Tools&amp;Equip"/>
    <x v="59"/>
    <n v="18.8"/>
    <n v="7.9027299999999991"/>
    <n v="-10.897270000000002"/>
    <x v="374"/>
  </r>
  <r>
    <n v="13252109"/>
    <n v="2021"/>
    <n v="2021"/>
    <s v="Repl. TS Batt. Banks and Charg"/>
    <x v="257"/>
    <n v="177.4"/>
    <n v="156.54885999999999"/>
    <n v="-20.851140000000015"/>
    <x v="375"/>
  </r>
  <r>
    <n v="20682108"/>
    <n v="2021"/>
    <n v="2021"/>
    <s v="Hydro - Mobile Devices"/>
    <x v="314"/>
    <n v="48.2"/>
    <n v="47.144910000000003"/>
    <n v="-1.0550899999999999"/>
    <x v="376"/>
  </r>
  <r>
    <n v="14011908"/>
    <n v="2019"/>
    <n v="2022"/>
    <s v="Rplc Diesel Genset 2052 - CTW"/>
    <x v="315"/>
    <n v="3947.4"/>
    <n v="4163.90175"/>
    <n v="216.5017499999999"/>
    <x v="377"/>
  </r>
  <r>
    <n v="14012002"/>
    <n v="2020"/>
    <n v="2022"/>
    <s v="Replace Auto. Equipment RIG"/>
    <x v="316"/>
    <n v="363.8"/>
    <n v="459.44682"/>
    <n v="95.646819999999991"/>
    <x v="378"/>
  </r>
  <r>
    <n v="13402002"/>
    <n v="2020"/>
    <n v="2022"/>
    <s v="HRD GT Partial Disch. Mon."/>
    <x v="317"/>
    <n v="612.755"/>
    <n v="521.33302000000003"/>
    <n v="-91.421979999999962"/>
    <x v="379"/>
  </r>
  <r>
    <n v="13502017"/>
    <n v="2020"/>
    <n v="2022"/>
    <s v="Install Recloser Remote Contro"/>
    <x v="318"/>
    <n v="256.64699999999999"/>
    <n v="285.01196000000004"/>
    <n v="28.364960000000053"/>
    <x v="380"/>
  </r>
  <r>
    <n v="13882003"/>
    <n v="2020"/>
    <n v="2022"/>
    <s v="Refurbish 230kV TS WAB-M21"/>
    <x v="319"/>
    <n v="2465.576"/>
    <n v="1509.44029"/>
    <n v="-956.13571000000002"/>
    <x v="381"/>
  </r>
  <r>
    <n v="14022001"/>
    <n v="2020"/>
    <n v="2022"/>
    <s v="Install Fault Recorders - HVY"/>
    <x v="320"/>
    <n v="687.95100000000002"/>
    <n v="393.80165"/>
    <n v="-294.14935000000003"/>
    <x v="382"/>
  </r>
  <r>
    <n v="13882093"/>
    <n v="2020"/>
    <n v="2022"/>
    <s v="WAB L34/L35 Protection Upgrade"/>
    <x v="321"/>
    <n v="259.30200000000002"/>
    <n v="0"/>
    <n v="-259.30200000000002"/>
    <x v="336"/>
  </r>
  <r>
    <n v="13402102"/>
    <n v="2021"/>
    <n v="2022"/>
    <s v="Purchase Capital Spares – GT"/>
    <x v="322"/>
    <n v="213.8"/>
    <n v="200.79205999999999"/>
    <n v="-13.007940000000019"/>
    <x v="383"/>
  </r>
  <r>
    <n v="13402101"/>
    <n v="2021"/>
    <n v="2022"/>
    <s v="HRD GT-Const LO Cooler Hood"/>
    <x v="323"/>
    <n v="318.8"/>
    <n v="562.20369999999991"/>
    <n v="243.4036999999999"/>
    <x v="384"/>
  </r>
  <r>
    <n v="14011904"/>
    <n v="2019"/>
    <n v="2022"/>
    <s v="Rplc Human Machine Interface"/>
    <x v="324"/>
    <n v="306.89999999999998"/>
    <n v="306.49096000000003"/>
    <n v="-0.40903999999994767"/>
    <x v="385"/>
  </r>
  <r>
    <n v="13962103"/>
    <n v="2021"/>
    <n v="2022"/>
    <s v="HVY L7-Additon for Load Growth"/>
    <x v="325"/>
    <n v="617.6"/>
    <n v="613.27026999999998"/>
    <n v="-4.3297300000000405"/>
    <x v="386"/>
  </r>
  <r>
    <n v="13462102"/>
    <n v="2021"/>
    <n v="2022"/>
    <s v="Rplc Light Duty Mobile Equip"/>
    <x v="326"/>
    <n v="549.6"/>
    <n v="601.08090000000004"/>
    <n v="51.48090000000002"/>
    <x v="387"/>
  </r>
  <r>
    <n v="13252115"/>
    <n v="2021"/>
    <n v="2022"/>
    <s v="Upgrade Power Transformers - V"/>
    <x v="327"/>
    <n v="4312.3180000000002"/>
    <n v="3072.27909"/>
    <n v="-1240.0389100000002"/>
    <x v="388"/>
  </r>
  <r>
    <n v="13252111"/>
    <n v="2021"/>
    <n v="2022"/>
    <s v="Perform Grounding Upgrades-M22"/>
    <x v="328"/>
    <n v="2107.3000000000002"/>
    <n v="1732.1112599999999"/>
    <n v="-375.18874000000028"/>
    <x v="389"/>
  </r>
  <r>
    <n v="13252110"/>
    <n v="2021"/>
    <n v="2022"/>
    <s v="Replace Protective Relays-M22"/>
    <x v="329"/>
    <n v="2007"/>
    <n v="1765.0953100000002"/>
    <n v="-241.90468999999985"/>
    <x v="390"/>
  </r>
  <r>
    <n v="13252116"/>
    <n v="2021"/>
    <n v="2022"/>
    <s v="Upgrs XFMR Parallel-HWD T1-T4"/>
    <x v="330"/>
    <n v="176.2"/>
    <n v="184.18145000000001"/>
    <n v="7.9814500000000237"/>
    <x v="391"/>
  </r>
  <r>
    <n v="21842103"/>
    <n v="2021"/>
    <n v="2022"/>
    <s v="HVYGT-Upgrade Compressed Air"/>
    <x v="331"/>
    <n v="145.80000000000001"/>
    <n v="186.60581999999999"/>
    <n v="40.805819999999983"/>
    <x v="392"/>
  </r>
  <r>
    <n v="21842101"/>
    <n v="2021"/>
    <n v="2022"/>
    <s v="HVYGT-Replace Voltage Regulato"/>
    <x v="332"/>
    <n v="342.3"/>
    <n v="283.17534000000001"/>
    <n v="-59.124660000000006"/>
    <x v="393"/>
  </r>
  <r>
    <n v="21842102"/>
    <n v="2021"/>
    <n v="2022"/>
    <s v="Rplc Fuel Lube Glycol Pump HVY"/>
    <x v="333"/>
    <n v="405.2"/>
    <n v="405.06031000000002"/>
    <n v="-0.13968999999997322"/>
    <x v="394"/>
  </r>
  <r>
    <n v="13252113"/>
    <n v="2021"/>
    <n v="2022"/>
    <s v="Upgrade Data Alarm Mgmt. OPD"/>
    <x v="334"/>
    <n v="353.30900000000003"/>
    <n v="561.58132999999998"/>
    <n v="208.27232999999995"/>
    <x v="395"/>
  </r>
  <r>
    <n v="13252112"/>
    <n v="2021"/>
    <n v="2022"/>
    <s v="Install Breaker Fail OPD DR"/>
    <x v="335"/>
    <n v="451.47199999999998"/>
    <n v="480.59555999999998"/>
    <n v="29.123559999999998"/>
    <x v="396"/>
  </r>
  <r>
    <n v="13252114"/>
    <n v="2021"/>
    <n v="2022"/>
    <s v="Replace Disconnect Switches"/>
    <x v="336"/>
    <n v="1292.7"/>
    <n v="1554.6702600000001"/>
    <n v="261.97026000000005"/>
    <x v="397"/>
  </r>
  <r>
    <n v="13502103"/>
    <n v="2021"/>
    <n v="2022"/>
    <s v="2021/22-Distribution Upgrades"/>
    <x v="337"/>
    <n v="1124.5"/>
    <n v="1841.9017200000001"/>
    <n v="717.40172000000007"/>
    <x v="398"/>
  </r>
  <r>
    <n v="13252106"/>
    <n v="2021"/>
    <n v="2022"/>
    <s v="Upgrade Station Lighting - VAR"/>
    <x v="338"/>
    <n v="278.89999999999998"/>
    <n v="201.90496999999999"/>
    <n v="-76.995029999999986"/>
    <x v="399"/>
  </r>
  <r>
    <n v="13252104"/>
    <n v="2021"/>
    <n v="2022"/>
    <s v="Repla Instr. Transformers VAR"/>
    <x v="339"/>
    <n v="460.9"/>
    <n v="729.68838000000005"/>
    <n v="268.78838000000007"/>
    <x v="400"/>
  </r>
  <r>
    <n v="20682203"/>
    <n v="2022"/>
    <n v="2022"/>
    <s v="Upgrade Core IT/OT Infrastruct"/>
    <x v="340"/>
    <n v="308.2"/>
    <n v="308.27683000000002"/>
    <n v="7.6830000000029486E-2"/>
    <x v="401"/>
  </r>
  <r>
    <n v="20682204"/>
    <n v="2022"/>
    <n v="2022"/>
    <s v="Refresh Security Software HYP"/>
    <x v="341"/>
    <n v="221.7"/>
    <n v="333.39534000000003"/>
    <n v="111.69534000000004"/>
    <x v="402"/>
  </r>
  <r>
    <n v="20682205"/>
    <n v="2022"/>
    <n v="2022"/>
    <s v="Perform Minor Enhancements HYP"/>
    <x v="342"/>
    <n v="621.70000000000005"/>
    <n v="493.68698999999998"/>
    <n v="-128.01301000000007"/>
    <x v="403"/>
  </r>
  <r>
    <n v="12422201"/>
    <n v="2022"/>
    <n v="2022"/>
    <s v="Replace RTUs (2022) - Various"/>
    <x v="343"/>
    <n v="171.1"/>
    <n v="153.17148999999998"/>
    <n v="-17.928510000000017"/>
    <x v="404"/>
  </r>
  <r>
    <n v="12422203"/>
    <n v="2022"/>
    <n v="2022"/>
    <s v="Upgr Site Facilities VAR 22"/>
    <x v="344"/>
    <n v="49.6"/>
    <n v="50.306339999999999"/>
    <n v="0.7063399999999973"/>
    <x v="405"/>
  </r>
  <r>
    <n v="13332201"/>
    <n v="2022"/>
    <n v="2022"/>
    <s v="Overhaul Diesel Units-Var"/>
    <x v="345"/>
    <n v="1360.5"/>
    <n v="1216.9337600000001"/>
    <n v="-143.56623999999988"/>
    <x v="406"/>
  </r>
  <r>
    <n v="14112202"/>
    <n v="2022"/>
    <n v="2022"/>
    <s v="Upgr Fuel Storage Tanks MSH 22"/>
    <x v="346"/>
    <n v="499.1"/>
    <n v="622.67489999999998"/>
    <n v="123.57489999999996"/>
    <x v="407"/>
  </r>
  <r>
    <n v="12422208"/>
    <n v="2022"/>
    <n v="2022"/>
    <s v="Replace Mobile Devices - Hydro"/>
    <x v="347"/>
    <n v="49.7"/>
    <n v="48.892139999999998"/>
    <n v="-0.80786000000000513"/>
    <x v="408"/>
  </r>
  <r>
    <n v="13252205"/>
    <n v="2022"/>
    <n v="2022"/>
    <s v="Upgr Terminal Stn Fdn BCX/LLK"/>
    <x v="348"/>
    <n v="614.5"/>
    <n v="552.47328000000005"/>
    <n v="-62.026719999999955"/>
    <x v="409"/>
  </r>
  <r>
    <n v="20682211"/>
    <n v="2022"/>
    <n v="2022"/>
    <s v="STLF HYDRO 22"/>
    <x v="349"/>
    <n v="439.5"/>
    <n v="409.11871000000002"/>
    <n v="-30.381289999999979"/>
    <x v="410"/>
  </r>
  <r>
    <n v="13492201"/>
    <n v="2022"/>
    <n v="2022"/>
    <s v="Wood Pole Line Management Prgm"/>
    <x v="350"/>
    <n v="1603.5"/>
    <n v="1986.46684"/>
    <n v="382.96684000000005"/>
    <x v="411"/>
  </r>
  <r>
    <n v="12982201"/>
    <n v="2022"/>
    <n v="2022"/>
    <s v="Remove Safety Hazards - Var"/>
    <x v="351"/>
    <n v="199.6"/>
    <n v="170.5701"/>
    <n v="-29.029899999999998"/>
    <x v="412"/>
  </r>
  <r>
    <n v="12422204"/>
    <n v="2022"/>
    <n v="2022"/>
    <s v="Rplc Batt Banks &amp; Chargers-VAR"/>
    <x v="352"/>
    <n v="226.6"/>
    <n v="192.73472000000001"/>
    <n v="-33.865279999999984"/>
    <x v="413"/>
  </r>
  <r>
    <n v="12422205"/>
    <n v="2022"/>
    <n v="2022"/>
    <s v="Purchase Tools and Equipment"/>
    <x v="353"/>
    <n v="42"/>
    <n v="56.027910000000006"/>
    <n v="14.027910000000006"/>
    <x v="414"/>
  </r>
  <r>
    <n v="12422206"/>
    <n v="2022"/>
    <n v="2022"/>
    <s v="Var - Replace Radomes 2022"/>
    <x v="354"/>
    <n v="179.9"/>
    <n v="124.74683"/>
    <n v="-55.153170000000003"/>
    <x v="415"/>
  </r>
  <r>
    <n v="13502191"/>
    <n v="2021"/>
    <n v="2022"/>
    <s v="Phase 2 - EV fast Charging Net"/>
    <x v="355"/>
    <n v="1581.501"/>
    <n v="1844.09555"/>
    <n v="262.59455000000003"/>
    <x v="416"/>
  </r>
  <r>
    <n v="13252122"/>
    <n v="2021"/>
    <n v="2022"/>
    <s v="Replace HTGS T2"/>
    <x v="356"/>
    <n v="1393.1569999999999"/>
    <n v="2047.83215"/>
    <n v="654.67515000000003"/>
    <x v="417"/>
  </r>
  <r>
    <n v="13251910"/>
    <n v="2019"/>
    <n v="2022"/>
    <s v="Replace Protective Relays-M20"/>
    <x v="357"/>
    <n v="4579.3999999999996"/>
    <n v="2781.0307299999999"/>
    <n v="-1798.3692699999997"/>
    <x v="418"/>
  </r>
  <r>
    <n v="13402202"/>
    <n v="2022"/>
    <n v="2022"/>
    <s v="Purchase Tools &amp; Equipment -GT"/>
    <x v="358"/>
    <n v="19.600000000000001"/>
    <n v="20.030139999999999"/>
    <n v="0.43013999999999797"/>
    <x v="419"/>
  </r>
  <r>
    <n v="13252209"/>
    <n v="2022"/>
    <n v="2022"/>
    <s v="Install Breaker Fail - DLK"/>
    <x v="359"/>
    <n v="171.21600000000001"/>
    <n v="59.610480000000003"/>
    <n v="-111.60552000000001"/>
    <x v="420"/>
  </r>
  <r>
    <n v="13252107"/>
    <n v="2021"/>
    <n v="2022"/>
    <s v="Upgrade Fault Recorders - Var"/>
    <x v="295"/>
    <n v="346.40800000000002"/>
    <n v="219.51249999999999"/>
    <n v="-126.89550000000003"/>
    <x v="342"/>
  </r>
  <r>
    <n v="13252109"/>
    <n v="2021"/>
    <n v="2022"/>
    <s v="Repl. TS Batt. Banks and Charg"/>
    <x v="257"/>
    <n v="177.4"/>
    <n v="156.54885999999999"/>
    <n v="-20.851140000000015"/>
    <x v="375"/>
  </r>
  <r>
    <n v="14272290"/>
    <n v="2022"/>
    <n v="2022"/>
    <s v="Hampden New Line from TS SUPP"/>
    <x v="360"/>
    <n v="443.8"/>
    <n v="415.31421"/>
    <n v="-28.485790000000009"/>
    <x v="421"/>
  </r>
  <r>
    <n v="12932204"/>
    <n v="2022"/>
    <n v="2022"/>
    <s v="Upgrd Public Safety Dams BDE22"/>
    <x v="201"/>
    <n v="469.5"/>
    <n v="587.47735"/>
    <n v="117.97735"/>
    <x v="422"/>
  </r>
  <r>
    <n v="12962204"/>
    <n v="2022"/>
    <n v="2022"/>
    <s v="Tools and Equip. &lt;50K Therm 22"/>
    <x v="361"/>
    <n v="18.899999999999999"/>
    <n v="18.507369999999998"/>
    <n v="-0.39263000000000048"/>
    <x v="423"/>
  </r>
  <r>
    <n v="12962205"/>
    <n v="2022"/>
    <n v="2022"/>
    <s v="Turbine Valve Overhaul Unit 3"/>
    <x v="362"/>
    <n v="3623.5"/>
    <n v="2485.5916099999999"/>
    <n v="-1137.9083900000001"/>
    <x v="424"/>
  </r>
  <r>
    <n v="12932205"/>
    <n v="2022"/>
    <n v="2022"/>
    <s v="Overhaul Turbine Gen - BDE"/>
    <x v="363"/>
    <n v="225.4"/>
    <n v="564.40012999999999"/>
    <n v="339.00013000000001"/>
    <x v="425"/>
  </r>
  <r>
    <n v="12932206"/>
    <n v="2022"/>
    <n v="2022"/>
    <s v="Overhaul Turbine Gen - Unit 4"/>
    <x v="364"/>
    <n v="225"/>
    <n v="251.13585999999998"/>
    <n v="26.13585999999998"/>
    <x v="426"/>
  </r>
  <r>
    <n v="12932209"/>
    <n v="2022"/>
    <n v="2022"/>
    <s v="Purchase Tools &amp; Eq. &lt;50K"/>
    <x v="365"/>
    <n v="187.3"/>
    <n v="151.90232999999998"/>
    <n v="-35.397670000000033"/>
    <x v="427"/>
  </r>
  <r>
    <n v="20082201"/>
    <n v="2022"/>
    <n v="2022"/>
    <s v="Tools &amp; Equipment - Admin 2022"/>
    <x v="366"/>
    <n v="67.099999999999994"/>
    <n v="68.824339999999992"/>
    <n v="1.724339999999998"/>
    <x v="428"/>
  </r>
  <r>
    <n v="12902002"/>
    <n v="2020"/>
    <n v="2022"/>
    <s v="Refurb Sump Lvl Sys-CatArm"/>
    <x v="367"/>
    <n v="355.923"/>
    <n v="895.63261"/>
    <n v="539.70961"/>
    <x v="429"/>
  </r>
  <r>
    <n v="12842001"/>
    <n v="2020"/>
    <n v="2022"/>
    <s v="Rplc Sump Pump-Upper Salmon"/>
    <x v="368"/>
    <n v="407.15300000000002"/>
    <n v="396.23444000000001"/>
    <n v="-10.918560000000014"/>
    <x v="430"/>
  </r>
  <r>
    <n v="12962002"/>
    <n v="2020"/>
    <n v="2022"/>
    <s v="Up.Uninterruptible Pow 3&amp;4 HRD"/>
    <x v="369"/>
    <n v="348.7"/>
    <n v="512.73267999999996"/>
    <n v="164.03267999999997"/>
    <x v="431"/>
  </r>
  <r>
    <n v="12922101"/>
    <n v="2021"/>
    <n v="2022"/>
    <s v="Lvl 2 Condition Assessment SRS"/>
    <x v="370"/>
    <n v="556.80799999999999"/>
    <n v="481.65846000000005"/>
    <n v="-75.149539999999945"/>
    <x v="432"/>
  </r>
  <r>
    <n v="12932103"/>
    <n v="2021"/>
    <n v="2022"/>
    <s v="BDE-Refurb U 6 Gen Stator"/>
    <x v="371"/>
    <n v="9160.8790000000008"/>
    <n v="7106.4587799999999"/>
    <n v="-2054.4202200000009"/>
    <x v="433"/>
  </r>
  <r>
    <n v="12812101"/>
    <n v="2021"/>
    <n v="2022"/>
    <s v="HLK-Rep Frazil Ice Monitor Sys"/>
    <x v="372"/>
    <n v="199.5"/>
    <n v="336.72492999999997"/>
    <n v="137.22492999999997"/>
    <x v="434"/>
  </r>
  <r>
    <n v="12922102"/>
    <n v="2021"/>
    <n v="2022"/>
    <s v="Burnt Dam-Replace 60kW Diesel"/>
    <x v="373"/>
    <n v="1161.7"/>
    <n v="383.20380999999998"/>
    <n v="-778.49619000000007"/>
    <x v="435"/>
  </r>
  <r>
    <n v="12972102"/>
    <n v="2021"/>
    <n v="2022"/>
    <s v="HRD-Upgrd WasteWater Equal.Sys"/>
    <x v="374"/>
    <n v="2361.1"/>
    <n v="2668.95696"/>
    <n v="307.85696000000007"/>
    <x v="436"/>
  </r>
  <r>
    <n v="12932203"/>
    <n v="2022"/>
    <n v="2022"/>
    <s v="BDE Unit 6 Replace  Control Ca"/>
    <x v="375"/>
    <n v="304.8"/>
    <n v="331.65253999999999"/>
    <n v="26.852539999999976"/>
    <x v="437"/>
  </r>
  <r>
    <n v="12972201"/>
    <n v="2022"/>
    <n v="2022"/>
    <s v="HRD - Upgrade Wastewater Treat"/>
    <x v="376"/>
    <n v="70.099999999999994"/>
    <n v="58.202539999999999"/>
    <n v="-11.897459999999995"/>
    <x v="438"/>
  </r>
  <r>
    <n v="12972202"/>
    <n v="2022"/>
    <n v="2022"/>
    <s v="Air Receivers Condition Assess"/>
    <x v="377"/>
    <n v="336.5"/>
    <n v="192.38489000000001"/>
    <n v="-144.11510999999999"/>
    <x v="439"/>
  </r>
  <r>
    <n v="12962202"/>
    <n v="2022"/>
    <n v="2022"/>
    <s v="Major Pump Overhaul - Holyrood"/>
    <x v="378"/>
    <n v="491.3"/>
    <n v="907.71659999999997"/>
    <n v="416.41659999999996"/>
    <x v="440"/>
  </r>
  <r>
    <n v="12972203"/>
    <n v="2022"/>
    <n v="2022"/>
    <s v="HRD-Boiler Cond Assessmt/Upgrd"/>
    <x v="379"/>
    <n v="3014.2"/>
    <n v="3899.3703100000002"/>
    <n v="885.17031000000043"/>
    <x v="441"/>
  </r>
  <r>
    <n v="14362001"/>
    <n v="2020"/>
    <n v="2023"/>
    <s v="Rplc Diesel Plant Roof-LAL,STA"/>
    <x v="380"/>
    <n v="2313.5555399999998"/>
    <n v="1335.89915"/>
    <n v="-977.65638999999987"/>
    <x v="442"/>
  </r>
  <r>
    <n v="20082002"/>
    <n v="2020"/>
    <n v="2023"/>
    <s v="Replace Elevator Motors HYP"/>
    <x v="381"/>
    <n v="882.84768000000008"/>
    <n v="964.65198999999996"/>
    <n v="81.804309999999873"/>
    <x v="443"/>
  </r>
  <r>
    <n v="13462105"/>
    <n v="2021"/>
    <n v="2023"/>
    <s v="L2 Chargers for Electric Veh."/>
    <x v="382"/>
    <n v="478.00503000000003"/>
    <n v="357.29338999999999"/>
    <n v="-120.71164000000005"/>
    <x v="444"/>
  </r>
  <r>
    <n v="13462001"/>
    <n v="2020"/>
    <n v="2023"/>
    <s v="RplcLight&amp;HvyDty Vehicles -VAR"/>
    <x v="383"/>
    <n v="8848.5693699999993"/>
    <n v="4055.0590200000001"/>
    <n v="-4793.5103499999987"/>
    <x v="445"/>
  </r>
  <r>
    <n v="13252108"/>
    <n v="2021"/>
    <n v="2023"/>
    <s v="Instl Fire Protect 230kVST-MDR"/>
    <x v="384"/>
    <n v="921.49896000000001"/>
    <n v="521.91261999999995"/>
    <n v="-399.58634000000006"/>
    <x v="446"/>
  </r>
  <r>
    <n v="12932104"/>
    <n v="2021"/>
    <n v="2023"/>
    <s v="BDE-Replace Annunciators"/>
    <x v="385"/>
    <n v="384.96840000000003"/>
    <n v="353.38376"/>
    <n v="-31.584640000000036"/>
    <x v="447"/>
  </r>
  <r>
    <n v="12962105"/>
    <n v="2021"/>
    <n v="2023"/>
    <s v="HRD-Upgrd Dist.Control System"/>
    <x v="386"/>
    <n v="1122.6141100000002"/>
    <n v="863.59189000000003"/>
    <n v="-259.02222000000017"/>
    <x v="448"/>
  </r>
  <r>
    <n v="20082102"/>
    <n v="2021"/>
    <n v="2023"/>
    <s v="HYP-Rplc Transfer Switches/Hrd"/>
    <x v="387"/>
    <n v="2324.60914"/>
    <n v="1485.3388600000001"/>
    <n v="-839.27027999999996"/>
    <x v="449"/>
  </r>
  <r>
    <n v="13462101"/>
    <n v="2021"/>
    <n v="2023"/>
    <s v="Rplc Vehicles&amp;Aerial Devices"/>
    <x v="388"/>
    <n v="5909.7556699999996"/>
    <n v="1838.99629"/>
    <n v="-4070.7593799999995"/>
    <x v="450"/>
  </r>
  <r>
    <n v="12422202"/>
    <n v="2022"/>
    <n v="2023"/>
    <s v="Rplc Network Comms EQ 2022"/>
    <x v="389"/>
    <n v="312.59640000000002"/>
    <n v="203.25798"/>
    <n v="-109.33842000000001"/>
    <x v="451"/>
  </r>
  <r>
    <n v="12902201"/>
    <n v="2022"/>
    <n v="2023"/>
    <s v="SSLR Communication Link Upgrad"/>
    <x v="390"/>
    <n v="163.15825000000001"/>
    <n v="192.61584999999999"/>
    <n v="29.457599999999985"/>
    <x v="452"/>
  </r>
  <r>
    <n v="20682206"/>
    <n v="2022"/>
    <n v="2023"/>
    <s v="Upgr Energy MGMT System 22"/>
    <x v="391"/>
    <n v="335.56829999999997"/>
    <n v="446.35953999999998"/>
    <n v="110.79124000000002"/>
    <x v="453"/>
  </r>
  <r>
    <n v="13462203"/>
    <n v="2022"/>
    <n v="2023"/>
    <s v="Replace Light- Duty Mobile Equ"/>
    <x v="392"/>
    <n v="775.28530000000001"/>
    <n v="705.40962000000002"/>
    <n v="-69.875679999999988"/>
    <x v="454"/>
  </r>
  <r>
    <n v="13462290"/>
    <n v="2022"/>
    <n v="2023"/>
    <s v=" Replace Tracks - V7271 &lt;50k"/>
    <x v="393"/>
    <n v="96.62"/>
    <n v="45"/>
    <n v="-51.620000000000005"/>
    <x v="455"/>
  </r>
  <r>
    <n v="13252117"/>
    <n v="2021"/>
    <n v="2023"/>
    <s v="Upgrade Circuit Breakers 21/22"/>
    <x v="394"/>
    <n v="12048.692939999999"/>
    <n v="8193.3203400000002"/>
    <n v="-3855.3725999999988"/>
    <x v="456"/>
  </r>
  <r>
    <n v="13252202"/>
    <n v="2022"/>
    <n v="2023"/>
    <s v="Upgrade Circuit Breakers 22/23"/>
    <x v="395"/>
    <n v="8402.5238200000003"/>
    <n v="5643.3501699999997"/>
    <n v="-2759.1736500000006"/>
    <x v="457"/>
  </r>
  <r>
    <n v="21842201"/>
    <n v="2022"/>
    <n v="2023"/>
    <s v="Install Infrared Scanning Port"/>
    <x v="396"/>
    <n v="87.557419999999993"/>
    <n v="53.041429999999998"/>
    <n v="-34.515989999999995"/>
    <x v="458"/>
  </r>
  <r>
    <n v="13402201"/>
    <n v="2022"/>
    <n v="2023"/>
    <s v="Holyrood GT Control Systems Up"/>
    <x v="397"/>
    <n v="262.17133000000001"/>
    <n v="192.30792000000002"/>
    <n v="-69.863409999999988"/>
    <x v="459"/>
  </r>
  <r>
    <n v="13252203"/>
    <n v="2022"/>
    <n v="2023"/>
    <s v="Instll Fire Protect 230kv- BUC"/>
    <x v="398"/>
    <n v="492.80225999999999"/>
    <n v="390.89436000000001"/>
    <n v="-101.90789999999998"/>
    <x v="460"/>
  </r>
  <r>
    <n v="13252204"/>
    <n v="2022"/>
    <n v="2023"/>
    <s v="Replace Protective Relays-M23"/>
    <x v="399"/>
    <n v="2253.2077599999998"/>
    <n v="1407.7078899999999"/>
    <n v="-845.49986999999987"/>
    <x v="461"/>
  </r>
  <r>
    <n v="12962203"/>
    <n v="2022"/>
    <n v="2023"/>
    <s v="Unit 3 Gen. Comp Cond Asst"/>
    <x v="400"/>
    <n v="422.02364"/>
    <n v="544.69560999999999"/>
    <n v="122.67196999999999"/>
    <x v="462"/>
  </r>
  <r>
    <n v="13502203"/>
    <n v="2022"/>
    <n v="2023"/>
    <s v="Upgrade Distribution Feeders"/>
    <x v="401"/>
    <n v="2761.0980199999999"/>
    <n v="3052.5192499999998"/>
    <n v="291.42122999999992"/>
    <x v="463"/>
  </r>
  <r>
    <n v="12922201"/>
    <n v="2022"/>
    <n v="2023"/>
    <s v="Refurb Hydlic Struct Burnt Dam"/>
    <x v="402"/>
    <n v="3756.27702"/>
    <n v="3003.7782200000001"/>
    <n v="-752.49879999999985"/>
    <x v="464"/>
  </r>
  <r>
    <n v="13252206"/>
    <n v="2022"/>
    <n v="2023"/>
    <s v="Repl TS Batt Banks/Chargers22"/>
    <x v="403"/>
    <n v="315.23933"/>
    <n v="369.09052000000003"/>
    <n v="53.851190000000031"/>
    <x v="465"/>
  </r>
  <r>
    <n v="12932207"/>
    <n v="2022"/>
    <n v="2023"/>
    <s v="Replace Generator Bearing Seal"/>
    <x v="404"/>
    <n v="296.46746000000002"/>
    <n v="149.28685999999999"/>
    <n v="-147.18060000000003"/>
    <x v="466"/>
  </r>
  <r>
    <n v="12902202"/>
    <n v="2022"/>
    <n v="2023"/>
    <s v="Replace Surface Air Coolers"/>
    <x v="405"/>
    <n v="869.07318000000009"/>
    <n v="583.55487000000005"/>
    <n v="-285.51831000000004"/>
    <x v="467"/>
  </r>
  <r>
    <n v="13252207"/>
    <n v="2022"/>
    <n v="2023"/>
    <s v="Upgrade Power Transformers-22"/>
    <x v="406"/>
    <n v="3758.9072000000001"/>
    <n v="2642.75054"/>
    <n v="-1116.1566600000001"/>
    <x v="468"/>
  </r>
  <r>
    <n v="12842201"/>
    <n v="2022"/>
    <n v="2023"/>
    <s v="Replace Rotary Strainer - USL"/>
    <x v="407"/>
    <n v="239.99659"/>
    <n v="238.49976000000001"/>
    <n v="-1.4968299999999886"/>
    <x v="469"/>
  </r>
  <r>
    <n v="12932210"/>
    <n v="2022"/>
    <n v="2023"/>
    <s v="Replace Monorail Beams"/>
    <x v="408"/>
    <n v="592.88038000000006"/>
    <n v="874.59324000000004"/>
    <n v="281.71285999999998"/>
    <x v="470"/>
  </r>
  <r>
    <n v="13502202"/>
    <n v="2022"/>
    <n v="2023"/>
    <s v="Install Recloser Remote Contro"/>
    <x v="409"/>
    <n v="360.48255999999998"/>
    <n v="213.76292999999998"/>
    <n v="-146.71963"/>
    <x v="471"/>
  </r>
  <r>
    <n v="13252209"/>
    <n v="2022"/>
    <n v="2023"/>
    <s v="Install Breaker Fail - DLK"/>
    <x v="359"/>
    <n v="171.2"/>
    <n v="59.610480000000003"/>
    <n v="-111.58951999999999"/>
    <x v="472"/>
  </r>
  <r>
    <n v="13252208"/>
    <n v="2022"/>
    <n v="2023"/>
    <s v="Replace Disconnects - Various"/>
    <x v="410"/>
    <n v="1235.7012500000001"/>
    <n v="1002.3860699999999"/>
    <n v="-233.31518000000017"/>
    <x v="473"/>
  </r>
  <r>
    <n v="13252211"/>
    <n v="2022"/>
    <n v="2023"/>
    <s v="Upgrade Reclosing Circuit Brea"/>
    <x v="411"/>
    <n v="210.96975"/>
    <n v="231.81801999999999"/>
    <n v="20.848269999999985"/>
    <x v="474"/>
  </r>
  <r>
    <n v="13252210"/>
    <n v="2022"/>
    <n v="2023"/>
    <s v="Replace Station Lighting - BUC"/>
    <x v="412"/>
    <n v="202.63639000000001"/>
    <n v="314.93149"/>
    <n v="112.29509999999999"/>
    <x v="475"/>
  </r>
  <r>
    <n v="13252212"/>
    <n v="2022"/>
    <n v="2023"/>
    <s v="Replace Instrument Transformer"/>
    <x v="413"/>
    <n v="402.35947999999996"/>
    <n v="487.90871000000004"/>
    <n v="85.54923000000008"/>
    <x v="476"/>
  </r>
  <r>
    <n v="14012290"/>
    <n v="2022"/>
    <n v="2023"/>
    <s v=" Rplc Diesel Plant RF MAK SUPP"/>
    <x v="414"/>
    <n v="891.6241"/>
    <n v="733.89476000000002"/>
    <n v="-157.72933999999998"/>
    <x v="477"/>
  </r>
  <r>
    <n v="12962291"/>
    <n v="2022"/>
    <n v="2023"/>
    <s v=" Lt Stage Blades Holyrood Supp"/>
    <x v="415"/>
    <n v="1432.6215099999999"/>
    <n v="1595.53719"/>
    <n v="162.91568000000007"/>
    <x v="478"/>
  </r>
  <r>
    <n v="12842290"/>
    <n v="2022"/>
    <n v="2023"/>
    <s v="USL Rotor Rim Shrinking (Supp)"/>
    <x v="416"/>
    <n v="4236.3288700000003"/>
    <n v="9146.6379499999985"/>
    <n v="4910.3090799999982"/>
    <x v="479"/>
  </r>
  <r>
    <n v="12972290"/>
    <n v="2022"/>
    <n v="2023"/>
    <s v="HRD SUPP Rpl Tank Farm Undgrd"/>
    <x v="417"/>
    <n v="1469.6288500000001"/>
    <n v="1262.91155"/>
    <n v="-206.71730000000002"/>
    <x v="480"/>
  </r>
  <r>
    <n v="12972292"/>
    <n v="2022"/>
    <n v="2023"/>
    <s v="HRD SUPP Day Tank Refurb"/>
    <x v="418"/>
    <n v="846.77193999999997"/>
    <n v="942.14318999999989"/>
    <n v="95.371249999999918"/>
    <x v="481"/>
  </r>
  <r>
    <n v="12422309"/>
    <n v="2023"/>
    <n v="2023"/>
    <s v="Rplc standalone PHX phone sys"/>
    <x v="419"/>
    <n v="175.5"/>
    <n v="208.96578"/>
    <n v="33.465779999999995"/>
    <x v="482"/>
  </r>
  <r>
    <n v="12422305"/>
    <n v="2023"/>
    <n v="2023"/>
    <s v="Purchase Tools and Equipment"/>
    <x v="420"/>
    <n v="40.4"/>
    <n v="47.401050000000005"/>
    <n v="7.0010500000000064"/>
    <x v="483"/>
  </r>
  <r>
    <n v="12422303"/>
    <n v="2023"/>
    <n v="2023"/>
    <s v="Upgr Site Facilities VAR 23"/>
    <x v="421"/>
    <n v="45.2"/>
    <n v="47.112900000000003"/>
    <n v="1.9129000000000005"/>
    <x v="484"/>
  </r>
  <r>
    <n v="12422308"/>
    <n v="2023"/>
    <n v="2023"/>
    <s v="Purchase Mobile Devices Hydro"/>
    <x v="422"/>
    <n v="83.4"/>
    <n v="116.3509"/>
    <n v="32.95089999999999"/>
    <x v="485"/>
  </r>
  <r>
    <n v="20682305"/>
    <n v="2023"/>
    <n v="2023"/>
    <s v="Prfm soft upgrs/minor echan 23"/>
    <x v="423"/>
    <n v="451.2"/>
    <n v="357.31642999999997"/>
    <n v="-93.88357000000002"/>
    <x v="486"/>
  </r>
  <r>
    <n v="20682303"/>
    <n v="2023"/>
    <n v="2023"/>
    <s v="Upgrade Core IT/OT Infrastruct"/>
    <x v="424"/>
    <n v="171.7"/>
    <n v="255.26193000000001"/>
    <n v="83.561930000000018"/>
    <x v="487"/>
  </r>
  <r>
    <n v="20682304"/>
    <n v="2023"/>
    <n v="2023"/>
    <s v="Upde Cyber Security Software23"/>
    <x v="425"/>
    <n v="232.1"/>
    <n v="230.53307999999998"/>
    <n v="-1.5669200000000103"/>
    <x v="488"/>
  </r>
  <r>
    <n v="12962302"/>
    <n v="2023"/>
    <n v="2023"/>
    <s v="Overhaul Pumps Holyrood 23"/>
    <x v="426"/>
    <n v="742.4"/>
    <n v="1429.8881899999999"/>
    <n v="687.48818999999992"/>
    <x v="489"/>
  </r>
  <r>
    <n v="12962303"/>
    <n v="2023"/>
    <n v="2023"/>
    <s v="Tools and Equip. Thermal 23"/>
    <x v="427"/>
    <n v="55.1"/>
    <n v="122.78201"/>
    <n v="67.682009999999991"/>
    <x v="490"/>
  </r>
  <r>
    <n v="13332301"/>
    <n v="2023"/>
    <n v="2023"/>
    <s v="Diesel In-Service Failures 23"/>
    <x v="428"/>
    <n v="480.4"/>
    <n v="727.17684999999994"/>
    <n v="246.77684999999997"/>
    <x v="491"/>
  </r>
  <r>
    <n v="12972301"/>
    <n v="2023"/>
    <n v="2023"/>
    <s v="HRD-Boiler Cond Assessmt/Upgrd"/>
    <x v="429"/>
    <n v="2926.6"/>
    <n v="4336.3611700000001"/>
    <n v="1409.7611700000002"/>
    <x v="492"/>
  </r>
  <r>
    <n v="12962305"/>
    <n v="2023"/>
    <n v="2023"/>
    <s v="Refurb Workshop Roof - HRD"/>
    <x v="430"/>
    <n v="243.7"/>
    <n v="237.75269"/>
    <n v="-5.9473099999999874"/>
    <x v="493"/>
  </r>
  <r>
    <n v="12422301"/>
    <n v="2023"/>
    <n v="2023"/>
    <s v="Replace RTUs (2023) - Various"/>
    <x v="431"/>
    <n v="179.7"/>
    <n v="234.43362999999999"/>
    <n v="54.733630000000005"/>
    <x v="494"/>
  </r>
  <r>
    <n v="13402301"/>
    <n v="2023"/>
    <n v="2023"/>
    <s v="Purchase Tools &amp; Equipment -GT"/>
    <x v="432"/>
    <n v="18.3"/>
    <n v="16.65767"/>
    <n v="-1.6423300000000012"/>
    <x v="495"/>
  </r>
  <r>
    <n v="21882301"/>
    <n v="2023"/>
    <n v="2023"/>
    <s v="Gas Turbine In-Service Failure"/>
    <x v="433"/>
    <n v="344.2"/>
    <n v="3606.7459199999998"/>
    <n v="3262.54592"/>
    <x v="496"/>
  </r>
  <r>
    <n v="13252301"/>
    <n v="2023"/>
    <n v="2023"/>
    <s v="Terminal Stat In-Serv Failures"/>
    <x v="434"/>
    <n v="1300"/>
    <n v="2846.69479"/>
    <n v="1546.69479"/>
    <x v="497"/>
  </r>
  <r>
    <n v="12982301"/>
    <n v="2023"/>
    <n v="2023"/>
    <s v="Remove Safety Hazards - Var"/>
    <x v="435"/>
    <n v="198.2"/>
    <n v="207.0342"/>
    <n v="8.8342000000000098"/>
    <x v="498"/>
  </r>
  <r>
    <n v="12932301"/>
    <n v="2023"/>
    <n v="2023"/>
    <s v="Hydraulic In-Serv Failures 23"/>
    <x v="436"/>
    <n v="1500"/>
    <n v="4081.0910600000002"/>
    <n v="2581.0910600000002"/>
    <x v="499"/>
  </r>
  <r>
    <n v="12932303"/>
    <n v="2023"/>
    <n v="2023"/>
    <s v="Upgr Public Safety Dams BDE 23"/>
    <x v="437"/>
    <n v="482.1"/>
    <n v="795.45952999999997"/>
    <n v="313.35952999999995"/>
    <x v="500"/>
  </r>
  <r>
    <n v="12962301"/>
    <n v="2023"/>
    <n v="2023"/>
    <s v="Thermal In-Service Failures 23"/>
    <x v="438"/>
    <n v="3300"/>
    <n v="2887.82782"/>
    <n v="-412.17218000000003"/>
    <x v="501"/>
  </r>
  <r>
    <n v="12422302"/>
    <n v="2023"/>
    <n v="2023"/>
    <s v="Rplc Network Comms EQ 2023"/>
    <x v="439"/>
    <n v="189"/>
    <n v="238.68992"/>
    <n v="49.689920000000001"/>
    <x v="502"/>
  </r>
  <r>
    <n v="12972303"/>
    <n v="2023"/>
    <n v="2023"/>
    <s v="Upgr Bio-Green Sewage HRD"/>
    <x v="440"/>
    <n v="256.60000000000002"/>
    <n v="504.94481999999999"/>
    <n v="248.34481999999997"/>
    <x v="503"/>
  </r>
  <r>
    <n v="14012302"/>
    <n v="2023"/>
    <n v="2023"/>
    <s v="SBN-Dsl Genset Rplc Unit 2056"/>
    <x v="441"/>
    <n v="543"/>
    <n v="474.69865999999996"/>
    <n v="-68.301340000000039"/>
    <x v="504"/>
  </r>
  <r>
    <n v="12922301"/>
    <n v="2023"/>
    <n v="2023"/>
    <s v="SRS - Replace Emergency Lift"/>
    <x v="442"/>
    <n v="49.8"/>
    <n v="90.741770000000002"/>
    <n v="40.941770000000005"/>
    <x v="505"/>
  </r>
  <r>
    <n v="20082301"/>
    <n v="2023"/>
    <n v="2023"/>
    <s v="Purchase office equipment &lt;50k"/>
    <x v="443"/>
    <n v="75.599999999999994"/>
    <n v="55.69332"/>
    <n v="-19.906679999999994"/>
    <x v="506"/>
  </r>
  <r>
    <n v="12932305"/>
    <n v="2023"/>
    <n v="2023"/>
    <s v="Pur Tools &amp; Eq. &lt;50K Hydraulic"/>
    <x v="444"/>
    <n v="144.9"/>
    <n v="149.97907000000001"/>
    <n v="5.0790700000000015"/>
    <x v="507"/>
  </r>
  <r>
    <n v="13072301"/>
    <n v="2023"/>
    <n v="2023"/>
    <s v="Meters and Metering Equipment"/>
    <x v="445"/>
    <n v="226.6"/>
    <n v="202.95777999999999"/>
    <n v="-23.642220000000009"/>
    <x v="508"/>
  </r>
  <r>
    <n v="12422306"/>
    <n v="2023"/>
    <n v="2023"/>
    <s v="Rplc Batt Banks &amp; Chargers-VAR"/>
    <x v="446"/>
    <n v="439.7"/>
    <n v="418.96257000000003"/>
    <n v="-20.737429999999961"/>
    <x v="509"/>
  </r>
  <r>
    <n v="13332302"/>
    <n v="2023"/>
    <n v="2023"/>
    <s v="Overhaul Diesel Units-Var"/>
    <x v="447"/>
    <n v="1502"/>
    <n v="1347.2624599999999"/>
    <n v="-154.73754000000008"/>
    <x v="510"/>
  </r>
  <r>
    <n v="12942302"/>
    <n v="2023"/>
    <n v="2023"/>
    <s v="BDE unit 7 lvl 2 cond asst"/>
    <x v="448"/>
    <n v="597.5"/>
    <n v="379.40528999999998"/>
    <n v="-218.09471000000002"/>
    <x v="511"/>
  </r>
  <r>
    <n v="12902301"/>
    <n v="2023"/>
    <n v="2023"/>
    <s v="Hydraulic Unit 1&amp;3 Overhaul"/>
    <x v="449"/>
    <n v="975.7"/>
    <n v="1289.4118100000001"/>
    <n v="313.71181000000001"/>
    <x v="512"/>
  </r>
  <r>
    <n v="13492301"/>
    <n v="2023"/>
    <n v="2023"/>
    <s v="Wood Pole Line Management Prgm"/>
    <x v="450"/>
    <n v="2824.4"/>
    <n v="5085.8376900000003"/>
    <n v="2261.4376900000002"/>
    <x v="513"/>
  </r>
  <r>
    <n v="13492302"/>
    <n v="2023"/>
    <n v="2023"/>
    <s v="Transmission Inservice Failure"/>
    <x v="451"/>
    <n v="151.69999999999999"/>
    <n v="193.58905999999999"/>
    <n v="41.889060000000001"/>
    <x v="514"/>
  </r>
  <r>
    <n v="12812102"/>
    <n v="2021"/>
    <n v="2024"/>
    <s v="HLK-Annunciator Replacement"/>
    <x v="452"/>
    <n v="371.13310999999999"/>
    <n v="483.66958"/>
    <n v="112.53647000000001"/>
    <x v="515"/>
  </r>
  <r>
    <n v="13402001"/>
    <n v="2020"/>
    <n v="2024"/>
    <s v="HRD GT-Combustor Inpection"/>
    <x v="453"/>
    <n v="5473.5431700000008"/>
    <n v="5120.9906500000006"/>
    <n v="-352.55252000000019"/>
    <x v="516"/>
  </r>
  <r>
    <n v="14112203"/>
    <n v="2022"/>
    <n v="2024"/>
    <s v="Diesel Genset Rplc Unit STL"/>
    <x v="454"/>
    <n v="1980.8"/>
    <n v="1580.0628300000001"/>
    <n v="-400.73716999999988"/>
    <x v="517"/>
  </r>
  <r>
    <n v="13332202"/>
    <n v="2022"/>
    <n v="2024"/>
    <s v="Instll Fire Prtct Diesel RAM"/>
    <x v="455"/>
    <n v="1928.8"/>
    <n v="1515.6300700000002"/>
    <n v="-413.16992999999979"/>
    <x v="518"/>
  </r>
  <r>
    <n v="13962203"/>
    <n v="2022"/>
    <n v="2024"/>
    <s v="Lab City L22Voltage Conversion"/>
    <x v="456"/>
    <n v="1491.2"/>
    <n v="2175.6354700000002"/>
    <n v="684.43547000000012"/>
    <x v="519"/>
  </r>
  <r>
    <n v="13462201"/>
    <n v="2022"/>
    <n v="2024"/>
    <s v="Purchase 46 ft Category B"/>
    <x v="457"/>
    <n v="757.99999999999989"/>
    <n v="740.91463999999996"/>
    <n v="-17.085359999999923"/>
    <x v="520"/>
  </r>
  <r>
    <n v="13462202"/>
    <n v="2022"/>
    <n v="2024"/>
    <s v="Purchase 85' Material Handler"/>
    <x v="458"/>
    <n v="1353.9"/>
    <n v="1201.72396"/>
    <n v="-152.17604000000006"/>
    <x v="521"/>
  </r>
  <r>
    <n v="14012303"/>
    <n v="2023"/>
    <n v="2024"/>
    <s v="Replace Building Ext Postville"/>
    <x v="459"/>
    <n v="683.30000000000007"/>
    <n v="1200.8385700000001"/>
    <n v="517.53857000000005"/>
    <x v="522"/>
  </r>
  <r>
    <n v="13882301"/>
    <n v="2023"/>
    <n v="2024"/>
    <s v="Cond asst Condensers 1&amp;2 WABTS"/>
    <x v="460"/>
    <n v="1093.3000000000002"/>
    <n v="1049.2629899999999"/>
    <n v="-44.037010000000237"/>
    <x v="523"/>
  </r>
  <r>
    <n v="13462305"/>
    <n v="2023"/>
    <n v="2024"/>
    <s v="Replace HVAC Unit BIF"/>
    <x v="461"/>
    <n v="172.20000000000002"/>
    <n v="274.45945"/>
    <n v="102.25944999999999"/>
    <x v="524"/>
  </r>
  <r>
    <n v="14012390"/>
    <n v="2023"/>
    <n v="2024"/>
    <s v="CHT/MSH rplc unit 2090/2044"/>
    <x v="462"/>
    <n v="401.02199999999999"/>
    <n v="492.55937"/>
    <n v="91.53737000000001"/>
    <x v="525"/>
  </r>
  <r>
    <n v="12962390"/>
    <n v="2023"/>
    <n v="2024"/>
    <s v="Pur/RplcLT Blades Unit 1&amp;2 SUP"/>
    <x v="463"/>
    <n v="6408.7"/>
    <n v="6673.0654100000002"/>
    <n v="264.36541000000034"/>
    <x v="526"/>
  </r>
  <r>
    <n v="12962292"/>
    <n v="2022"/>
    <n v="2024"/>
    <s v="Upgrd Tur Ctrl Sys Unit 2 SUPP"/>
    <x v="464"/>
    <n v="726"/>
    <n v="752.15509999999995"/>
    <n v="26.155099999999948"/>
    <x v="527"/>
  </r>
  <r>
    <n v="12422304"/>
    <n v="2023"/>
    <n v="2024"/>
    <s v="Rplc Pwr Ln Carrier (2023-24)"/>
    <x v="465"/>
    <n v="957.69999999999993"/>
    <n v="879.42520999999999"/>
    <n v="-78.274789999999939"/>
    <x v="528"/>
  </r>
  <r>
    <n v="21842301"/>
    <n v="2023"/>
    <n v="2024"/>
    <s v="Rpl Human Machine Inter 2023"/>
    <x v="466"/>
    <n v="138.6"/>
    <n v="166.22876000000002"/>
    <n v="27.628760000000028"/>
    <x v="529"/>
  </r>
  <r>
    <n v="21842302"/>
    <n v="2023"/>
    <n v="2024"/>
    <s v="Rpl Oil Mist Seperator 23/24"/>
    <x v="467"/>
    <n v="400.6"/>
    <n v="179.01691"/>
    <n v="-221.58309000000003"/>
    <x v="530"/>
  </r>
  <r>
    <n v="13252302"/>
    <n v="2023"/>
    <n v="2024"/>
    <s v="Instll Fire Protect 230kv- DLK"/>
    <x v="468"/>
    <n v="614.5"/>
    <n v="534.40273999999999"/>
    <n v="-80.097260000000006"/>
    <x v="531"/>
  </r>
  <r>
    <n v="13252305"/>
    <n v="2023"/>
    <n v="2024"/>
    <s v="InstallCAT T1S oil spill cont"/>
    <x v="469"/>
    <n v="581.6"/>
    <n v="873.81373999999994"/>
    <n v="292.21373999999992"/>
    <x v="532"/>
  </r>
  <r>
    <n v="13462403"/>
    <n v="2024"/>
    <n v="2024"/>
    <s v="Replace Grader V9829 BDE"/>
    <x v="470"/>
    <n v="836.7"/>
    <n v="872.9393"/>
    <n v="36.239299999999957"/>
    <x v="533"/>
  </r>
  <r>
    <n v="12422410"/>
    <n v="2024"/>
    <n v="2024"/>
    <s v="Install Anemometer Cat Arm 24"/>
    <x v="471"/>
    <n v="68.599999999999994"/>
    <n v="100.74238000000001"/>
    <n v="32.142380000000017"/>
    <x v="534"/>
  </r>
  <r>
    <n v="12972403"/>
    <n v="2024"/>
    <n v="2024"/>
    <s v="HRD Marine Term Arm 24"/>
    <x v="472"/>
    <n v="511"/>
    <n v="468.30034999999998"/>
    <n v="-42.69965000000002"/>
    <x v="535"/>
  </r>
  <r>
    <n v="12422420"/>
    <n v="2024"/>
    <n v="2024"/>
    <s v="Replace CCTV System 24"/>
    <x v="473"/>
    <n v="317.60000000000002"/>
    <n v="369.71610999999996"/>
    <n v="52.116109999999935"/>
    <x v="536"/>
  </r>
  <r>
    <n v="12422421"/>
    <n v="2024"/>
    <n v="2024"/>
    <s v="Replace SONET Multiplexers 24"/>
    <x v="474"/>
    <n v="430.4"/>
    <n v="398.69509000000005"/>
    <n v="-31.704909999999927"/>
    <x v="537"/>
  </r>
  <r>
    <n v="12922402"/>
    <n v="2024"/>
    <n v="2024"/>
    <s v="Rpl Timber Crib 24 Burnt Dam"/>
    <x v="475"/>
    <n v="161.80000000000001"/>
    <n v="100.06079"/>
    <n v="-61.739210000000014"/>
    <x v="538"/>
  </r>
  <r>
    <n v="12962406"/>
    <n v="2024"/>
    <n v="2024"/>
    <s v="Refurb Fuel Oil Store 4 HRD"/>
    <x v="476"/>
    <n v="1920"/>
    <n v="2150.8604599999999"/>
    <n v="230.86045999999988"/>
    <x v="539"/>
  </r>
  <r>
    <n v="20082401"/>
    <n v="2024"/>
    <n v="2024"/>
    <s v="Lvl 2 EV Chargers - HYP 24"/>
    <x v="477"/>
    <n v="322.63499999999999"/>
    <n v="143.58233999999999"/>
    <n v="-179.05266"/>
    <x v="540"/>
  </r>
  <r>
    <n v="12842401"/>
    <n v="2024"/>
    <n v="2024"/>
    <s v="Penstock lvl2 Cond asst 24 USL"/>
    <x v="478"/>
    <n v="382.8"/>
    <n v="149.22135"/>
    <n v="-233.57865000000001"/>
    <x v="541"/>
  </r>
  <r>
    <n v="12952401"/>
    <n v="2024"/>
    <n v="2024"/>
    <s v="GCL-Overhaul Hydraulic units24"/>
    <x v="479"/>
    <n v="323.8"/>
    <n v="376.81433000000004"/>
    <n v="53.014330000000029"/>
    <x v="542"/>
  </r>
  <r>
    <n v="13252010"/>
    <n v="2020"/>
    <n v="2024"/>
    <s v="Replace Transformer T7 - HRD"/>
    <x v="480"/>
    <n v="2678.1400299999996"/>
    <n v="4701.0658099999991"/>
    <n v="2022.9257799999996"/>
    <x v="543"/>
  </r>
  <r>
    <n v="13882202"/>
    <n v="2022"/>
    <n v="2024"/>
    <s v="IOC SCADA Data Link"/>
    <x v="481"/>
    <n v="28.218"/>
    <n v="28.879840000000002"/>
    <n v="0.66184000000000154"/>
    <x v="544"/>
  </r>
  <r>
    <n v="13252022"/>
    <n v="2020"/>
    <n v="2024"/>
    <s v="Valentine Gold Interconnection"/>
    <x v="482"/>
    <n v="16347.4"/>
    <n v="16148.72568"/>
    <n v="-198.67432000000008"/>
    <x v="545"/>
  </r>
  <r>
    <n v="12972204"/>
    <n v="2022"/>
    <n v="2024"/>
    <s v="Replace Underground Fire Water"/>
    <x v="483"/>
    <n v="1706.3"/>
    <n v="3080.4524300000003"/>
    <n v="1374.1524300000003"/>
    <x v="546"/>
  </r>
  <r>
    <n v="12842301"/>
    <n v="2023"/>
    <n v="2024"/>
    <s v="Rpl PHstation srvice panel USL"/>
    <x v="484"/>
    <n v="1568.5"/>
    <n v="2526.6794100000002"/>
    <n v="958.17941000000019"/>
    <x v="547"/>
  </r>
  <r>
    <n v="14112290"/>
    <n v="2022"/>
    <n v="2024"/>
    <s v="CHT Winterize Unit 2102 SUPP"/>
    <x v="485"/>
    <n v="1314.7"/>
    <n v="1786.73254"/>
    <n v="472.03253999999993"/>
    <x v="548"/>
  </r>
  <r>
    <n v="13492490"/>
    <n v="2024"/>
    <n v="2024"/>
    <s v="TL201 Dyn line rating sys&lt;750k"/>
    <x v="486"/>
    <n v="469.90199999999999"/>
    <n v="455.12930999999998"/>
    <n v="-14.772690000000011"/>
    <x v="549"/>
  </r>
  <r>
    <n v="20082404"/>
    <n v="2024"/>
    <n v="2024"/>
    <s v="Upgr HVAC Network Eng/Con HYP"/>
    <x v="487"/>
    <n v="149.6"/>
    <n v="136.97556"/>
    <n v="-12.624439999999993"/>
    <x v="550"/>
  </r>
  <r>
    <n v="12962490"/>
    <n v="2024"/>
    <n v="2024"/>
    <s v="Instl L1 Blade Unit 1 Turb HRD"/>
    <x v="488"/>
    <n v="581.26300000000003"/>
    <n v="512.49599999999998"/>
    <n v="-68.767000000000053"/>
    <x v="551"/>
  </r>
  <r>
    <n v="14282490"/>
    <n v="2024"/>
    <n v="2024"/>
    <s v="TL226,TL239,TL259 WIDEN ROW"/>
    <x v="489"/>
    <n v="668.91399999999999"/>
    <n v="624.21951000000001"/>
    <n v="-44.694489999999973"/>
    <x v="552"/>
  </r>
  <r>
    <n v="12812401"/>
    <n v="2024"/>
    <n v="2025"/>
    <s v="Flatten Downstream Slope 24/25"/>
    <x v="490"/>
    <n v="3229.5"/>
    <n v="1821.7460900000001"/>
    <n v="-1407.7539099999999"/>
    <x v="553"/>
  </r>
  <r>
    <n v="12842501"/>
    <n v="2025"/>
    <n v="2025"/>
    <s v="Inst Power Canal SBoom 25 USL"/>
    <x v="491"/>
    <n v="463.8"/>
    <n v="268.63135999999997"/>
    <n v="-195.16864000000004"/>
    <x v="554"/>
  </r>
  <r>
    <n v="13252412"/>
    <n v="2024"/>
    <n v="2025"/>
    <s v="Upgr Reclosing CBreakers TL247"/>
    <x v="492"/>
    <n v="328.20000000000005"/>
    <n v="238.2979"/>
    <n v="-89.902100000000047"/>
    <x v="555"/>
  </r>
  <r>
    <n v="20082403"/>
    <n v="2024"/>
    <n v="2025"/>
    <s v="General Prop Rehab HYP"/>
    <x v="493"/>
    <n v="234"/>
    <n v="401.48196999999999"/>
    <n v="167.48196999999999"/>
    <x v="556"/>
  </r>
  <r>
    <n v="13252407"/>
    <n v="2024"/>
    <n v="2025"/>
    <s v="Install Proct 230KV Voisey's"/>
    <x v="494"/>
    <n v="652.79999999999995"/>
    <n v="504.36198999999999"/>
    <n v="-148.43800999999996"/>
    <x v="557"/>
  </r>
  <r>
    <n v="12422504"/>
    <n v="2025"/>
    <n v="2025"/>
    <s v="Replace CCTV Cameras 25"/>
    <x v="495"/>
    <n v="440.1"/>
    <n v="353.69071000000002"/>
    <n v="-86.409289999999999"/>
    <x v="558"/>
  </r>
  <r>
    <n v="12902502"/>
    <n v="2025"/>
    <n v="2025"/>
    <s v="Lvl2 Cond Asst Phouse 25 CAT"/>
    <x v="496"/>
    <n v="169.4"/>
    <n v="138.18635"/>
    <n v="-31.213650000000001"/>
    <x v="559"/>
  </r>
  <r>
    <n v="18192501"/>
    <n v="2025"/>
    <n v="2025"/>
    <s v="Pur Surveying soft/equip 25"/>
    <x v="497"/>
    <n v="316.39999999999998"/>
    <n v="286.66505999999998"/>
    <n v="-29.734939999999995"/>
    <x v="560"/>
  </r>
  <r>
    <n v="12422412"/>
    <n v="2024"/>
    <n v="2025"/>
    <s v="Rpl MDR8000 Microwave Radios"/>
    <x v="498"/>
    <n v="1453.8"/>
    <n v="1424.1702499999999"/>
    <n v="-29.629750000000058"/>
    <x v="561"/>
  </r>
  <r>
    <n v="13402502"/>
    <n v="2025"/>
    <n v="2025"/>
    <s v="Inps Fuel Tanks 25 HRD"/>
    <x v="499"/>
    <n v="608"/>
    <n v="575.50701000000004"/>
    <n v="-32.492989999999963"/>
    <x v="562"/>
  </r>
  <r>
    <n v="12932406"/>
    <n v="2024"/>
    <n v="2025"/>
    <s v="Rpl PWhouse Air Con BDE 24/25"/>
    <x v="500"/>
    <n v="289"/>
    <n v="291.01567"/>
    <n v="2.0156700000000001"/>
    <x v="563"/>
  </r>
  <r>
    <n v="12932404"/>
    <n v="2024"/>
    <n v="2025"/>
    <s v="Refurb Intake Gate 1 24/25 BDE"/>
    <x v="501"/>
    <n v="3344"/>
    <n v="3418.6679900000004"/>
    <n v="74.667990000000373"/>
    <x v="564"/>
  </r>
  <r>
    <n v="13252312"/>
    <n v="2023"/>
    <n v="2025"/>
    <s v="Upg Station Lighting Var 23/24"/>
    <x v="502"/>
    <n v="917.40000000000009"/>
    <n v="1432.14924"/>
    <n v="514.74923999999987"/>
    <x v="565"/>
  </r>
  <r>
    <n v="12972501"/>
    <n v="2025"/>
    <n v="2025"/>
    <s v="LV2 Cond asst Stage 1&amp;2 WSump"/>
    <x v="503"/>
    <n v="1747.0329999999999"/>
    <n v="1838.5638999999999"/>
    <n v="91.530899999999974"/>
    <x v="566"/>
  </r>
  <r>
    <n v="12422507"/>
    <n v="2025"/>
    <n v="2025"/>
    <s v="Refurb Meterological STN 25"/>
    <x v="504"/>
    <n v="167.8"/>
    <n v="179.87918999999999"/>
    <n v="12.079189999999983"/>
    <x v="567"/>
  </r>
  <r>
    <n v="14012304"/>
    <n v="2023"/>
    <n v="2025"/>
    <s v="Upgrade Fuel Storage Nain"/>
    <x v="505"/>
    <n v="721.1"/>
    <n v="1313.8396599999999"/>
    <n v="592.73965999999984"/>
    <x v="568"/>
  </r>
  <r>
    <n v="12932304"/>
    <n v="2023"/>
    <n v="2025"/>
    <s v="BDE Water Sys Assessment/Upgr"/>
    <x v="506"/>
    <n v="665.9"/>
    <n v="1387.0284199999999"/>
    <n v="721.12841999999989"/>
    <x v="569"/>
  </r>
  <r>
    <n v="12972404"/>
    <n v="2024"/>
    <n v="2025"/>
    <s v="Refurb Outbuilding&amp;Powerhouse"/>
    <x v="507"/>
    <n v="1195.6000000000001"/>
    <n v="1292.9244899999999"/>
    <n v="97.324489999999741"/>
    <x v="570"/>
  </r>
  <r>
    <n v="13402402"/>
    <n v="2024"/>
    <n v="2025"/>
    <s v="Constr Main Platform 24/25 GT"/>
    <x v="508"/>
    <n v="359.2"/>
    <n v="404.99634000000003"/>
    <n v="45.796340000000043"/>
    <x v="571"/>
  </r>
  <r>
    <n v="12972401"/>
    <n v="2024"/>
    <n v="2025"/>
    <s v="Upgr UPS 1&amp;2 HRD 24/25"/>
    <x v="509"/>
    <n v="370.6"/>
    <n v="423.07470000000001"/>
    <n v="52.474699999999984"/>
    <x v="572"/>
  </r>
  <r>
    <n v="12932201"/>
    <n v="2022"/>
    <n v="2025"/>
    <s v="BDE- TUBE SUB LVL1-2 COND ASST"/>
    <x v="510"/>
    <n v="343.6"/>
    <n v="984.93856999999991"/>
    <n v="641.33856999999989"/>
    <x v="573"/>
  </r>
  <r>
    <n v="12902401"/>
    <n v="2024"/>
    <n v="2025"/>
    <s v="Rpl Annun panels 24/25 cat arm"/>
    <x v="511"/>
    <n v="351.4"/>
    <n v="603.09220999999991"/>
    <n v="251.69220999999993"/>
    <x v="574"/>
  </r>
  <r>
    <n v="12922302"/>
    <n v="2023"/>
    <n v="2025"/>
    <s v="Rpl Diesel Genset Ebbegunbaeg"/>
    <x v="512"/>
    <n v="1026.3"/>
    <n v="1130.5443300000002"/>
    <n v="104.24433000000022"/>
    <x v="575"/>
  </r>
  <r>
    <n v="20682510"/>
    <n v="2025"/>
    <n v="2025"/>
    <s v="Upgr Work Protection Code25/26"/>
    <x v="513"/>
    <n v="708.64"/>
    <n v="592.21398999999997"/>
    <n v="-116.42601000000002"/>
    <x v="576"/>
  </r>
  <r>
    <n v="13332501"/>
    <n v="2025"/>
    <n v="2025"/>
    <s v="Replace Roof Grey River 25"/>
    <x v="514"/>
    <n v="390.8"/>
    <n v="519.78224"/>
    <n v="128.98223999999999"/>
    <x v="577"/>
  </r>
  <r>
    <n v="13252405"/>
    <n v="2024"/>
    <n v="2025"/>
    <s v="Upg Station Lighting Var 24/25"/>
    <x v="515"/>
    <n v="520.6"/>
    <n v="680.12842000000001"/>
    <n v="159.52841999999998"/>
    <x v="578"/>
  </r>
  <r>
    <n v="12922401"/>
    <n v="2024"/>
    <n v="2025"/>
    <s v="Refurb Surge Tank 1 24/25 BDE"/>
    <x v="516"/>
    <n v="2287.2000000000003"/>
    <n v="3485.66516"/>
    <n v="1198.4651599999997"/>
    <x v="579"/>
  </r>
  <r>
    <n v="21882503"/>
    <n v="2025"/>
    <n v="2025"/>
    <s v="Inspt fuel tanks25 Stephenvile"/>
    <x v="517"/>
    <n v="676.9"/>
    <n v="1048.16625"/>
    <n v="371.26625000000001"/>
    <x v="580"/>
  </r>
  <r>
    <n v="21882402"/>
    <n v="2024"/>
    <n v="2025"/>
    <s v="Inspt fuel tanks 24 HardwoodGT"/>
    <x v="518"/>
    <n v="692.9"/>
    <n v="1038.7660699999999"/>
    <n v="345.86606999999992"/>
    <x v="581"/>
  </r>
  <r>
    <n v="12962403"/>
    <n v="2024"/>
    <n v="2025"/>
    <s v="Upgr Unit 1 contr sys24/25 HRD"/>
    <x v="519"/>
    <n v="652.6"/>
    <n v="732.54070999999999"/>
    <n v="79.940709999999967"/>
    <x v="582"/>
  </r>
  <r>
    <n v="12932302"/>
    <n v="2023"/>
    <n v="2025"/>
    <s v="Refurb SuprStructure SRS 23/24"/>
    <x v="520"/>
    <n v="2828.3"/>
    <n v="959.41165000000001"/>
    <n v="-1868.8883500000002"/>
    <x v="583"/>
  </r>
  <r>
    <n v="13252310"/>
    <n v="2023"/>
    <n v="2025"/>
    <s v="Upgr Data Alarm system Buchans"/>
    <x v="521"/>
    <n v="166"/>
    <n v="425.80802"/>
    <n v="259.80802"/>
    <x v="584"/>
  </r>
  <r>
    <n v="12422406"/>
    <n v="2024"/>
    <n v="2025"/>
    <s v="Upgrade SCADA Network (2024)"/>
    <x v="522"/>
    <n v="402.3"/>
    <n v="843.66804000000002"/>
    <n v="441.36804000000001"/>
    <x v="585"/>
  </r>
  <r>
    <n v="14012101"/>
    <n v="2021"/>
    <n v="2025"/>
    <s v="NAN-Diesel Genset Replac-21/22"/>
    <x v="523"/>
    <n v="2846.7999999999997"/>
    <n v="3346.7632699999999"/>
    <n v="499.96327000000019"/>
    <x v="586"/>
  </r>
  <r>
    <n v="13882201"/>
    <n v="2022"/>
    <n v="2025"/>
    <s v=" Install Fault Recorder WABTS"/>
    <x v="524"/>
    <n v="422.4"/>
    <n v="656.98870999999997"/>
    <n v="234.58870999999999"/>
    <x v="587"/>
  </r>
  <r>
    <n v="13252309"/>
    <n v="2023"/>
    <n v="2025"/>
    <s v="Ugr Breakr Fail Proc SSD 230KV"/>
    <x v="525"/>
    <n v="289.7"/>
    <n v="1477.4993100000002"/>
    <n v="1187.7993100000001"/>
    <x v="588"/>
  </r>
  <r>
    <n v="13072201"/>
    <n v="2022"/>
    <n v="2025"/>
    <s v="Replace Metering System"/>
    <x v="526"/>
    <n v="5875.8000000000011"/>
    <n v="9295.4733000000015"/>
    <n v="3419.6733000000004"/>
    <x v="58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91">
  <r>
    <x v="0"/>
    <n v="-1"/>
    <n v="-1"/>
  </r>
  <r>
    <x v="0"/>
    <n v="-1"/>
    <n v="-1"/>
  </r>
  <r>
    <x v="1"/>
    <n v="-0.92032582547403952"/>
    <n v="-0.92032582547403952"/>
  </r>
  <r>
    <x v="2"/>
    <n v="-0.88554088669950737"/>
    <n v="-0.88554088669950737"/>
  </r>
  <r>
    <x v="2"/>
    <n v="-0.81574799797775532"/>
    <n v="-0.81574799797775532"/>
  </r>
  <r>
    <x v="2"/>
    <n v="-0.81384549450549448"/>
    <n v="-0.81384549450549448"/>
  </r>
  <r>
    <x v="2"/>
    <n v="-0.811690505050505"/>
    <n v="-0.811690505050505"/>
  </r>
  <r>
    <x v="3"/>
    <n v="-0.79764889391912752"/>
    <n v="-0.79764889391912752"/>
  </r>
  <r>
    <x v="3"/>
    <n v="-0.76219400083177369"/>
    <n v="-0.76219400083177369"/>
  </r>
  <r>
    <x v="3"/>
    <n v="-0.73807042564953018"/>
    <n v="-0.73807042564953018"/>
  </r>
  <r>
    <x v="3"/>
    <n v="-0.72685547434140396"/>
    <n v="-0.72685547434140396"/>
  </r>
  <r>
    <x v="3"/>
    <n v="-0.70801866666666669"/>
    <n v="-0.70801866666666669"/>
  </r>
  <r>
    <x v="4"/>
    <n v="-0.68882025033024752"/>
    <n v="-0.68882025033024752"/>
  </r>
  <r>
    <x v="4"/>
    <n v="-0.67196389567005022"/>
    <n v="-0.67196389567005022"/>
  </r>
  <r>
    <x v="4"/>
    <n v="-0.6701353103210812"/>
    <n v="-0.6701353103210812"/>
  </r>
  <r>
    <x v="4"/>
    <n v="-0.66078151186224943"/>
    <n v="-0.66078151186224943"/>
  </r>
  <r>
    <x v="4"/>
    <n v="-0.66026544991564806"/>
    <n v="-0.66026544991564806"/>
  </r>
  <r>
    <x v="4"/>
    <n v="-0.65946072538860101"/>
    <n v="-0.65946072538860101"/>
  </r>
  <r>
    <x v="4"/>
    <n v="-0.65184048219792545"/>
    <n v="-0.65184048219792545"/>
  </r>
  <r>
    <x v="4"/>
    <n v="-0.65180794392523367"/>
    <n v="-0.65180794392523367"/>
  </r>
  <r>
    <x v="4"/>
    <n v="-0.64733965102822044"/>
    <n v="-0.64733965102822044"/>
  </r>
  <r>
    <x v="4"/>
    <n v="-0.63837971385181036"/>
    <n v="-0.63837971385181036"/>
  </r>
  <r>
    <x v="4"/>
    <n v="-0.6101845611285267"/>
    <n v="-0.6101845611285267"/>
  </r>
  <r>
    <x v="4"/>
    <n v="-0.60982598058252424"/>
    <n v="-0.60982598058252424"/>
  </r>
  <r>
    <x v="5"/>
    <n v="-0.59974644653708398"/>
    <n v="-0.59974644653708398"/>
  </r>
  <r>
    <x v="5"/>
    <n v="-0.58638874126831941"/>
    <n v="-0.58638874126831941"/>
  </r>
  <r>
    <x v="5"/>
    <n v="-0.57964202127659581"/>
    <n v="-0.57964202127659581"/>
  </r>
  <r>
    <x v="5"/>
    <n v="-0.56653861810390993"/>
    <n v="-0.56653861810390993"/>
  </r>
  <r>
    <x v="5"/>
    <n v="-0.56109814513745204"/>
    <n v="-0.56109814513745204"/>
  </r>
  <r>
    <x v="5"/>
    <n v="-0.55949469306930699"/>
    <n v="-0.55949469306930699"/>
  </r>
  <r>
    <x v="5"/>
    <n v="-0.55819024111006799"/>
    <n v="-0.55819024111006799"/>
  </r>
  <r>
    <x v="5"/>
    <n v="-0.55496973359988844"/>
    <n v="-0.55496973359988844"/>
  </r>
  <r>
    <x v="5"/>
    <n v="-0.55391615076182832"/>
    <n v="-0.55391615076182832"/>
  </r>
  <r>
    <x v="5"/>
    <n v="-0.55312803295057422"/>
    <n v="-0.55312803295057422"/>
  </r>
  <r>
    <x v="5"/>
    <n v="-0.54749286765538319"/>
    <n v="-0.54749286765538319"/>
  </r>
  <r>
    <x v="5"/>
    <n v="-0.54557885397412198"/>
    <n v="-0.54557885397412198"/>
  </r>
  <r>
    <x v="5"/>
    <n v="-0.54172715944927929"/>
    <n v="-0.54172715944927929"/>
  </r>
  <r>
    <x v="5"/>
    <n v="-0.53598885069372537"/>
    <n v="-0.53598885069372537"/>
  </r>
  <r>
    <x v="5"/>
    <n v="-0.53425791761540053"/>
    <n v="-0.53425791761540053"/>
  </r>
  <r>
    <x v="5"/>
    <n v="-0.53352078346028287"/>
    <n v="-0.53352078346028287"/>
  </r>
  <r>
    <x v="5"/>
    <n v="-0.52805016066707344"/>
    <n v="-0.52805016066707344"/>
  </r>
  <r>
    <x v="5"/>
    <n v="-0.52742838634494105"/>
    <n v="-0.52742838634494105"/>
  </r>
  <r>
    <x v="5"/>
    <n v="-0.51931688599968284"/>
    <n v="-0.51931688599968284"/>
  </r>
  <r>
    <x v="5"/>
    <n v="-0.50950502769938333"/>
    <n v="-0.50950502769938333"/>
  </r>
  <r>
    <x v="5"/>
    <n v="-0.50706637468950189"/>
    <n v="-0.50706637468950189"/>
  </r>
  <r>
    <x v="5"/>
    <n v="-0.50467376873661673"/>
    <n v="-0.50467376873661673"/>
  </r>
  <r>
    <x v="5"/>
    <n v="-0.50212792072322665"/>
    <n v="-0.50212792072322665"/>
  </r>
  <r>
    <x v="6"/>
    <n v="-0.49644773831165151"/>
    <n v="-0.49644773831165151"/>
  </r>
  <r>
    <x v="6"/>
    <n v="-0.49276921559192494"/>
    <n v="-0.49276921559192494"/>
  </r>
  <r>
    <x v="6"/>
    <n v="-0.48972790937178162"/>
    <n v="-0.48972790937178162"/>
  </r>
  <r>
    <x v="6"/>
    <n v="-0.47653205458290415"/>
    <n v="-0.47653205458290415"/>
  </r>
  <r>
    <x v="6"/>
    <n v="-0.47637197268190173"/>
    <n v="-0.47637197268190173"/>
  </r>
  <r>
    <x v="6"/>
    <n v="-0.46343368421052628"/>
    <n v="-0.46343368421052628"/>
  </r>
  <r>
    <x v="6"/>
    <n v="-0.45929212241428163"/>
    <n v="-0.45929212241428163"/>
  </r>
  <r>
    <x v="6"/>
    <n v="-0.45472971626597353"/>
    <n v="-0.45472971626597353"/>
  </r>
  <r>
    <x v="6"/>
    <n v="-0.44957749585296264"/>
    <n v="-0.44957749585296264"/>
  </r>
  <r>
    <x v="6"/>
    <n v="-0.44587094301899372"/>
    <n v="-0.44587094301899372"/>
  </r>
  <r>
    <x v="6"/>
    <n v="-0.44426286248830682"/>
    <n v="-0.44426286248830682"/>
  </r>
  <r>
    <x v="6"/>
    <n v="-0.44055524925099865"/>
    <n v="-0.44055524925099865"/>
  </r>
  <r>
    <x v="6"/>
    <n v="-0.44048128941074144"/>
    <n v="-0.44048128941074144"/>
  </r>
  <r>
    <x v="6"/>
    <n v="-0.43590460133147541"/>
    <n v="-0.43590460133147541"/>
  </r>
  <r>
    <x v="6"/>
    <n v="-0.4350777710003485"/>
    <n v="-0.4350777710003485"/>
  </r>
  <r>
    <x v="6"/>
    <n v="-0.43362646876997024"/>
    <n v="-0.43362646876997024"/>
  </r>
  <r>
    <x v="6"/>
    <n v="-0.43227056980780626"/>
    <n v="-0.43227056980780626"/>
  </r>
  <r>
    <x v="6"/>
    <n v="-0.42912654528438338"/>
    <n v="-0.42912654528438338"/>
  </r>
  <r>
    <x v="6"/>
    <n v="-0.42827670133729567"/>
    <n v="-0.42827670133729567"/>
  </r>
  <r>
    <x v="6"/>
    <n v="-0.42757311203850279"/>
    <n v="-0.42757311203850279"/>
  </r>
  <r>
    <x v="6"/>
    <n v="-0.42705573293990706"/>
    <n v="-0.42705573293990706"/>
  </r>
  <r>
    <x v="6"/>
    <n v="-0.42543512993262755"/>
    <n v="-0.42543512993262755"/>
  </r>
  <r>
    <x v="6"/>
    <n v="-0.42257744545004522"/>
    <n v="-0.42257744545004522"/>
  </r>
  <r>
    <x v="6"/>
    <n v="-0.42080344976282885"/>
    <n v="-0.42080344976282885"/>
  </r>
  <r>
    <x v="6"/>
    <n v="-0.41779748995983929"/>
    <n v="-0.41779748995983929"/>
  </r>
  <r>
    <x v="6"/>
    <n v="-0.41628541865647883"/>
    <n v="-0.41628541865647883"/>
  </r>
  <r>
    <x v="6"/>
    <n v="-0.41484462273395395"/>
    <n v="-0.41484462273395395"/>
  </r>
  <r>
    <x v="6"/>
    <n v="-0.41071645729577044"/>
    <n v="-0.41071645729577044"/>
  </r>
  <r>
    <x v="6"/>
    <n v="-0.40878868157459108"/>
    <n v="-0.40878868157459108"/>
  </r>
  <r>
    <x v="6"/>
    <n v="-0.40700895488536254"/>
    <n v="-0.40700895488536254"/>
  </r>
  <r>
    <x v="6"/>
    <n v="-0.40598806000000004"/>
    <n v="-0.40598806000000004"/>
  </r>
  <r>
    <x v="6"/>
    <n v="-0.40152378274585104"/>
    <n v="-0.40152378274585104"/>
  </r>
  <r>
    <x v="7"/>
    <n v="-0.39920127388535037"/>
    <n v="-0.39920127388535037"/>
  </r>
  <r>
    <x v="7"/>
    <n v="-0.39420976543164471"/>
    <n v="-0.39420976543164471"/>
  </r>
  <r>
    <x v="7"/>
    <n v="-0.39346800797908926"/>
    <n v="-0.39346800797908926"/>
  </r>
  <r>
    <x v="7"/>
    <n v="-0.39270849237891425"/>
    <n v="-0.39270849237891425"/>
  </r>
  <r>
    <x v="7"/>
    <n v="-0.38779405299207975"/>
    <n v="-0.38779405299207975"/>
  </r>
  <r>
    <x v="7"/>
    <n v="-0.38568226715280074"/>
    <n v="-0.38568226715280074"/>
  </r>
  <r>
    <x v="7"/>
    <n v="-0.38157731767614345"/>
    <n v="-0.38157731767614345"/>
  </r>
  <r>
    <x v="7"/>
    <n v="-0.37970863764728807"/>
    <n v="-0.37970863764728807"/>
  </r>
  <r>
    <x v="7"/>
    <n v="-0.37898743083716313"/>
    <n v="-0.37898743083716313"/>
  </r>
  <r>
    <x v="7"/>
    <n v="-0.37798599182004083"/>
    <n v="-0.37798599182004083"/>
  </r>
  <r>
    <x v="7"/>
    <n v="-0.37524274725558371"/>
    <n v="-0.37524274725558371"/>
  </r>
  <r>
    <x v="7"/>
    <n v="-0.37363774091627167"/>
    <n v="-0.37363774091627167"/>
  </r>
  <r>
    <x v="7"/>
    <n v="-0.36964041623843774"/>
    <n v="-0.36964041623843774"/>
  </r>
  <r>
    <x v="7"/>
    <n v="-0.36700312984059674"/>
    <n v="-0.36700312984059674"/>
  </r>
  <r>
    <x v="7"/>
    <n v="-0.3664052490626673"/>
    <n v="-0.3664052490626673"/>
  </r>
  <r>
    <x v="7"/>
    <n v="-0.36631804115378402"/>
    <n v="-0.36631804115378402"/>
  </r>
  <r>
    <x v="7"/>
    <n v="-0.36501206694560673"/>
    <n v="-0.36501206694560673"/>
  </r>
  <r>
    <x v="7"/>
    <n v="-0.36234090620368403"/>
    <n v="-0.36234090620368403"/>
  </r>
  <r>
    <x v="7"/>
    <n v="-0.36103715913291123"/>
    <n v="-0.36103715913291123"/>
  </r>
  <r>
    <x v="7"/>
    <n v="-0.3589160678076081"/>
    <n v="-0.3589160678076081"/>
  </r>
  <r>
    <x v="7"/>
    <n v="-0.35869695023019466"/>
    <n v="-0.35869695023019466"/>
  </r>
  <r>
    <x v="7"/>
    <n v="-0.3497750453939969"/>
    <n v="-0.3497750453939969"/>
  </r>
  <r>
    <x v="7"/>
    <n v="-0.34973566158386632"/>
    <n v="-0.34973566158386632"/>
  </r>
  <r>
    <x v="7"/>
    <n v="-0.34554038888888888"/>
    <n v="-0.34554038888888888"/>
  </r>
  <r>
    <x v="7"/>
    <n v="-0.34347418329789919"/>
    <n v="-0.34347418329789919"/>
  </r>
  <r>
    <x v="7"/>
    <n v="-0.34231687945925648"/>
    <n v="-0.34231687945925648"/>
  </r>
  <r>
    <x v="7"/>
    <n v="-0.33957471619365609"/>
    <n v="-0.33957471619365609"/>
  </r>
  <r>
    <x v="7"/>
    <n v="-0.33838066627703106"/>
    <n v="-0.33838066627703106"/>
  </r>
  <r>
    <x v="7"/>
    <n v="-0.33531929673427835"/>
    <n v="-0.33531929673427835"/>
  </r>
  <r>
    <x v="7"/>
    <n v="-0.3350364215091326"/>
    <n v="-0.3350364215091326"/>
  </r>
  <r>
    <x v="7"/>
    <n v="-0.33301456521739126"/>
    <n v="-0.33301456521739126"/>
  </r>
  <r>
    <x v="7"/>
    <n v="-0.33172606337425076"/>
    <n v="-0.33172606337425076"/>
  </r>
  <r>
    <x v="7"/>
    <n v="-0.32853195400645091"/>
    <n v="-0.32853195400645091"/>
  </r>
  <r>
    <x v="7"/>
    <n v="-0.32837439192168816"/>
    <n v="-0.32837439192168816"/>
  </r>
  <r>
    <x v="7"/>
    <n v="-0.32326933045356365"/>
    <n v="-0.32326933045356365"/>
  </r>
  <r>
    <x v="7"/>
    <n v="-0.32257450887797506"/>
    <n v="-0.32257450887797506"/>
  </r>
  <r>
    <x v="7"/>
    <n v="-0.31998264203419885"/>
    <n v="-0.31998264203419885"/>
  </r>
  <r>
    <x v="7"/>
    <n v="-0.3189774030005173"/>
    <n v="-0.3189774030005173"/>
  </r>
  <r>
    <x v="7"/>
    <n v="-0.31850660927520136"/>
    <n v="-0.31850660927520136"/>
  </r>
  <r>
    <x v="7"/>
    <n v="-0.31525334900117502"/>
    <n v="-0.31525334900117502"/>
  </r>
  <r>
    <x v="7"/>
    <n v="-0.3140357085690631"/>
    <n v="-0.3140357085690631"/>
  </r>
  <r>
    <x v="7"/>
    <n v="-0.31293269866720108"/>
    <n v="-0.31293269866720108"/>
  </r>
  <r>
    <x v="7"/>
    <n v="-0.31209620943659167"/>
    <n v="-0.31209620943659167"/>
  </r>
  <r>
    <x v="7"/>
    <n v="-0.30941633584302991"/>
    <n v="-0.30941633584302991"/>
  </r>
  <r>
    <x v="7"/>
    <n v="-0.30914013422818792"/>
    <n v="-0.30914013422818792"/>
  </r>
  <r>
    <x v="7"/>
    <n v="-0.30891447638603697"/>
    <n v="-0.30891447638603697"/>
  </r>
  <r>
    <x v="7"/>
    <n v="-0.30888308310991958"/>
    <n v="-0.30888308310991958"/>
  </r>
  <r>
    <x v="7"/>
    <n v="-0.30687224921406114"/>
    <n v="-0.30687224921406114"/>
  </r>
  <r>
    <x v="7"/>
    <n v="-0.30657682045580881"/>
    <n v="-0.30657682045580881"/>
  </r>
  <r>
    <x v="7"/>
    <n v="-0.30443948948948962"/>
    <n v="-0.30443948948948962"/>
  </r>
  <r>
    <x v="8"/>
    <n v="-0.29988265909769934"/>
    <n v="-0.29988265909769934"/>
  </r>
  <r>
    <x v="8"/>
    <n v="-0.29693647664406297"/>
    <n v="-0.29693647664406297"/>
  </r>
  <r>
    <x v="8"/>
    <n v="-0.29259145811429471"/>
    <n v="-0.29259145811429471"/>
  </r>
  <r>
    <x v="8"/>
    <n v="-0.28978741613624626"/>
    <n v="-0.28978741613624626"/>
  </r>
  <r>
    <x v="8"/>
    <n v="-0.28867364324779138"/>
    <n v="-0.28867364324779138"/>
  </r>
  <r>
    <x v="8"/>
    <n v="-0.28755739024812182"/>
    <n v="-0.28755739024812182"/>
  </r>
  <r>
    <x v="8"/>
    <n v="-0.28686938096770731"/>
    <n v="-0.28686938096770731"/>
  </r>
  <r>
    <x v="8"/>
    <n v="-0.2817907171983689"/>
    <n v="-0.2817907171983689"/>
  </r>
  <r>
    <x v="8"/>
    <n v="-0.28003634640618158"/>
    <n v="-0.28003634640618158"/>
  </r>
  <r>
    <x v="8"/>
    <n v="-0.27933499372685916"/>
    <n v="-0.27933499372685916"/>
  </r>
  <r>
    <x v="8"/>
    <n v="-0.27903291875744374"/>
    <n v="-0.27903291875744374"/>
  </r>
  <r>
    <x v="8"/>
    <n v="-0.27854981666302431"/>
    <n v="-0.27854981666302431"/>
  </r>
  <r>
    <x v="8"/>
    <n v="-0.2775498882000203"/>
    <n v="-0.2775498882000203"/>
  </r>
  <r>
    <x v="8"/>
    <n v="-0.27606679813553242"/>
    <n v="-0.27606679813553242"/>
  </r>
  <r>
    <x v="8"/>
    <n v="-0.27507525115611553"/>
    <n v="-0.27507525115611553"/>
  </r>
  <r>
    <x v="8"/>
    <n v="-0.27506011875309244"/>
    <n v="-0.27506011875309244"/>
  </r>
  <r>
    <x v="8"/>
    <n v="-0.27392474101157843"/>
    <n v="-0.27392474101157843"/>
  </r>
  <r>
    <x v="8"/>
    <n v="-0.27303730061349696"/>
    <n v="-0.27303730061349696"/>
  </r>
  <r>
    <x v="8"/>
    <n v="-0.27226260099528848"/>
    <n v="-0.27226260099528848"/>
  </r>
  <r>
    <x v="8"/>
    <n v="-0.27001363080684593"/>
    <n v="-0.27001363080684593"/>
  </r>
  <r>
    <x v="8"/>
    <n v="-0.26809604128856623"/>
    <n v="-0.26809604128856623"/>
  </r>
  <r>
    <x v="8"/>
    <n v="-0.26647997704401921"/>
    <n v="-0.26647997704401921"/>
  </r>
  <r>
    <x v="8"/>
    <n v="-0.26331587301587295"/>
    <n v="-0.26331587301587295"/>
  </r>
  <r>
    <x v="8"/>
    <n v="-0.26221644702842384"/>
    <n v="-0.26221644702842384"/>
  </r>
  <r>
    <x v="8"/>
    <n v="-0.26045341380920012"/>
    <n v="-0.26045341380920012"/>
  </r>
  <r>
    <x v="8"/>
    <n v="-0.25515410970192054"/>
    <n v="-0.25515410970192054"/>
  </r>
  <r>
    <x v="8"/>
    <n v="-0.25253215431645154"/>
    <n v="-0.25253215431645154"/>
  </r>
  <r>
    <x v="8"/>
    <n v="-0.2480007631043859"/>
    <n v="-0.2480007631043859"/>
  </r>
  <r>
    <x v="8"/>
    <n v="-0.24481164710626288"/>
    <n v="-0.24481164710626288"/>
  </r>
  <r>
    <x v="8"/>
    <n v="-0.24455434023112066"/>
    <n v="-0.24455434023112066"/>
  </r>
  <r>
    <x v="8"/>
    <n v="-0.24251926977687618"/>
    <n v="-0.24251926977687618"/>
  </r>
  <r>
    <x v="8"/>
    <n v="-0.23896019129287602"/>
    <n v="-0.23896019129287602"/>
  </r>
  <r>
    <x v="8"/>
    <n v="-0.23818601702371806"/>
    <n v="-0.23818601702371806"/>
  </r>
  <r>
    <x v="8"/>
    <n v="-0.23439127346215344"/>
    <n v="-0.23439127346215344"/>
  </r>
  <r>
    <x v="8"/>
    <n v="-0.23073130623665519"/>
    <n v="-0.23073130623665519"/>
  </r>
  <r>
    <x v="8"/>
    <n v="-0.22912289595758784"/>
    <n v="-0.22912289595758784"/>
  </r>
  <r>
    <x v="8"/>
    <n v="-0.22835662411347527"/>
    <n v="-0.22835662411347527"/>
  </r>
  <r>
    <x v="8"/>
    <n v="-0.22738665747549017"/>
    <n v="-0.22738665747549017"/>
  </r>
  <r>
    <x v="8"/>
    <n v="-0.22738577260356813"/>
    <n v="-0.22738577260356813"/>
  </r>
  <r>
    <x v="8"/>
    <n v="-0.22716741733861351"/>
    <n v="-0.22716741733861351"/>
  </r>
  <r>
    <x v="8"/>
    <n v="-0.22601869451697126"/>
    <n v="-0.22601869451697126"/>
  </r>
  <r>
    <x v="8"/>
    <n v="-0.22426016324416037"/>
    <n v="-0.22426016324416037"/>
  </r>
  <r>
    <x v="8"/>
    <n v="-0.21836013623978201"/>
    <n v="-0.21836013623978201"/>
  </r>
  <r>
    <x v="8"/>
    <n v="-0.21421087204479458"/>
    <n v="-0.21421087204479458"/>
  </r>
  <r>
    <x v="8"/>
    <n v="-0.20977220751720485"/>
    <n v="-0.20977220751720485"/>
  </r>
  <r>
    <x v="8"/>
    <n v="-0.20917375258340715"/>
    <n v="-0.20917375258340715"/>
  </r>
  <r>
    <x v="8"/>
    <n v="-0.20840114304376217"/>
    <n v="-0.20840114304376217"/>
  </r>
  <r>
    <x v="8"/>
    <n v="-0.20807528812056741"/>
    <n v="-0.20807528812056741"/>
  </r>
  <r>
    <x v="8"/>
    <n v="-0.20679267988746639"/>
    <n v="-0.20679267988746639"/>
  </r>
  <r>
    <x v="8"/>
    <n v="-0.20590801029435429"/>
    <n v="-0.20590801029435429"/>
  </r>
  <r>
    <x v="8"/>
    <n v="-0.20231076837641351"/>
    <n v="-0.20231076837641351"/>
  </r>
  <r>
    <x v="8"/>
    <n v="-0.20228113807835646"/>
    <n v="-0.20228113807835646"/>
  </r>
  <r>
    <x v="8"/>
    <n v="-0.20148922457200402"/>
    <n v="-0.20148922457200402"/>
  </r>
  <r>
    <x v="8"/>
    <n v="-0.20091955848978754"/>
    <n v="-0.20091955848978754"/>
  </r>
  <r>
    <x v="8"/>
    <n v="-0.20033101818459595"/>
    <n v="-0.20033101818459595"/>
  </r>
  <r>
    <x v="9"/>
    <n v="-0.1991105196451205"/>
    <n v="-0.1991105196451205"/>
  </r>
  <r>
    <x v="9"/>
    <n v="-0.19756984671238401"/>
    <n v="-0.19756984671238401"/>
  </r>
  <r>
    <x v="9"/>
    <n v="-0.1963401272438082"/>
    <n v="-0.1963401272438082"/>
  </r>
  <r>
    <x v="9"/>
    <n v="-0.19035431983737083"/>
    <n v="-0.19035431983737083"/>
  </r>
  <r>
    <x v="9"/>
    <n v="-0.18898916177255756"/>
    <n v="-0.18898916177255756"/>
  </r>
  <r>
    <x v="9"/>
    <n v="-0.18881196405684639"/>
    <n v="-0.18881196405684639"/>
  </r>
  <r>
    <x v="9"/>
    <n v="-0.18463052119738643"/>
    <n v="-0.18463052119738643"/>
  </r>
  <r>
    <x v="9"/>
    <n v="-0.1844276155717762"/>
    <n v="-0.1844276155717762"/>
  </r>
  <r>
    <x v="9"/>
    <n v="-0.18426003541912633"/>
    <n v="-0.18426003541912633"/>
  </r>
  <r>
    <x v="9"/>
    <n v="-0.18271515600211535"/>
    <n v="-0.18271515600211535"/>
  </r>
  <r>
    <x v="9"/>
    <n v="-0.18170200668896322"/>
    <n v="-0.18170200668896322"/>
  </r>
  <r>
    <x v="9"/>
    <n v="-0.1801651315789474"/>
    <n v="-0.1801651315789474"/>
  </r>
  <r>
    <x v="9"/>
    <n v="-0.17883284557094326"/>
    <n v="-0.17883284557094326"/>
  </r>
  <r>
    <x v="9"/>
    <n v="-0.17804239548237091"/>
    <n v="-0.17804239548237091"/>
  </r>
  <r>
    <x v="9"/>
    <n v="-0.17762088914773833"/>
    <n v="-0.17762088914773833"/>
  </r>
  <r>
    <x v="9"/>
    <n v="-0.17690116272092687"/>
    <n v="-0.17690116272092687"/>
  </r>
  <r>
    <x v="9"/>
    <n v="-0.17674444591203275"/>
    <n v="-0.17674444591203275"/>
  </r>
  <r>
    <x v="9"/>
    <n v="-0.17572596810933946"/>
    <n v="-0.17572596810933946"/>
  </r>
  <r>
    <x v="9"/>
    <n v="-0.17389375142220004"/>
    <n v="-0.17389375142220004"/>
  </r>
  <r>
    <x v="9"/>
    <n v="-0.17272760736196321"/>
    <n v="-0.17272760736196321"/>
  </r>
  <r>
    <x v="9"/>
    <n v="-0.17172598870056494"/>
    <n v="-0.17172598870056494"/>
  </r>
  <r>
    <x v="9"/>
    <n v="-0.17129155226793136"/>
    <n v="-0.17129155226793136"/>
  </r>
  <r>
    <x v="9"/>
    <n v="-0.16972125534950067"/>
    <n v="-0.16972125534950067"/>
  </r>
  <r>
    <x v="9"/>
    <n v="-0.16825571081917823"/>
    <n v="-0.16825571081917823"/>
  </r>
  <r>
    <x v="9"/>
    <n v="-0.16818008900928777"/>
    <n v="-0.16818008900928777"/>
  </r>
  <r>
    <x v="9"/>
    <n v="-0.16810257933406281"/>
    <n v="-0.16810257933406281"/>
  </r>
  <r>
    <x v="9"/>
    <n v="-0.16775703996036204"/>
    <n v="-0.16775703996036204"/>
  </r>
  <r>
    <x v="9"/>
    <n v="-0.16581334002006012"/>
    <n v="-0.16581334002006012"/>
  </r>
  <r>
    <x v="9"/>
    <n v="-0.16429500169338454"/>
    <n v="-0.16429500169338454"/>
  </r>
  <r>
    <x v="9"/>
    <n v="-0.16109948850896863"/>
    <n v="-0.16109948850896863"/>
  </r>
  <r>
    <x v="9"/>
    <n v="-0.15800997777777775"/>
    <n v="-0.15800997777777775"/>
  </r>
  <r>
    <x v="9"/>
    <n v="-0.14996224999999991"/>
    <n v="-0.14996224999999991"/>
  </r>
  <r>
    <x v="9"/>
    <n v="-0.14944960282436004"/>
    <n v="-0.14944960282436004"/>
  </r>
  <r>
    <x v="9"/>
    <n v="-0.14919826031611322"/>
    <n v="-0.14919826031611322"/>
  </r>
  <r>
    <x v="9"/>
    <n v="-0.14711808900941126"/>
    <n v="-0.14711808900941126"/>
  </r>
  <r>
    <x v="9"/>
    <n v="-0.14558549437400764"/>
    <n v="-0.14558549437400764"/>
  </r>
  <r>
    <x v="9"/>
    <n v="-0.14544038076152305"/>
    <n v="-0.14544038076152305"/>
  </r>
  <r>
    <x v="9"/>
    <n v="-0.14227922912205573"/>
    <n v="-0.14227922912205573"/>
  </r>
  <r>
    <x v="9"/>
    <n v="-0.14212365382540201"/>
    <n v="-0.14212365382540201"/>
  </r>
  <r>
    <x v="9"/>
    <n v="-0.14211497630709197"/>
    <n v="-0.14211497630709197"/>
  </r>
  <r>
    <x v="9"/>
    <n v="-0.14088354714560608"/>
    <n v="-0.14088354714560608"/>
  </r>
  <r>
    <x v="9"/>
    <n v="-0.14065952774402871"/>
    <n v="-0.14065952774402871"/>
  </r>
  <r>
    <x v="9"/>
    <n v="-0.13632407407407404"/>
    <n v="-0.13632407407407404"/>
  </r>
  <r>
    <x v="9"/>
    <n v="-0.13496490711340345"/>
    <n v="-0.13496490711340345"/>
  </r>
  <r>
    <x v="9"/>
    <n v="-0.13116984045290786"/>
    <n v="-0.13116984045290786"/>
  </r>
  <r>
    <x v="9"/>
    <n v="-0.13034541903986982"/>
    <n v="-0.13034541903986982"/>
  </r>
  <r>
    <x v="9"/>
    <n v="-0.13013572608499774"/>
    <n v="-0.13013572608499774"/>
  </r>
  <r>
    <x v="9"/>
    <n v="-0.12919700361233746"/>
    <n v="-0.12919700361233746"/>
  </r>
  <r>
    <x v="9"/>
    <n v="-0.1289449596774194"/>
    <n v="-0.1289449596774194"/>
  </r>
  <r>
    <x v="9"/>
    <n v="-0.12888159964053025"/>
    <n v="-0.12888159964053025"/>
  </r>
  <r>
    <x v="9"/>
    <n v="-0.12861708108108111"/>
    <n v="-0.12861708108108111"/>
  </r>
  <r>
    <x v="9"/>
    <n v="-0.12801748163161897"/>
    <n v="-0.12801748163161897"/>
  </r>
  <r>
    <x v="9"/>
    <n v="-0.12739871183643528"/>
    <n v="-0.12739871183643528"/>
  </r>
  <r>
    <x v="9"/>
    <n v="-0.1257851565377533"/>
    <n v="-0.1257851565377533"/>
  </r>
  <r>
    <x v="9"/>
    <n v="-0.12496097046413501"/>
    <n v="-0.12496097046413501"/>
  </r>
  <r>
    <x v="9"/>
    <n v="-0.12490066060606062"/>
    <n v="-0.12490066060606062"/>
  </r>
  <r>
    <x v="9"/>
    <n v="-0.12053048829098149"/>
    <n v="-0.12053048829098149"/>
  </r>
  <r>
    <x v="9"/>
    <n v="-0.11913559019611018"/>
    <n v="-0.11913559019611018"/>
  </r>
  <r>
    <x v="9"/>
    <n v="-0.11911924412759332"/>
    <n v="-0.11911924412759332"/>
  </r>
  <r>
    <x v="9"/>
    <n v="-0.11830617121681589"/>
    <n v="-0.11830617121681589"/>
  </r>
  <r>
    <x v="9"/>
    <n v="-0.11814820257479927"/>
    <n v="-0.11814820257479927"/>
  </r>
  <r>
    <x v="9"/>
    <n v="-0.11753742953776784"/>
    <n v="-0.11753742953776784"/>
  </r>
  <r>
    <x v="9"/>
    <n v="-0.11477330229571364"/>
    <n v="-0.11477330229571364"/>
  </r>
  <r>
    <x v="9"/>
    <n v="-0.11311742654508619"/>
    <n v="-0.11311742654508619"/>
  </r>
  <r>
    <x v="9"/>
    <n v="-0.11239828643178967"/>
    <n v="-0.11239828643178967"/>
  </r>
  <r>
    <x v="9"/>
    <n v="-0.111322526104033"/>
    <n v="-0.111322526104033"/>
  </r>
  <r>
    <x v="9"/>
    <n v="-0.10552461595001829"/>
    <n v="-0.10552461595001829"/>
  </r>
  <r>
    <x v="9"/>
    <n v="-0.10478381063705446"/>
    <n v="-0.10478381063705446"/>
  </r>
  <r>
    <x v="9"/>
    <n v="-0.10433459841129748"/>
    <n v="-0.10433459841129748"/>
  </r>
  <r>
    <x v="9"/>
    <n v="-0.10415202774813248"/>
    <n v="-0.10415202774813248"/>
  </r>
  <r>
    <x v="9"/>
    <n v="-0.10302099866844214"/>
    <n v="-0.10302099866844214"/>
  </r>
  <r>
    <x v="9"/>
    <n v="-0.1016802431610942"/>
    <n v="-0.1016802431610942"/>
  </r>
  <r>
    <x v="9"/>
    <n v="-0.10093851912123671"/>
    <n v="-0.10093851912123671"/>
  </r>
  <r>
    <x v="10"/>
    <n v="-9.8298032777604849E-2"/>
    <n v="-9.8298032777604849E-2"/>
  </r>
  <r>
    <x v="10"/>
    <n v="-9.6028255256363104E-2"/>
    <n v="-9.6028255256363104E-2"/>
  </r>
  <r>
    <x v="10"/>
    <n v="-9.5728752464094471E-2"/>
    <n v="-9.5728752464094471E-2"/>
  </r>
  <r>
    <x v="10"/>
    <n v="-9.5551816923773486E-2"/>
    <n v="-9.5551816923773486E-2"/>
  </r>
  <r>
    <x v="10"/>
    <n v="-9.3978950695322361E-2"/>
    <n v="-9.3978950695322361E-2"/>
  </r>
  <r>
    <x v="10"/>
    <n v="-9.3211350499211809E-2"/>
    <n v="-9.3211350499211809E-2"/>
  </r>
  <r>
    <x v="10"/>
    <n v="-9.2764918533604898E-2"/>
    <n v="-9.2764918533604898E-2"/>
  </r>
  <r>
    <x v="10"/>
    <n v="-9.1213267688559557E-2"/>
    <n v="-9.1213267688559557E-2"/>
  </r>
  <r>
    <x v="10"/>
    <n v="-9.1023114260081542E-2"/>
    <n v="-9.1023114260081542E-2"/>
  </r>
  <r>
    <x v="10"/>
    <n v="-9.0563910646939347E-2"/>
    <n v="-9.0563910646939347E-2"/>
  </r>
  <r>
    <x v="10"/>
    <n v="-9.0128988644567351E-2"/>
    <n v="-9.0128988644567351E-2"/>
  </r>
  <r>
    <x v="10"/>
    <n v="-8.9744808743169466E-2"/>
    <n v="-8.9744808743169466E-2"/>
  </r>
  <r>
    <x v="10"/>
    <n v="-8.9256728011472261E-2"/>
    <n v="-8.9256728011472261E-2"/>
  </r>
  <r>
    <x v="10"/>
    <n v="-8.4387967914438464E-2"/>
    <n v="-8.4387967914438464E-2"/>
  </r>
  <r>
    <x v="10"/>
    <n v="-8.3560958904109625E-2"/>
    <n v="-8.3560958904109625E-2"/>
  </r>
  <r>
    <x v="10"/>
    <n v="-8.2707354184277229E-2"/>
    <n v="-8.2707354184277229E-2"/>
  </r>
  <r>
    <x v="10"/>
    <n v="-8.2479798598949175E-2"/>
    <n v="-8.2479798598949175E-2"/>
  </r>
  <r>
    <x v="10"/>
    <n v="-8.2044760037447317E-2"/>
    <n v="-8.2044760037447317E-2"/>
  </r>
  <r>
    <x v="10"/>
    <n v="-8.173205596742189E-2"/>
    <n v="-8.173205596742189E-2"/>
  </r>
  <r>
    <x v="10"/>
    <n v="-8.1676259798544176E-2"/>
    <n v="-8.1676259798544176E-2"/>
  </r>
  <r>
    <x v="10"/>
    <n v="-8.1661263525305366E-2"/>
    <n v="-8.1661263525305366E-2"/>
  </r>
  <r>
    <x v="10"/>
    <n v="-8.1005301137940647E-2"/>
    <n v="-8.1005301137940647E-2"/>
  </r>
  <r>
    <x v="10"/>
    <n v="-7.642258771929826E-2"/>
    <n v="-7.642258771929826E-2"/>
  </r>
  <r>
    <x v="10"/>
    <n v="-7.5216024287377253E-2"/>
    <n v="-7.5216024287377253E-2"/>
  </r>
  <r>
    <x v="10"/>
    <n v="-7.3663824349442214E-2"/>
    <n v="-7.3663824349442214E-2"/>
  </r>
  <r>
    <x v="10"/>
    <n v="-7.0025759013282812E-2"/>
    <n v="-7.0025759013282812E-2"/>
  </r>
  <r>
    <x v="10"/>
    <n v="-6.9126939704209286E-2"/>
    <n v="-6.9126939704209286E-2"/>
  </r>
  <r>
    <x v="10"/>
    <n v="-6.801520599250932E-2"/>
    <n v="-6.801520599250932E-2"/>
  </r>
  <r>
    <x v="10"/>
    <n v="-6.783402845532284E-2"/>
    <n v="-6.783402845532284E-2"/>
  </r>
  <r>
    <x v="10"/>
    <n v="-6.7479190421892946E-2"/>
    <n v="-6.7479190421892946E-2"/>
  </r>
  <r>
    <x v="10"/>
    <n v="-6.6816496589995084E-2"/>
    <n v="-6.6816496589995084E-2"/>
  </r>
  <r>
    <x v="10"/>
    <n v="-6.6490305741983516E-2"/>
    <n v="-6.6490305741983516E-2"/>
  </r>
  <r>
    <x v="10"/>
    <n v="-6.4410293122800041E-2"/>
    <n v="-6.4410293122800041E-2"/>
  </r>
  <r>
    <x v="10"/>
    <n v="-6.4186097341144679E-2"/>
    <n v="-6.4186097341144679E-2"/>
  </r>
  <r>
    <x v="10"/>
    <n v="-6.3892950654582115E-2"/>
    <n v="-6.3892950654582115E-2"/>
  </r>
  <r>
    <x v="10"/>
    <n v="-6.3273585214262185E-2"/>
    <n v="-6.3273585214262185E-2"/>
  </r>
  <r>
    <x v="10"/>
    <n v="-6.084162768942946E-2"/>
    <n v="-6.084162768942946E-2"/>
  </r>
  <r>
    <x v="10"/>
    <n v="-5.3442417763157835E-2"/>
    <n v="-5.3442417763157835E-2"/>
  </r>
  <r>
    <x v="10"/>
    <n v="-5.2040950330616599E-2"/>
    <n v="-5.2040950330616599E-2"/>
  </r>
  <r>
    <x v="10"/>
    <n v="-5.1955405319216844E-2"/>
    <n v="-5.1955405319216844E-2"/>
  </r>
  <r>
    <x v="10"/>
    <n v="-4.9366961250849703E-2"/>
    <n v="-4.9366961250849703E-2"/>
  </r>
  <r>
    <x v="10"/>
    <n v="-4.8913043478260795E-2"/>
    <n v="-4.8913043478260795E-2"/>
  </r>
  <r>
    <x v="10"/>
    <n v="-4.7971873350923573E-2"/>
    <n v="-4.7971873350923573E-2"/>
  </r>
  <r>
    <x v="10"/>
    <n v="-4.71840935446462E-2"/>
    <n v="-4.71840935446462E-2"/>
  </r>
  <r>
    <x v="10"/>
    <n v="-4.716267909938586E-2"/>
    <n v="-4.716267909938586E-2"/>
  </r>
  <r>
    <x v="10"/>
    <n v="-4.4341224489795883E-2"/>
    <n v="-4.4341224489795883E-2"/>
  </r>
  <r>
    <x v="10"/>
    <n v="-4.027898106649614E-2"/>
    <n v="-4.027898106649614E-2"/>
  </r>
  <r>
    <x v="10"/>
    <n v="-3.9285958254269497E-2"/>
    <n v="-3.9285958254269497E-2"/>
  </r>
  <r>
    <x v="10"/>
    <n v="-3.8783541666666643E-2"/>
    <n v="-3.8783541666666643E-2"/>
  </r>
  <r>
    <x v="10"/>
    <n v="-3.7566477644492863E-2"/>
    <n v="-3.7566477644492863E-2"/>
  </r>
  <r>
    <x v="10"/>
    <n v="-3.7026271457511355E-2"/>
    <n v="-3.7026271457511355E-2"/>
  </r>
  <r>
    <x v="10"/>
    <n v="-3.688884689224859E-2"/>
    <n v="-3.688884689224859E-2"/>
  </r>
  <r>
    <x v="10"/>
    <n v="-3.5329950083194721E-2"/>
    <n v="-3.5329950083194721E-2"/>
  </r>
  <r>
    <x v="10"/>
    <n v="-3.4628790806969997E-2"/>
    <n v="-3.4628790806969997E-2"/>
  </r>
  <r>
    <x v="10"/>
    <n v="-3.4319991259663327E-2"/>
    <n v="-3.4319991259663327E-2"/>
  </r>
  <r>
    <x v="10"/>
    <n v="-3.325966768018488E-2"/>
    <n v="-3.325966768018488E-2"/>
  </r>
  <r>
    <x v="10"/>
    <n v="-3.1437810437069884E-2"/>
    <n v="-3.1437810437069884E-2"/>
  </r>
  <r>
    <x v="10"/>
    <n v="-2.8857623658583607E-2"/>
    <n v="-2.8857623658583607E-2"/>
  </r>
  <r>
    <x v="10"/>
    <n v="-2.7919230769230821E-2"/>
    <n v="-2.7919230769230821E-2"/>
  </r>
  <r>
    <x v="10"/>
    <n v="-2.6826042873696294E-2"/>
    <n v="-2.6826042873696294E-2"/>
  </r>
  <r>
    <x v="10"/>
    <n v="-2.6816847720635764E-2"/>
    <n v="-2.6816847720635764E-2"/>
  </r>
  <r>
    <x v="10"/>
    <n v="-2.6074685059797004E-2"/>
    <n v="-2.6074685059797004E-2"/>
  </r>
  <r>
    <x v="10"/>
    <n v="-2.5865363788520269E-2"/>
    <n v="-2.5865363788520269E-2"/>
  </r>
  <r>
    <x v="10"/>
    <n v="-2.5127097880681154E-2"/>
    <n v="-2.5127097880681154E-2"/>
  </r>
  <r>
    <x v="10"/>
    <n v="-2.440422650800159E-2"/>
    <n v="-2.440422650800159E-2"/>
  </r>
  <r>
    <x v="10"/>
    <n v="-2.2540052770448449E-2"/>
    <n v="-2.2540052770448449E-2"/>
  </r>
  <r>
    <x v="10"/>
    <n v="-2.1889834024896263E-2"/>
    <n v="-2.1889834024896263E-2"/>
  </r>
  <r>
    <x v="10"/>
    <n v="-2.0905312767780636E-2"/>
    <n v="-2.0905312767780636E-2"/>
  </r>
  <r>
    <x v="10"/>
    <n v="-2.0774074074074101E-2"/>
    <n v="-2.0774074074074101E-2"/>
  </r>
  <r>
    <x v="10"/>
    <n v="-2.038089833539693E-2"/>
    <n v="-2.038089833539693E-2"/>
  </r>
  <r>
    <x v="10"/>
    <n v="-1.9903491947514278E-2"/>
    <n v="-1.9903491947514278E-2"/>
  </r>
  <r>
    <x v="10"/>
    <n v="-1.9330576441102896E-2"/>
    <n v="-1.9330576441102896E-2"/>
  </r>
  <r>
    <x v="10"/>
    <n v="-1.7437341772151862E-2"/>
    <n v="-1.7437341772151862E-2"/>
  </r>
  <r>
    <x v="10"/>
    <n v="-1.6595619184112901E-2"/>
    <n v="-1.6595619184112901E-2"/>
  </r>
  <r>
    <x v="10"/>
    <n v="-1.6254728370221429E-2"/>
    <n v="-1.6254728370221429E-2"/>
  </r>
  <r>
    <x v="10"/>
    <n v="-1.5989028026237233E-2"/>
    <n v="-1.5989028026237233E-2"/>
  </r>
  <r>
    <x v="10"/>
    <n v="-1.3887356980644978E-2"/>
    <n v="-1.3887356980644978E-2"/>
  </r>
  <r>
    <x v="10"/>
    <n v="-1.372313541221685E-2"/>
    <n v="-1.372313541221685E-2"/>
  </r>
  <r>
    <x v="10"/>
    <n v="-1.2153267186219221E-2"/>
    <n v="-1.2153267186219221E-2"/>
  </r>
  <r>
    <x v="10"/>
    <n v="-1.1914638447971733E-2"/>
    <n v="-1.1914638447971733E-2"/>
  </r>
  <r>
    <x v="10"/>
    <n v="-1.1605132501072568E-2"/>
    <n v="-1.1605132501072568E-2"/>
  </r>
  <r>
    <x v="10"/>
    <n v="-7.0105731865285625E-3"/>
    <n v="-7.0105731865285625E-3"/>
  </r>
  <r>
    <x v="10"/>
    <n v="-6.7510555794916428E-3"/>
    <n v="-6.7510555794916428E-3"/>
  </r>
  <r>
    <x v="10"/>
    <n v="-6.6989061087268879E-3"/>
    <n v="-6.6989061087268879E-3"/>
  </r>
  <r>
    <x v="10"/>
    <n v="-6.2368802823406302E-3"/>
    <n v="-6.2368802823406302E-3"/>
  </r>
  <r>
    <x v="10"/>
    <n v="-3.3762839646306448E-3"/>
    <n v="-3.3762839646306448E-3"/>
  </r>
  <r>
    <x v="10"/>
    <n v="-1.3328119908763366E-3"/>
    <n v="-1.3328119908763366E-3"/>
  </r>
  <r>
    <x v="10"/>
    <n v="-3.4474333662382338E-4"/>
    <n v="-3.4474333662382338E-4"/>
  </r>
  <r>
    <x v="10"/>
    <n v="-2.3903697334491289E-5"/>
    <n v="-2.3903697334491289E-5"/>
  </r>
  <r>
    <x v="11"/>
    <n v="2.4928617780671476E-4"/>
    <n v="2.4928617780671476E-4"/>
  </r>
  <r>
    <x v="11"/>
    <n v="1.4579489056727945E-3"/>
    <n v="1.4579489056727945E-3"/>
  </r>
  <r>
    <x v="11"/>
    <n v="2.9332682281209086E-3"/>
    <n v="2.9332682281209086E-3"/>
  </r>
  <r>
    <x v="11"/>
    <n v="5.5057268390753264E-3"/>
    <n v="5.5057268390753264E-3"/>
  </r>
  <r>
    <x v="11"/>
    <n v="5.7776925587467408E-3"/>
    <n v="5.7776925587467408E-3"/>
  </r>
  <r>
    <x v="11"/>
    <n v="6.974636678200692E-3"/>
    <n v="6.974636678200692E-3"/>
  </r>
  <r>
    <x v="11"/>
    <n v="1.0955407854984882E-2"/>
    <n v="1.0955407854984882E-2"/>
  </r>
  <r>
    <x v="11"/>
    <n v="1.2458606264105254E-2"/>
    <n v="1.2458606264105254E-2"/>
  </r>
  <r>
    <x v="11"/>
    <n v="1.4240725806451558E-2"/>
    <n v="1.4240725806451558E-2"/>
  </r>
  <r>
    <x v="11"/>
    <n v="1.437338709677413E-2"/>
    <n v="1.437338709677413E-2"/>
  </r>
  <r>
    <x v="11"/>
    <n v="1.5383636363636261E-2"/>
    <n v="1.5383636363636261E-2"/>
  </r>
  <r>
    <x v="11"/>
    <n v="1.7316194331983854E-2"/>
    <n v="1.7316194331983854E-2"/>
  </r>
  <r>
    <x v="11"/>
    <n v="1.8646938775510175E-2"/>
    <n v="1.8646938775510175E-2"/>
  </r>
  <r>
    <x v="11"/>
    <n v="1.8842757348095561E-2"/>
    <n v="1.8842757348095561E-2"/>
  </r>
  <r>
    <x v="11"/>
    <n v="2.0050000000000005E-2"/>
    <n v="2.0050000000000005E-2"/>
  </r>
  <r>
    <x v="11"/>
    <n v="2.0478754358161672E-2"/>
    <n v="2.0478754358161672E-2"/>
  </r>
  <r>
    <x v="11"/>
    <n v="2.1945918367346835E-2"/>
    <n v="2.1945918367346835E-2"/>
  </r>
  <r>
    <x v="11"/>
    <n v="2.2328944377990542E-2"/>
    <n v="2.2328944377990542E-2"/>
  </r>
  <r>
    <x v="11"/>
    <n v="2.2447083775185572E-2"/>
    <n v="2.2447083775185572E-2"/>
  </r>
  <r>
    <x v="11"/>
    <n v="2.2724127149557054E-2"/>
    <n v="2.2724127149557054E-2"/>
  </r>
  <r>
    <x v="11"/>
    <n v="2.3101773648648592E-2"/>
    <n v="2.3101773648648592E-2"/>
  </r>
  <r>
    <x v="11"/>
    <n v="2.3454532567864537E-2"/>
    <n v="2.3454532567864537E-2"/>
  </r>
  <r>
    <x v="11"/>
    <n v="2.3489260934101874E-2"/>
    <n v="2.3489260934101874E-2"/>
  </r>
  <r>
    <x v="11"/>
    <n v="2.4809320411581872E-2"/>
    <n v="2.4809320411581872E-2"/>
  </r>
  <r>
    <x v="11"/>
    <n v="2.5698062593144534E-2"/>
    <n v="2.5698062593144534E-2"/>
  </r>
  <r>
    <x v="11"/>
    <n v="2.6708709408825831E-2"/>
    <n v="2.6708709408825831E-2"/>
  </r>
  <r>
    <x v="11"/>
    <n v="2.8265793910542625E-2"/>
    <n v="2.8265793910542625E-2"/>
  </r>
  <r>
    <x v="11"/>
    <n v="2.8474408103490428E-2"/>
    <n v="2.8474408103490428E-2"/>
  </r>
  <r>
    <x v="11"/>
    <n v="2.9789328000000025E-2"/>
    <n v="2.9789328000000025E-2"/>
  </r>
  <r>
    <x v="11"/>
    <n v="3.2187276651756448E-2"/>
    <n v="3.2187276651756448E-2"/>
  </r>
  <r>
    <x v="11"/>
    <n v="3.5050027570035856E-2"/>
    <n v="3.5050027570035856E-2"/>
  </r>
  <r>
    <x v="11"/>
    <n v="3.5052242926155976E-2"/>
    <n v="3.5052242926155976E-2"/>
  </r>
  <r>
    <x v="11"/>
    <n v="3.571982185273162E-2"/>
    <n v="3.571982185273162E-2"/>
  </r>
  <r>
    <x v="11"/>
    <n v="3.6026308539944832E-2"/>
    <n v="3.6026308539944832E-2"/>
  </r>
  <r>
    <x v="11"/>
    <n v="3.9512825651302652E-2"/>
    <n v="3.9512825651302652E-2"/>
  </r>
  <r>
    <x v="11"/>
    <n v="3.9620893278934984E-2"/>
    <n v="3.9620893278934984E-2"/>
  </r>
  <r>
    <x v="11"/>
    <n v="4.1251019707585053E-2"/>
    <n v="4.1251019707585053E-2"/>
  </r>
  <r>
    <x v="11"/>
    <n v="4.2320796460177001E-2"/>
    <n v="4.2320796460177001E-2"/>
  </r>
  <r>
    <x v="11"/>
    <n v="4.3312178797657412E-2"/>
    <n v="4.3312178797657412E-2"/>
  </r>
  <r>
    <x v="11"/>
    <n v="4.4572149344096923E-2"/>
    <n v="4.4572149344096923E-2"/>
  </r>
  <r>
    <x v="11"/>
    <n v="4.5297673098751559E-2"/>
    <n v="4.5297673098751559E-2"/>
  </r>
  <r>
    <x v="11"/>
    <n v="4.6660772434683771E-2"/>
    <n v="4.6660772434683771E-2"/>
  </r>
  <r>
    <x v="11"/>
    <n v="4.8959790370882279E-2"/>
    <n v="4.8959790370882279E-2"/>
  </r>
  <r>
    <x v="11"/>
    <n v="5.0402834442774318E-2"/>
    <n v="5.0402834442774318E-2"/>
  </r>
  <r>
    <x v="11"/>
    <n v="5.2323483670295497E-2"/>
    <n v="5.2323483670295497E-2"/>
  </r>
  <r>
    <x v="11"/>
    <n v="5.2392198659098013E-2"/>
    <n v="5.2392198659098013E-2"/>
  </r>
  <r>
    <x v="11"/>
    <n v="5.4846671226630159E-2"/>
    <n v="5.4846671226630159E-2"/>
  </r>
  <r>
    <x v="11"/>
    <n v="5.5299044776119452E-2"/>
    <n v="5.5299044776119452E-2"/>
  </r>
  <r>
    <x v="11"/>
    <n v="5.5319562211981567E-2"/>
    <n v="5.5319562211981567E-2"/>
  </r>
  <r>
    <x v="11"/>
    <n v="6.2065879372205139E-2"/>
    <n v="6.2065879372205139E-2"/>
  </r>
  <r>
    <x v="11"/>
    <n v="6.2643424242424209E-2"/>
    <n v="6.2643424242424209E-2"/>
  </r>
  <r>
    <x v="11"/>
    <n v="6.3349771457592657E-2"/>
    <n v="6.3349771457592657E-2"/>
  </r>
  <r>
    <x v="11"/>
    <n v="6.4508009356061949E-2"/>
    <n v="6.4508009356061949E-2"/>
  </r>
  <r>
    <x v="11"/>
    <n v="6.6844421162912476E-2"/>
    <n v="6.6844421162912476E-2"/>
  </r>
  <r>
    <x v="11"/>
    <n v="6.7414835443037904E-2"/>
    <n v="6.7414835443037904E-2"/>
  </r>
  <r>
    <x v="11"/>
    <n v="7.0127727119216471E-2"/>
    <n v="7.0127727119216471E-2"/>
  </r>
  <r>
    <x v="11"/>
    <n v="7.0940342298288508E-2"/>
    <n v="7.0940342298288508E-2"/>
  </r>
  <r>
    <x v="11"/>
    <n v="7.1985637663885466E-2"/>
    <n v="7.1985637663885466E-2"/>
  </r>
  <r>
    <x v="11"/>
    <n v="7.663805309734506E-2"/>
    <n v="7.663805309734506E-2"/>
  </r>
  <r>
    <x v="11"/>
    <n v="8.1402216460354407E-2"/>
    <n v="8.1402216460354407E-2"/>
  </r>
  <r>
    <x v="11"/>
    <n v="8.4485973676208859E-2"/>
    <n v="8.4485973676208859E-2"/>
  </r>
  <r>
    <x v="11"/>
    <n v="8.6094983642311843E-2"/>
    <n v="8.6094983642311843E-2"/>
  </r>
  <r>
    <x v="11"/>
    <n v="8.6731292517006967E-2"/>
    <n v="8.6731292517006967E-2"/>
  </r>
  <r>
    <x v="11"/>
    <n v="8.6892232866617486E-2"/>
    <n v="8.6892232866617486E-2"/>
  </r>
  <r>
    <x v="11"/>
    <n v="8.8098884514435621E-2"/>
    <n v="8.8098884514435621E-2"/>
  </r>
  <r>
    <x v="11"/>
    <n v="9.0867907801418457E-2"/>
    <n v="9.0867907801418457E-2"/>
  </r>
  <r>
    <x v="11"/>
    <n v="9.1577041129527165E-2"/>
    <n v="9.1577041129527165E-2"/>
  </r>
  <r>
    <x v="11"/>
    <n v="9.2659596726810067E-2"/>
    <n v="9.2659596726810067E-2"/>
  </r>
  <r>
    <x v="11"/>
    <n v="9.3669759825327548E-2"/>
    <n v="9.3669759825327548E-2"/>
  </r>
  <r>
    <x v="11"/>
    <n v="9.4011001964636742E-2"/>
    <n v="9.4011001964636742E-2"/>
  </r>
  <r>
    <x v="11"/>
    <n v="9.4600676616915388E-2"/>
    <n v="9.4600676616915388E-2"/>
  </r>
  <r>
    <x v="11"/>
    <n v="9.5195699965780062E-2"/>
    <n v="9.5195699965780062E-2"/>
  </r>
  <r>
    <x v="11"/>
    <n v="9.735447328244283E-2"/>
    <n v="9.735447328244283E-2"/>
  </r>
  <r>
    <x v="11"/>
    <n v="9.809322644029804E-2"/>
    <n v="9.809322644029804E-2"/>
  </r>
  <r>
    <x v="11"/>
    <n v="9.8213488372093122E-2"/>
    <n v="9.8213488372093122E-2"/>
  </r>
  <r>
    <x v="11"/>
    <n v="9.8821134309539566E-2"/>
    <n v="9.8821134309539566E-2"/>
  </r>
  <r>
    <x v="11"/>
    <n v="9.9513648000000107E-2"/>
    <n v="9.9513648000000107E-2"/>
  </r>
  <r>
    <x v="11"/>
    <n v="9.972006068779514E-2"/>
    <n v="9.972006068779514E-2"/>
  </r>
  <r>
    <x v="12"/>
    <n v="0.10003963697167503"/>
    <n v="0.10003963697167503"/>
  </r>
  <r>
    <x v="12"/>
    <n v="0.10157296112247903"/>
    <n v="0.10157296112247903"/>
  </r>
  <r>
    <x v="12"/>
    <n v="0.10554541269056429"/>
    <n v="0.10554541269056429"/>
  </r>
  <r>
    <x v="12"/>
    <n v="0.11052129968400197"/>
    <n v="0.11052129968400197"/>
  </r>
  <r>
    <x v="12"/>
    <n v="0.11054116557997264"/>
    <n v="0.11054116557997264"/>
  </r>
  <r>
    <x v="12"/>
    <n v="0.11188621457189496"/>
    <n v="0.11188621457189496"/>
  </r>
  <r>
    <x v="12"/>
    <n v="0.11262920450576093"/>
    <n v="0.11262920450576093"/>
  </r>
  <r>
    <x v="12"/>
    <n v="0.11328773400971577"/>
    <n v="0.11328773400971577"/>
  </r>
  <r>
    <x v="12"/>
    <n v="0.11371857735125035"/>
    <n v="0.11371857735125035"/>
  </r>
  <r>
    <x v="12"/>
    <n v="0.11615937777777768"/>
    <n v="0.11615937777777768"/>
  </r>
  <r>
    <x v="12"/>
    <n v="0.11704147771093641"/>
    <n v="0.11704147771093641"/>
  </r>
  <r>
    <x v="12"/>
    <n v="0.1202398229166666"/>
    <n v="0.1202398229166666"/>
  </r>
  <r>
    <x v="12"/>
    <n v="0.1224957247931351"/>
    <n v="0.1224957247931351"/>
  </r>
  <r>
    <x v="12"/>
    <n v="0.12712674835915871"/>
    <n v="0.12712674835915871"/>
  </r>
  <r>
    <x v="12"/>
    <n v="0.1274953786191538"/>
    <n v="0.1274953786191538"/>
  </r>
  <r>
    <x v="12"/>
    <n v="0.12880231039678558"/>
    <n v="0.12880231039678558"/>
  </r>
  <r>
    <x v="12"/>
    <n v="0.1303870907627801"/>
    <n v="0.1303870907627801"/>
  </r>
  <r>
    <x v="12"/>
    <n v="0.13402369843527739"/>
    <n v="0.13402369843527739"/>
  </r>
  <r>
    <x v="12"/>
    <n v="0.14159390178089579"/>
    <n v="0.14159390178089579"/>
  </r>
  <r>
    <x v="12"/>
    <n v="0.14383051969113334"/>
    <n v="0.14383051969113334"/>
  </r>
  <r>
    <x v="12"/>
    <n v="0.14715274390243893"/>
    <n v="0.14715274390243893"/>
  </r>
  <r>
    <x v="12"/>
    <n v="0.14726096337180114"/>
    <n v="0.14726096337180114"/>
  </r>
  <r>
    <x v="12"/>
    <n v="0.15261582386067071"/>
    <n v="0.15261582386067071"/>
  </r>
  <r>
    <x v="12"/>
    <n v="0.16158032619220267"/>
    <n v="0.16158032619220267"/>
  </r>
  <r>
    <x v="12"/>
    <n v="0.16372554045707235"/>
    <n v="0.16372554045707235"/>
  </r>
  <r>
    <x v="12"/>
    <n v="0.16409354534005016"/>
    <n v="0.16409354534005016"/>
  </r>
  <r>
    <x v="12"/>
    <n v="0.16474152006485618"/>
    <n v="0.16474152006485618"/>
  </r>
  <r>
    <x v="12"/>
    <n v="0.16510369097608255"/>
    <n v="0.16510369097608255"/>
  </r>
  <r>
    <x v="12"/>
    <n v="0.16604134300262854"/>
    <n v="0.16604134300262854"/>
  </r>
  <r>
    <x v="12"/>
    <n v="0.17082636865139902"/>
    <n v="0.17082636865139902"/>
  </r>
  <r>
    <x v="12"/>
    <n v="0.171497925445705"/>
    <n v="0.171497925445705"/>
  </r>
  <r>
    <x v="12"/>
    <n v="0.17329331683168334"/>
    <n v="0.17329331683168334"/>
  </r>
  <r>
    <x v="12"/>
    <n v="0.17348441558441566"/>
    <n v="0.17348441558441566"/>
  </r>
  <r>
    <x v="12"/>
    <n v="0.1748549493269812"/>
    <n v="0.1748549493269812"/>
  </r>
  <r>
    <x v="12"/>
    <n v="0.17562289939581294"/>
    <n v="0.17562289939581294"/>
  </r>
  <r>
    <x v="12"/>
    <n v="0.18054618752039803"/>
    <n v="0.18054618752039803"/>
  </r>
  <r>
    <x v="12"/>
    <n v="0.18127165635738837"/>
    <n v="0.18127165635738837"/>
  </r>
  <r>
    <x v="12"/>
    <n v="0.18440522238163559"/>
    <n v="0.18440522238163559"/>
  </r>
  <r>
    <x v="12"/>
    <n v="0.19016187226639542"/>
    <n v="0.19016187226639542"/>
  </r>
  <r>
    <x v="12"/>
    <n v="0.19068820512820511"/>
    <n v="0.19068820512820511"/>
  </r>
  <r>
    <x v="12"/>
    <n v="0.19214906801007561"/>
    <n v="0.19214906801007561"/>
  </r>
  <r>
    <x v="12"/>
    <n v="0.19826045112781948"/>
    <n v="0.19826045112781948"/>
  </r>
  <r>
    <x v="12"/>
    <n v="0.19934170274170296"/>
    <n v="0.19934170274170296"/>
  </r>
  <r>
    <x v="13"/>
    <n v="0.20265356231144122"/>
    <n v="0.20265356231144122"/>
  </r>
  <r>
    <x v="13"/>
    <n v="0.20663247967479678"/>
    <n v="0.20663247967479678"/>
  </r>
  <r>
    <x v="13"/>
    <n v="0.21261889989518848"/>
    <n v="0.21261889989518848"/>
  </r>
  <r>
    <x v="13"/>
    <n v="0.21658066179951654"/>
    <n v="0.21658066179951654"/>
  </r>
  <r>
    <x v="13"/>
    <n v="0.21746396625222017"/>
    <n v="0.21746396625222017"/>
  </r>
  <r>
    <x v="13"/>
    <n v="0.22029840332109216"/>
    <n v="0.22029840332109216"/>
  </r>
  <r>
    <x v="13"/>
    <n v="0.2282602201375486"/>
    <n v="0.2282602201375486"/>
  </r>
  <r>
    <x v="13"/>
    <n v="0.23883183037106334"/>
    <n v="0.23883183037106334"/>
  </r>
  <r>
    <x v="13"/>
    <n v="0.23948602386934667"/>
    <n v="0.23948602386934667"/>
  </r>
  <r>
    <x v="13"/>
    <n v="0.24425200803212854"/>
    <n v="0.24425200803212854"/>
  </r>
  <r>
    <x v="13"/>
    <n v="0.2475954718493287"/>
    <n v="0.2475954718493287"/>
  </r>
  <r>
    <x v="13"/>
    <n v="0.25128296059637911"/>
    <n v="0.25128296059637911"/>
  </r>
  <r>
    <x v="13"/>
    <n v="0.2517301546391752"/>
    <n v="0.2517301546391752"/>
  </r>
  <r>
    <x v="13"/>
    <n v="0.25471179173675779"/>
    <n v="0.25471179173675779"/>
  </r>
  <r>
    <x v="13"/>
    <n v="0.26290962962962966"/>
    <n v="0.26290962962962966"/>
  </r>
  <r>
    <x v="13"/>
    <n v="0.26291044529961516"/>
    <n v="0.26291044529961516"/>
  </r>
  <r>
    <x v="13"/>
    <n v="0.27292862491490799"/>
    <n v="0.27292862491490799"/>
  </r>
  <r>
    <x v="13"/>
    <n v="0.27573533650909976"/>
    <n v="0.27573533650909976"/>
  </r>
  <r>
    <x v="13"/>
    <n v="0.27613091628213582"/>
    <n v="0.27613091628213582"/>
  </r>
  <r>
    <x v="13"/>
    <n v="0.27987530864197518"/>
    <n v="0.27987530864197518"/>
  </r>
  <r>
    <x v="13"/>
    <n v="0.29067558869451005"/>
    <n v="0.29067558869451005"/>
  </r>
  <r>
    <x v="13"/>
    <n v="0.29173194501436195"/>
    <n v="0.29173194501436195"/>
  </r>
  <r>
    <x v="13"/>
    <n v="0.29366674739566068"/>
    <n v="0.29366674739566068"/>
  </r>
  <r>
    <x v="13"/>
    <n v="0.29641578666666663"/>
    <n v="0.29641578666666663"/>
  </r>
  <r>
    <x v="14"/>
    <n v="0.30060292563860624"/>
    <n v="0.30060292563860624"/>
  </r>
  <r>
    <x v="14"/>
    <n v="0.30322401038268998"/>
    <n v="0.30322401038268998"/>
  </r>
  <r>
    <x v="14"/>
    <n v="0.30456951219512191"/>
    <n v="0.30456951219512191"/>
  </r>
  <r>
    <x v="14"/>
    <n v="0.30458336115748474"/>
    <n v="0.30458336115748474"/>
  </r>
  <r>
    <x v="14"/>
    <n v="0.30643184786784478"/>
    <n v="0.30643184786784478"/>
  </r>
  <r>
    <x v="14"/>
    <n v="0.31237713095699327"/>
    <n v="0.31237713095699327"/>
  </r>
  <r>
    <x v="14"/>
    <n v="0.31768301521795206"/>
    <n v="0.31768301521795206"/>
  </r>
  <r>
    <x v="14"/>
    <n v="0.32152486420006149"/>
    <n v="0.32152486420006149"/>
  </r>
  <r>
    <x v="14"/>
    <n v="0.32737787128712881"/>
    <n v="0.32737787128712881"/>
  </r>
  <r>
    <x v="14"/>
    <n v="0.32878339980059818"/>
    <n v="0.32878339980059818"/>
  </r>
  <r>
    <x v="14"/>
    <n v="0.33004667349027633"/>
    <n v="0.33004667349027633"/>
  </r>
  <r>
    <x v="14"/>
    <n v="0.33016003001475414"/>
    <n v="0.33016003001475414"/>
  </r>
  <r>
    <x v="14"/>
    <n v="0.33070075834175922"/>
    <n v="0.33070075834175922"/>
  </r>
  <r>
    <x v="14"/>
    <n v="0.33399785714285729"/>
    <n v="0.33399785714285729"/>
  </r>
  <r>
    <x v="14"/>
    <n v="0.3392331700489854"/>
    <n v="0.3392331700489854"/>
  </r>
  <r>
    <x v="14"/>
    <n v="0.34513350599068693"/>
    <n v="0.34513350599068693"/>
  </r>
  <r>
    <x v="14"/>
    <n v="0.34545490204234441"/>
    <n v="0.34545490204234441"/>
  </r>
  <r>
    <x v="14"/>
    <n v="0.34551728713224972"/>
    <n v="0.34551728713224972"/>
  </r>
  <r>
    <x v="14"/>
    <n v="0.35904201719023343"/>
    <n v="0.35904201719023343"/>
  </r>
  <r>
    <x v="14"/>
    <n v="0.36979235668789834"/>
    <n v="0.36979235668789834"/>
  </r>
  <r>
    <x v="14"/>
    <n v="0.37476302152791013"/>
    <n v="0.37476302152791013"/>
  </r>
  <r>
    <x v="14"/>
    <n v="0.3756119259437366"/>
    <n v="0.3756119259437366"/>
  </r>
  <r>
    <x v="14"/>
    <n v="0.37759557344064371"/>
    <n v="0.37759557344064371"/>
  </r>
  <r>
    <x v="14"/>
    <n v="0.39509472422062336"/>
    <n v="0.39509472422062336"/>
  </r>
  <r>
    <x v="15"/>
    <n v="0.41782852737085591"/>
    <n v="0.41782852737085591"/>
  </r>
  <r>
    <x v="15"/>
    <n v="0.41954447807933198"/>
    <n v="0.41954447807933198"/>
  </r>
  <r>
    <x v="15"/>
    <n v="0.42091367471632252"/>
    <n v="0.42091367471632252"/>
  </r>
  <r>
    <x v="15"/>
    <n v="0.43720696999999997"/>
    <n v="0.43720696999999997"/>
  </r>
  <r>
    <x v="15"/>
    <n v="0.45608154466501249"/>
    <n v="0.45608154466501249"/>
  </r>
  <r>
    <x v="15"/>
    <n v="0.45898301368025757"/>
    <n v="0.45898301368025757"/>
  </r>
  <r>
    <x v="15"/>
    <n v="0.46854781341107898"/>
    <n v="0.46854781341107898"/>
  </r>
  <r>
    <x v="15"/>
    <n v="0.46992201883922635"/>
    <n v="0.46992201883922635"/>
  </r>
  <r>
    <x v="15"/>
    <n v="0.47041204473759674"/>
    <n v="0.47041204473759674"/>
  </r>
  <r>
    <x v="15"/>
    <n v="0.47515969410220649"/>
    <n v="0.47515969410220649"/>
  </r>
  <r>
    <x v="15"/>
    <n v="0.48170613339711621"/>
    <n v="0.48170613339711621"/>
  </r>
  <r>
    <x v="15"/>
    <n v="0.48667402446126978"/>
    <n v="0.48667402446126978"/>
  </r>
  <r>
    <x v="15"/>
    <n v="0.49416069687119052"/>
    <n v="0.49416069687119052"/>
  </r>
  <r>
    <x v="15"/>
    <n v="0.4991572665608312"/>
    <n v="0.4991572665608312"/>
  </r>
  <r>
    <x v="16"/>
    <n v="0.50243077716643725"/>
    <n v="0.50243077716643725"/>
  </r>
  <r>
    <x v="16"/>
    <n v="0.50381299052774042"/>
    <n v="0.50381299052774042"/>
  </r>
  <r>
    <x v="16"/>
    <n v="0.5136903621981681"/>
    <n v="0.5136903621981681"/>
  </r>
  <r>
    <x v="16"/>
    <n v="0.51543737492642716"/>
    <n v="0.51543737492642716"/>
  </r>
  <r>
    <x v="16"/>
    <n v="0.5239879153550191"/>
    <n v="0.5239879153550191"/>
  </r>
  <r>
    <x v="16"/>
    <n v="0.52714440677966112"/>
    <n v="0.52714440677966112"/>
  </r>
  <r>
    <x v="16"/>
    <n v="0.52747755612422942"/>
    <n v="0.52747755612422942"/>
  </r>
  <r>
    <x v="16"/>
    <n v="0.54848020387058649"/>
    <n v="0.54848020387058649"/>
  </r>
  <r>
    <x v="16"/>
    <n v="0.55417045279971666"/>
    <n v="0.55417045279971666"/>
  </r>
  <r>
    <x v="16"/>
    <n v="0.55537099905303033"/>
    <n v="0.55537099905303033"/>
  </r>
  <r>
    <x v="16"/>
    <n v="0.56091299852289522"/>
    <n v="0.56091299852289522"/>
  </r>
  <r>
    <x v="16"/>
    <n v="0.56109574885546087"/>
    <n v="0.56109574885546087"/>
  </r>
  <r>
    <x v="16"/>
    <n v="0.58199280098029205"/>
    <n v="0.58199280098029205"/>
  </r>
  <r>
    <x v="16"/>
    <n v="0.58318155782165348"/>
    <n v="0.58318155782165348"/>
  </r>
  <r>
    <x v="16"/>
    <n v="0.58774447727592505"/>
    <n v="0.58774447727592505"/>
  </r>
  <r>
    <x v="16"/>
    <n v="0.5894905875593317"/>
    <n v="0.5894905875593317"/>
  </r>
  <r>
    <x v="16"/>
    <n v="0.5938411730545875"/>
    <n v="0.5938411730545875"/>
  </r>
  <r>
    <x v="17"/>
    <n v="0.61088900860694939"/>
    <n v="0.61088900860694939"/>
  </r>
  <r>
    <x v="17"/>
    <n v="0.63797396176078258"/>
    <n v="0.63797396176078258"/>
  </r>
  <r>
    <x v="17"/>
    <n v="0.64729422400000003"/>
    <n v="0.64729422400000003"/>
  </r>
  <r>
    <x v="17"/>
    <n v="0.64944718550880443"/>
    <n v="0.64944718550880443"/>
  </r>
  <r>
    <x v="17"/>
    <n v="0.64998865380626414"/>
    <n v="0.64998865380626414"/>
  </r>
  <r>
    <x v="17"/>
    <n v="0.67682120986535466"/>
    <n v="0.67682120986535466"/>
  </r>
  <r>
    <x v="17"/>
    <n v="0.68784426065162896"/>
    <n v="0.68784426065162896"/>
  </r>
  <r>
    <x v="18"/>
    <n v="0.71573491452991445"/>
    <n v="0.71573491452991445"/>
  </r>
  <r>
    <x v="18"/>
    <n v="0.71625557768924286"/>
    <n v="0.71625557768924286"/>
  </r>
  <r>
    <x v="18"/>
    <n v="0.71983809523809517"/>
    <n v="0.71983809523809517"/>
  </r>
  <r>
    <x v="18"/>
    <n v="0.74460671"/>
    <n v="0.74460671"/>
  </r>
  <r>
    <x v="18"/>
    <n v="0.75534727734158091"/>
    <n v="0.75534727734158091"/>
  </r>
  <r>
    <x v="18"/>
    <n v="0.7574104639250695"/>
    <n v="0.7574104639250695"/>
  </r>
  <r>
    <x v="18"/>
    <n v="0.76349968632371357"/>
    <n v="0.76349968632371357"/>
  </r>
  <r>
    <x v="18"/>
    <n v="0.78498078082929468"/>
    <n v="0.78498078082929468"/>
  </r>
  <r>
    <x v="19"/>
    <n v="0.80067897252513809"/>
    <n v="0.80067897252513809"/>
  </r>
  <r>
    <x v="19"/>
    <n v="0.80534046181796892"/>
    <n v="0.80534046181796892"/>
  </r>
  <r>
    <x v="19"/>
    <n v="0.82199370406323646"/>
    <n v="0.82199370406323646"/>
  </r>
  <r>
    <x v="19"/>
    <n v="0.82212389558232946"/>
    <n v="0.82212389558232946"/>
  </r>
  <r>
    <x v="19"/>
    <n v="0.84758111133726832"/>
    <n v="0.84758111133726832"/>
  </r>
  <r>
    <x v="19"/>
    <n v="0.86194046400000002"/>
    <n v="0.86194046400000002"/>
  </r>
  <r>
    <x v="19"/>
    <n v="0.87947041078544563"/>
    <n v="0.87947041078544563"/>
  </r>
  <r>
    <x v="20"/>
    <n v="0.92603473868534469"/>
    <n v="0.92603473868534469"/>
  </r>
  <r>
    <x v="20"/>
    <n v="0.92780141232575208"/>
    <n v="0.92780141232575208"/>
  </r>
  <r>
    <x v="20"/>
    <n v="0.96782860483242383"/>
    <n v="0.96782860483242383"/>
  </r>
  <r>
    <x v="21"/>
    <n v="1.0360950173128767"/>
    <n v="1.0360950173128767"/>
  </r>
  <r>
    <x v="21"/>
    <n v="1.0483230094247642"/>
    <n v="1.0483230094247642"/>
  </r>
  <r>
    <x v="21"/>
    <n v="1.0829380087100164"/>
    <n v="1.0829380087100164"/>
  </r>
  <r>
    <x v="21"/>
    <n v="1.0971117076808352"/>
    <n v="1.0971117076808352"/>
  </r>
  <r>
    <x v="21"/>
    <n v="1.1590953466273259"/>
    <n v="1.1590953466273259"/>
  </r>
  <r>
    <x v="21"/>
    <n v="1.1599265600000002"/>
    <n v="1.1599265600000002"/>
  </r>
  <r>
    <x v="21"/>
    <n v="1.1897652230769231"/>
    <n v="1.1897652230769231"/>
  </r>
  <r>
    <x v="21"/>
    <n v="1.2006672283933895"/>
    <n v="1.2006672283933895"/>
  </r>
  <r>
    <x v="21"/>
    <n v="1.2283486388384752"/>
    <n v="1.2283486388384752"/>
  </r>
  <r>
    <x v="21"/>
    <n v="1.2689446099999999"/>
    <n v="1.2689446099999999"/>
  </r>
  <r>
    <x v="21"/>
    <n v="1.5039934782608695"/>
    <n v="1.5039934782608695"/>
  </r>
  <r>
    <x v="21"/>
    <n v="1.5163662084214844"/>
    <n v="1.5163662084214844"/>
  </r>
  <r>
    <x v="21"/>
    <n v="1.5651085542168675"/>
    <n v="1.5651085542168675"/>
  </r>
  <r>
    <x v="21"/>
    <n v="1.7207273733333335"/>
    <n v="1.7207273733333335"/>
  </r>
  <r>
    <x v="21"/>
    <n v="1.8633309747292419"/>
    <n v="1.8633309747292419"/>
  </r>
  <r>
    <x v="21"/>
    <n v="1.8665266880093128"/>
    <n v="1.8665266880093128"/>
  </r>
  <r>
    <x v="21"/>
    <n v="1.9037575150000003"/>
    <n v="1.9037575150000003"/>
  </r>
  <r>
    <x v="21"/>
    <n v="2.1939701292120599"/>
    <n v="2.1939701292120599"/>
  </r>
  <r>
    <x v="21"/>
    <n v="4.1001011736278912"/>
    <n v="4.1001011736278912"/>
  </r>
  <r>
    <x v="22"/>
    <n v="9.4786342823939567"/>
    <n v="9.4786342823939567"/>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0">
  <r>
    <x v="0"/>
    <n v="-1"/>
    <n v="-1"/>
  </r>
  <r>
    <x v="0"/>
    <n v="-1"/>
    <n v="-1"/>
  </r>
  <r>
    <x v="1"/>
    <n v="-0.92032582547403952"/>
    <n v="-0.92032582547403952"/>
  </r>
  <r>
    <x v="2"/>
    <n v="-0.88554088669950737"/>
    <n v="-0.88554088669950737"/>
  </r>
  <r>
    <x v="2"/>
    <n v="-0.81574799797775532"/>
    <n v="-0.81574799797775532"/>
  </r>
  <r>
    <x v="2"/>
    <n v="-0.81384549450549448"/>
    <n v="-0.81384549450549448"/>
  </r>
  <r>
    <x v="2"/>
    <n v="-0.811690505050505"/>
    <n v="-0.811690505050505"/>
  </r>
  <r>
    <x v="3"/>
    <n v="-0.79764889391912752"/>
    <n v="-0.79764889391912752"/>
  </r>
  <r>
    <x v="3"/>
    <n v="-0.76219400083177369"/>
    <n v="-0.76219400083177369"/>
  </r>
  <r>
    <x v="3"/>
    <n v="-0.73807042564953018"/>
    <n v="-0.73807042564953018"/>
  </r>
  <r>
    <x v="3"/>
    <n v="-0.72685547434140396"/>
    <n v="-0.72685547434140396"/>
  </r>
  <r>
    <x v="3"/>
    <n v="-0.70801866666666669"/>
    <n v="-0.70801866666666669"/>
  </r>
  <r>
    <x v="4"/>
    <n v="-0.68882025033024752"/>
    <n v="-0.68882025033024752"/>
  </r>
  <r>
    <x v="4"/>
    <n v="-0.67196389567005022"/>
    <n v="-0.67196389567005022"/>
  </r>
  <r>
    <x v="4"/>
    <n v="-0.6701353103210812"/>
    <n v="-0.6701353103210812"/>
  </r>
  <r>
    <x v="4"/>
    <n v="-0.66078151186224943"/>
    <n v="-0.66078151186224943"/>
  </r>
  <r>
    <x v="4"/>
    <n v="-0.66026544991564806"/>
    <n v="-0.66026544991564806"/>
  </r>
  <r>
    <x v="4"/>
    <n v="-0.65946072538860101"/>
    <n v="-0.65946072538860101"/>
  </r>
  <r>
    <x v="4"/>
    <n v="-0.65184048219792545"/>
    <n v="-0.65184048219792545"/>
  </r>
  <r>
    <x v="4"/>
    <n v="-0.65180794392523367"/>
    <n v="-0.65180794392523367"/>
  </r>
  <r>
    <x v="4"/>
    <n v="-0.64733965102822044"/>
    <n v="-0.64733965102822044"/>
  </r>
  <r>
    <x v="4"/>
    <n v="-0.63837971385181036"/>
    <n v="-0.63837971385181036"/>
  </r>
  <r>
    <x v="4"/>
    <n v="-0.6101845611285267"/>
    <n v="-0.6101845611285267"/>
  </r>
  <r>
    <x v="4"/>
    <n v="-0.60982598058252424"/>
    <n v="-0.60982598058252424"/>
  </r>
  <r>
    <x v="5"/>
    <n v="-0.59974644653708398"/>
    <n v="-0.59974644653708398"/>
  </r>
  <r>
    <x v="5"/>
    <n v="-0.58638874126831941"/>
    <n v="-0.58638874126831941"/>
  </r>
  <r>
    <x v="5"/>
    <n v="-0.57964202127659581"/>
    <n v="-0.57964202127659581"/>
  </r>
  <r>
    <x v="5"/>
    <n v="-0.56653861810390993"/>
    <n v="-0.56653861810390993"/>
  </r>
  <r>
    <x v="5"/>
    <n v="-0.56109814513745204"/>
    <n v="-0.56109814513745204"/>
  </r>
  <r>
    <x v="5"/>
    <n v="-0.55949469306930699"/>
    <n v="-0.55949469306930699"/>
  </r>
  <r>
    <x v="5"/>
    <n v="-0.55819024111006799"/>
    <n v="-0.55819024111006799"/>
  </r>
  <r>
    <x v="5"/>
    <n v="-0.55496973359988844"/>
    <n v="-0.55496973359988844"/>
  </r>
  <r>
    <x v="5"/>
    <n v="-0.55391615076182832"/>
    <n v="-0.55391615076182832"/>
  </r>
  <r>
    <x v="5"/>
    <n v="-0.55312803295057422"/>
    <n v="-0.55312803295057422"/>
  </r>
  <r>
    <x v="5"/>
    <n v="-0.54749286765538319"/>
    <n v="-0.54749286765538319"/>
  </r>
  <r>
    <x v="5"/>
    <n v="-0.54557885397412198"/>
    <n v="-0.54557885397412198"/>
  </r>
  <r>
    <x v="5"/>
    <n v="-0.54172715944927929"/>
    <n v="-0.54172715944927929"/>
  </r>
  <r>
    <x v="5"/>
    <n v="-0.53598885069372537"/>
    <n v="-0.53598885069372537"/>
  </r>
  <r>
    <x v="5"/>
    <n v="-0.53425791761540053"/>
    <n v="-0.53425791761540053"/>
  </r>
  <r>
    <x v="5"/>
    <n v="-0.53352078346028287"/>
    <n v="-0.53352078346028287"/>
  </r>
  <r>
    <x v="5"/>
    <n v="-0.52805016066707344"/>
    <n v="-0.52805016066707344"/>
  </r>
  <r>
    <x v="5"/>
    <n v="-0.52742838634494105"/>
    <n v="-0.52742838634494105"/>
  </r>
  <r>
    <x v="5"/>
    <n v="-0.51931688599968284"/>
    <n v="-0.51931688599968284"/>
  </r>
  <r>
    <x v="5"/>
    <n v="-0.50950502769938333"/>
    <n v="-0.50950502769938333"/>
  </r>
  <r>
    <x v="5"/>
    <n v="-0.50706637468950189"/>
    <n v="-0.50706637468950189"/>
  </r>
  <r>
    <x v="5"/>
    <n v="-0.50467376873661673"/>
    <n v="-0.50467376873661673"/>
  </r>
  <r>
    <x v="5"/>
    <n v="-0.50212792072322665"/>
    <n v="-0.50212792072322665"/>
  </r>
  <r>
    <x v="6"/>
    <n v="-0.49644773831165151"/>
    <n v="-0.49644773831165151"/>
  </r>
  <r>
    <x v="6"/>
    <n v="-0.49276921559192494"/>
    <n v="-0.49276921559192494"/>
  </r>
  <r>
    <x v="6"/>
    <n v="-0.48972790937178162"/>
    <n v="-0.48972790937178162"/>
  </r>
  <r>
    <x v="6"/>
    <n v="-0.47653205458290415"/>
    <n v="-0.47653205458290415"/>
  </r>
  <r>
    <x v="6"/>
    <n v="-0.47637197268190173"/>
    <n v="-0.47637197268190173"/>
  </r>
  <r>
    <x v="6"/>
    <n v="-0.46343368421052628"/>
    <n v="-0.46343368421052628"/>
  </r>
  <r>
    <x v="6"/>
    <n v="-0.45929212241428163"/>
    <n v="-0.45929212241428163"/>
  </r>
  <r>
    <x v="6"/>
    <n v="-0.45472971626597353"/>
    <n v="-0.45472971626597353"/>
  </r>
  <r>
    <x v="6"/>
    <n v="-0.44957749585296264"/>
    <n v="-0.44957749585296264"/>
  </r>
  <r>
    <x v="6"/>
    <n v="-0.44587094301899372"/>
    <n v="-0.44587094301899372"/>
  </r>
  <r>
    <x v="6"/>
    <n v="-0.44426286248830682"/>
    <n v="-0.44426286248830682"/>
  </r>
  <r>
    <x v="6"/>
    <n v="-0.44055524925099865"/>
    <n v="-0.44055524925099865"/>
  </r>
  <r>
    <x v="6"/>
    <n v="-0.44048128941074144"/>
    <n v="-0.44048128941074144"/>
  </r>
  <r>
    <x v="6"/>
    <n v="-0.43590460133147541"/>
    <n v="-0.43590460133147541"/>
  </r>
  <r>
    <x v="6"/>
    <n v="-0.4350777710003485"/>
    <n v="-0.4350777710003485"/>
  </r>
  <r>
    <x v="6"/>
    <n v="-0.43362646876997024"/>
    <n v="-0.43362646876997024"/>
  </r>
  <r>
    <x v="6"/>
    <n v="-0.43227056980780626"/>
    <n v="-0.43227056980780626"/>
  </r>
  <r>
    <x v="6"/>
    <n v="-0.42912654528438338"/>
    <n v="-0.42912654528438338"/>
  </r>
  <r>
    <x v="6"/>
    <n v="-0.42827670133729567"/>
    <n v="-0.42827670133729567"/>
  </r>
  <r>
    <x v="6"/>
    <n v="-0.42757311203850279"/>
    <n v="-0.42757311203850279"/>
  </r>
  <r>
    <x v="6"/>
    <n v="-0.42705573293990706"/>
    <n v="-0.42705573293990706"/>
  </r>
  <r>
    <x v="6"/>
    <n v="-0.42543512993262755"/>
    <n v="-0.42543512993262755"/>
  </r>
  <r>
    <x v="6"/>
    <n v="-0.42257744545004522"/>
    <n v="-0.42257744545004522"/>
  </r>
  <r>
    <x v="6"/>
    <n v="-0.42080344976282885"/>
    <n v="-0.42080344976282885"/>
  </r>
  <r>
    <x v="6"/>
    <n v="-0.41779748995983929"/>
    <n v="-0.41779748995983929"/>
  </r>
  <r>
    <x v="6"/>
    <n v="-0.41628541865647883"/>
    <n v="-0.41628541865647883"/>
  </r>
  <r>
    <x v="6"/>
    <n v="-0.41484462273395395"/>
    <n v="-0.41484462273395395"/>
  </r>
  <r>
    <x v="6"/>
    <n v="-0.41071645729577044"/>
    <n v="-0.41071645729577044"/>
  </r>
  <r>
    <x v="6"/>
    <n v="-0.40878868157459108"/>
    <n v="-0.40878868157459108"/>
  </r>
  <r>
    <x v="6"/>
    <n v="-0.40700895488536254"/>
    <n v="-0.40700895488536254"/>
  </r>
  <r>
    <x v="6"/>
    <n v="-0.40598806000000004"/>
    <n v="-0.40598806000000004"/>
  </r>
  <r>
    <x v="6"/>
    <n v="-0.40152378274585104"/>
    <n v="-0.40152378274585104"/>
  </r>
  <r>
    <x v="7"/>
    <n v="-0.39920127388535037"/>
    <n v="-0.39920127388535037"/>
  </r>
  <r>
    <x v="7"/>
    <n v="-0.39420976543164471"/>
    <n v="-0.39420976543164471"/>
  </r>
  <r>
    <x v="7"/>
    <n v="-0.39346800797908926"/>
    <n v="-0.39346800797908926"/>
  </r>
  <r>
    <x v="7"/>
    <n v="-0.39270849237891425"/>
    <n v="-0.39270849237891425"/>
  </r>
  <r>
    <x v="7"/>
    <n v="-0.38779405299207975"/>
    <n v="-0.38779405299207975"/>
  </r>
  <r>
    <x v="7"/>
    <n v="-0.38568226715280074"/>
    <n v="-0.38568226715280074"/>
  </r>
  <r>
    <x v="7"/>
    <n v="-0.38157731767614345"/>
    <n v="-0.38157731767614345"/>
  </r>
  <r>
    <x v="7"/>
    <n v="-0.37970863764728807"/>
    <n v="-0.37970863764728807"/>
  </r>
  <r>
    <x v="7"/>
    <n v="-0.37898743083716313"/>
    <n v="-0.37898743083716313"/>
  </r>
  <r>
    <x v="7"/>
    <n v="-0.37798599182004083"/>
    <n v="-0.37798599182004083"/>
  </r>
  <r>
    <x v="7"/>
    <n v="-0.37524274725558371"/>
    <n v="-0.37524274725558371"/>
  </r>
  <r>
    <x v="7"/>
    <n v="-0.37363774091627167"/>
    <n v="-0.37363774091627167"/>
  </r>
  <r>
    <x v="7"/>
    <n v="-0.36964041623843774"/>
    <n v="-0.36964041623843774"/>
  </r>
  <r>
    <x v="7"/>
    <n v="-0.36700312984059674"/>
    <n v="-0.36700312984059674"/>
  </r>
  <r>
    <x v="7"/>
    <n v="-0.3664052490626673"/>
    <n v="-0.3664052490626673"/>
  </r>
  <r>
    <x v="7"/>
    <n v="-0.36631804115378402"/>
    <n v="-0.36631804115378402"/>
  </r>
  <r>
    <x v="7"/>
    <n v="-0.36501206694560673"/>
    <n v="-0.36501206694560673"/>
  </r>
  <r>
    <x v="7"/>
    <n v="-0.36234090620368403"/>
    <n v="-0.36234090620368403"/>
  </r>
  <r>
    <x v="7"/>
    <n v="-0.36103715913291123"/>
    <n v="-0.36103715913291123"/>
  </r>
  <r>
    <x v="7"/>
    <n v="-0.3589160678076081"/>
    <n v="-0.3589160678076081"/>
  </r>
  <r>
    <x v="7"/>
    <n v="-0.35869695023019466"/>
    <n v="-0.35869695023019466"/>
  </r>
  <r>
    <x v="7"/>
    <n v="-0.3497750453939969"/>
    <n v="-0.3497750453939969"/>
  </r>
  <r>
    <x v="7"/>
    <n v="-0.34973566158386632"/>
    <n v="-0.34973566158386632"/>
  </r>
  <r>
    <x v="7"/>
    <n v="-0.34554038888888888"/>
    <n v="-0.34554038888888888"/>
  </r>
  <r>
    <x v="7"/>
    <n v="-0.34347418329789919"/>
    <n v="-0.34347418329789919"/>
  </r>
  <r>
    <x v="7"/>
    <n v="-0.34231687945925648"/>
    <n v="-0.34231687945925648"/>
  </r>
  <r>
    <x v="7"/>
    <n v="-0.33957471619365609"/>
    <n v="-0.33957471619365609"/>
  </r>
  <r>
    <x v="7"/>
    <n v="-0.33838066627703106"/>
    <n v="-0.33838066627703106"/>
  </r>
  <r>
    <x v="7"/>
    <n v="-0.33531929673427835"/>
    <n v="-0.33531929673427835"/>
  </r>
  <r>
    <x v="7"/>
    <n v="-0.3350364215091326"/>
    <n v="-0.3350364215091326"/>
  </r>
  <r>
    <x v="7"/>
    <n v="-0.33301456521739126"/>
    <n v="-0.33301456521739126"/>
  </r>
  <r>
    <x v="7"/>
    <n v="-0.33172606337425076"/>
    <n v="-0.33172606337425076"/>
  </r>
  <r>
    <x v="7"/>
    <n v="-0.32853195400645091"/>
    <n v="-0.32853195400645091"/>
  </r>
  <r>
    <x v="7"/>
    <n v="-0.32837439192168816"/>
    <n v="-0.32837439192168816"/>
  </r>
  <r>
    <x v="7"/>
    <n v="-0.32326933045356365"/>
    <n v="-0.32326933045356365"/>
  </r>
  <r>
    <x v="7"/>
    <n v="-0.32257450887797506"/>
    <n v="-0.32257450887797506"/>
  </r>
  <r>
    <x v="7"/>
    <n v="-0.31998264203419885"/>
    <n v="-0.31998264203419885"/>
  </r>
  <r>
    <x v="7"/>
    <n v="-0.3189774030005173"/>
    <n v="-0.3189774030005173"/>
  </r>
  <r>
    <x v="7"/>
    <n v="-0.31850660927520136"/>
    <n v="-0.31850660927520136"/>
  </r>
  <r>
    <x v="7"/>
    <n v="-0.31525334900117502"/>
    <n v="-0.31525334900117502"/>
  </r>
  <r>
    <x v="7"/>
    <n v="-0.3140357085690631"/>
    <n v="-0.3140357085690631"/>
  </r>
  <r>
    <x v="7"/>
    <n v="-0.31293269866720108"/>
    <n v="-0.31293269866720108"/>
  </r>
  <r>
    <x v="7"/>
    <n v="-0.31209620943659167"/>
    <n v="-0.31209620943659167"/>
  </r>
  <r>
    <x v="7"/>
    <n v="-0.30941633584302991"/>
    <n v="-0.30941633584302991"/>
  </r>
  <r>
    <x v="7"/>
    <n v="-0.30914013422818792"/>
    <n v="-0.30914013422818792"/>
  </r>
  <r>
    <x v="7"/>
    <n v="-0.30891447638603697"/>
    <n v="-0.30891447638603697"/>
  </r>
  <r>
    <x v="7"/>
    <n v="-0.30888308310991958"/>
    <n v="-0.30888308310991958"/>
  </r>
  <r>
    <x v="7"/>
    <n v="-0.30687224921406114"/>
    <n v="-0.30687224921406114"/>
  </r>
  <r>
    <x v="7"/>
    <n v="-0.30657682045580881"/>
    <n v="-0.30657682045580881"/>
  </r>
  <r>
    <x v="7"/>
    <n v="-0.30443948948948962"/>
    <n v="-0.30443948948948962"/>
  </r>
  <r>
    <x v="8"/>
    <n v="-0.29988265909769934"/>
    <n v="-0.29988265909769934"/>
  </r>
  <r>
    <x v="8"/>
    <n v="-0.29693647664406297"/>
    <n v="-0.29693647664406297"/>
  </r>
  <r>
    <x v="8"/>
    <n v="-0.29259145811429471"/>
    <n v="-0.29259145811429471"/>
  </r>
  <r>
    <x v="8"/>
    <n v="-0.28978741613624626"/>
    <n v="-0.28978741613624626"/>
  </r>
  <r>
    <x v="8"/>
    <n v="-0.28867364324779138"/>
    <n v="-0.28867364324779138"/>
  </r>
  <r>
    <x v="8"/>
    <n v="-0.28755739024812182"/>
    <n v="-0.28755739024812182"/>
  </r>
  <r>
    <x v="8"/>
    <n v="-0.28686938096770731"/>
    <n v="-0.28686938096770731"/>
  </r>
  <r>
    <x v="8"/>
    <n v="-0.2817907171983689"/>
    <n v="-0.2817907171983689"/>
  </r>
  <r>
    <x v="8"/>
    <n v="-0.28003634640618158"/>
    <n v="-0.28003634640618158"/>
  </r>
  <r>
    <x v="8"/>
    <n v="-0.27933499372685916"/>
    <n v="-0.27933499372685916"/>
  </r>
  <r>
    <x v="8"/>
    <n v="-0.27903291875744374"/>
    <n v="-0.27903291875744374"/>
  </r>
  <r>
    <x v="8"/>
    <n v="-0.27854981666302431"/>
    <n v="-0.27854981666302431"/>
  </r>
  <r>
    <x v="8"/>
    <n v="-0.2775498882000203"/>
    <n v="-0.2775498882000203"/>
  </r>
  <r>
    <x v="8"/>
    <n v="-0.27606679813553242"/>
    <n v="-0.27606679813553242"/>
  </r>
  <r>
    <x v="8"/>
    <n v="-0.27507525115611553"/>
    <n v="-0.27507525115611553"/>
  </r>
  <r>
    <x v="8"/>
    <n v="-0.27506011875309244"/>
    <n v="-0.27506011875309244"/>
  </r>
  <r>
    <x v="8"/>
    <n v="-0.27392474101157843"/>
    <n v="-0.27392474101157843"/>
  </r>
  <r>
    <x v="8"/>
    <n v="-0.27303730061349696"/>
    <n v="-0.27303730061349696"/>
  </r>
  <r>
    <x v="8"/>
    <n v="-0.27226260099528848"/>
    <n v="-0.27226260099528848"/>
  </r>
  <r>
    <x v="8"/>
    <n v="-0.27001363080684593"/>
    <n v="-0.27001363080684593"/>
  </r>
  <r>
    <x v="8"/>
    <n v="-0.26809604128856623"/>
    <n v="-0.26809604128856623"/>
  </r>
  <r>
    <x v="8"/>
    <n v="-0.26647997704401921"/>
    <n v="-0.26647997704401921"/>
  </r>
  <r>
    <x v="8"/>
    <n v="-0.26331587301587295"/>
    <n v="-0.26331587301587295"/>
  </r>
  <r>
    <x v="8"/>
    <n v="-0.26221644702842384"/>
    <n v="-0.26221644702842384"/>
  </r>
  <r>
    <x v="8"/>
    <n v="-0.26045341380920012"/>
    <n v="-0.26045341380920012"/>
  </r>
  <r>
    <x v="8"/>
    <n v="-0.25515410970192054"/>
    <n v="-0.25515410970192054"/>
  </r>
  <r>
    <x v="8"/>
    <n v="-0.25253215431645154"/>
    <n v="-0.25253215431645154"/>
  </r>
  <r>
    <x v="8"/>
    <n v="-0.2480007631043859"/>
    <n v="-0.2480007631043859"/>
  </r>
  <r>
    <x v="8"/>
    <n v="-0.24481164710626288"/>
    <n v="-0.24481164710626288"/>
  </r>
  <r>
    <x v="8"/>
    <n v="-0.24455434023112066"/>
    <n v="-0.24455434023112066"/>
  </r>
  <r>
    <x v="8"/>
    <n v="-0.24251926977687618"/>
    <n v="-0.24251926977687618"/>
  </r>
  <r>
    <x v="8"/>
    <n v="-0.23896019129287602"/>
    <n v="-0.23896019129287602"/>
  </r>
  <r>
    <x v="8"/>
    <n v="-0.23818601702371806"/>
    <n v="-0.23818601702371806"/>
  </r>
  <r>
    <x v="8"/>
    <n v="-0.23439127346215344"/>
    <n v="-0.23439127346215344"/>
  </r>
  <r>
    <x v="8"/>
    <n v="-0.23073130623665519"/>
    <n v="-0.23073130623665519"/>
  </r>
  <r>
    <x v="8"/>
    <n v="-0.22912289595758784"/>
    <n v="-0.22912289595758784"/>
  </r>
  <r>
    <x v="8"/>
    <n v="-0.22835662411347527"/>
    <n v="-0.22835662411347527"/>
  </r>
  <r>
    <x v="8"/>
    <n v="-0.22738665747549017"/>
    <n v="-0.22738665747549017"/>
  </r>
  <r>
    <x v="8"/>
    <n v="-0.22738577260356813"/>
    <n v="-0.22738577260356813"/>
  </r>
  <r>
    <x v="8"/>
    <n v="-0.22716741733861351"/>
    <n v="-0.22716741733861351"/>
  </r>
  <r>
    <x v="8"/>
    <n v="-0.22601869451697126"/>
    <n v="-0.22601869451697126"/>
  </r>
  <r>
    <x v="8"/>
    <n v="-0.22426016324416037"/>
    <n v="-0.22426016324416037"/>
  </r>
  <r>
    <x v="8"/>
    <n v="-0.21836013623978201"/>
    <n v="-0.21836013623978201"/>
  </r>
  <r>
    <x v="8"/>
    <n v="-0.21421087204479458"/>
    <n v="-0.21421087204479458"/>
  </r>
  <r>
    <x v="8"/>
    <n v="-0.20977220751720485"/>
    <n v="-0.20977220751720485"/>
  </r>
  <r>
    <x v="8"/>
    <n v="-0.20917375258340715"/>
    <n v="-0.20917375258340715"/>
  </r>
  <r>
    <x v="8"/>
    <n v="-0.20840114304376217"/>
    <n v="-0.20840114304376217"/>
  </r>
  <r>
    <x v="8"/>
    <n v="-0.20807528812056741"/>
    <n v="-0.20807528812056741"/>
  </r>
  <r>
    <x v="8"/>
    <n v="-0.20679267988746639"/>
    <n v="-0.20679267988746639"/>
  </r>
  <r>
    <x v="8"/>
    <n v="-0.20590801029435429"/>
    <n v="-0.20590801029435429"/>
  </r>
  <r>
    <x v="8"/>
    <n v="-0.20231076837641351"/>
    <n v="-0.20231076837641351"/>
  </r>
  <r>
    <x v="8"/>
    <n v="-0.20228113807835646"/>
    <n v="-0.20228113807835646"/>
  </r>
  <r>
    <x v="8"/>
    <n v="-0.20148922457200402"/>
    <n v="-0.20148922457200402"/>
  </r>
  <r>
    <x v="8"/>
    <n v="-0.20091955848978754"/>
    <n v="-0.20091955848978754"/>
  </r>
  <r>
    <x v="8"/>
    <n v="-0.20033101818459595"/>
    <n v="-0.20033101818459595"/>
  </r>
  <r>
    <x v="9"/>
    <n v="-0.1991105196451205"/>
    <n v="-0.1991105196451205"/>
  </r>
  <r>
    <x v="9"/>
    <n v="-0.19756984671238401"/>
    <n v="-0.19756984671238401"/>
  </r>
  <r>
    <x v="9"/>
    <n v="-0.1963401272438082"/>
    <n v="-0.1963401272438082"/>
  </r>
  <r>
    <x v="9"/>
    <n v="-0.19035431983737083"/>
    <n v="-0.19035431983737083"/>
  </r>
  <r>
    <x v="9"/>
    <n v="-0.18898916177255756"/>
    <n v="-0.18898916177255756"/>
  </r>
  <r>
    <x v="9"/>
    <n v="-0.18881196405684639"/>
    <n v="-0.18881196405684639"/>
  </r>
  <r>
    <x v="9"/>
    <n v="-0.18463052119738643"/>
    <n v="-0.18463052119738643"/>
  </r>
  <r>
    <x v="9"/>
    <n v="-0.1844276155717762"/>
    <n v="-0.1844276155717762"/>
  </r>
  <r>
    <x v="9"/>
    <n v="-0.18426003541912633"/>
    <n v="-0.18426003541912633"/>
  </r>
  <r>
    <x v="9"/>
    <n v="-0.18271515600211535"/>
    <n v="-0.18271515600211535"/>
  </r>
  <r>
    <x v="9"/>
    <n v="-0.18170200668896322"/>
    <n v="-0.18170200668896322"/>
  </r>
  <r>
    <x v="9"/>
    <n v="-0.1801651315789474"/>
    <n v="-0.1801651315789474"/>
  </r>
  <r>
    <x v="9"/>
    <n v="-0.17883284557094326"/>
    <n v="-0.17883284557094326"/>
  </r>
  <r>
    <x v="9"/>
    <n v="-0.17804239548237091"/>
    <n v="-0.17804239548237091"/>
  </r>
  <r>
    <x v="9"/>
    <n v="-0.17762088914773833"/>
    <n v="-0.17762088914773833"/>
  </r>
  <r>
    <x v="9"/>
    <n v="-0.17690116272092687"/>
    <n v="-0.17690116272092687"/>
  </r>
  <r>
    <x v="9"/>
    <n v="-0.17674444591203275"/>
    <n v="-0.17674444591203275"/>
  </r>
  <r>
    <x v="9"/>
    <n v="-0.17572596810933946"/>
    <n v="-0.17572596810933946"/>
  </r>
  <r>
    <x v="9"/>
    <n v="-0.17389375142220004"/>
    <n v="-0.17389375142220004"/>
  </r>
  <r>
    <x v="9"/>
    <n v="-0.17272760736196321"/>
    <n v="-0.17272760736196321"/>
  </r>
  <r>
    <x v="9"/>
    <n v="-0.17172598870056494"/>
    <n v="-0.17172598870056494"/>
  </r>
  <r>
    <x v="9"/>
    <n v="-0.17129155226793136"/>
    <n v="-0.17129155226793136"/>
  </r>
  <r>
    <x v="9"/>
    <n v="-0.16972125534950067"/>
    <n v="-0.16972125534950067"/>
  </r>
  <r>
    <x v="9"/>
    <n v="-0.16825571081917823"/>
    <n v="-0.16825571081917823"/>
  </r>
  <r>
    <x v="9"/>
    <n v="-0.16818008900928777"/>
    <n v="-0.16818008900928777"/>
  </r>
  <r>
    <x v="9"/>
    <n v="-0.16810257933406281"/>
    <n v="-0.16810257933406281"/>
  </r>
  <r>
    <x v="9"/>
    <n v="-0.16775703996036204"/>
    <n v="-0.16775703996036204"/>
  </r>
  <r>
    <x v="9"/>
    <n v="-0.16581334002006012"/>
    <n v="-0.16581334002006012"/>
  </r>
  <r>
    <x v="9"/>
    <n v="-0.16429500169338454"/>
    <n v="-0.16429500169338454"/>
  </r>
  <r>
    <x v="9"/>
    <n v="-0.16109948850896863"/>
    <n v="-0.16109948850896863"/>
  </r>
  <r>
    <x v="9"/>
    <n v="-0.15800997777777775"/>
    <n v="-0.15800997777777775"/>
  </r>
  <r>
    <x v="9"/>
    <n v="-0.14996224999999991"/>
    <n v="-0.14996224999999991"/>
  </r>
  <r>
    <x v="9"/>
    <n v="-0.14944960282436004"/>
    <n v="-0.14944960282436004"/>
  </r>
  <r>
    <x v="9"/>
    <n v="-0.14919826031611322"/>
    <n v="-0.14919826031611322"/>
  </r>
  <r>
    <x v="9"/>
    <n v="-0.14711808900941126"/>
    <n v="-0.14711808900941126"/>
  </r>
  <r>
    <x v="9"/>
    <n v="-0.14558549437400764"/>
    <n v="-0.14558549437400764"/>
  </r>
  <r>
    <x v="9"/>
    <n v="-0.14544038076152305"/>
    <n v="-0.14544038076152305"/>
  </r>
  <r>
    <x v="9"/>
    <n v="-0.14227922912205573"/>
    <n v="-0.14227922912205573"/>
  </r>
  <r>
    <x v="9"/>
    <n v="-0.14212365382540201"/>
    <n v="-0.14212365382540201"/>
  </r>
  <r>
    <x v="9"/>
    <n v="-0.14211497630709197"/>
    <n v="-0.14211497630709197"/>
  </r>
  <r>
    <x v="9"/>
    <n v="-0.14088354714560608"/>
    <n v="-0.14088354714560608"/>
  </r>
  <r>
    <x v="9"/>
    <n v="-0.14065952774402871"/>
    <n v="-0.14065952774402871"/>
  </r>
  <r>
    <x v="9"/>
    <n v="-0.13632407407407404"/>
    <n v="-0.13632407407407404"/>
  </r>
  <r>
    <x v="9"/>
    <n v="-0.13496490711340345"/>
    <n v="-0.13496490711340345"/>
  </r>
  <r>
    <x v="9"/>
    <n v="-0.13116984045290786"/>
    <n v="-0.13116984045290786"/>
  </r>
  <r>
    <x v="9"/>
    <n v="-0.13034541903986982"/>
    <n v="-0.13034541903986982"/>
  </r>
  <r>
    <x v="9"/>
    <n v="-0.13013572608499774"/>
    <n v="-0.13013572608499774"/>
  </r>
  <r>
    <x v="9"/>
    <n v="-0.12919700361233746"/>
    <n v="-0.12919700361233746"/>
  </r>
  <r>
    <x v="9"/>
    <n v="-0.1289449596774194"/>
    <n v="-0.1289449596774194"/>
  </r>
  <r>
    <x v="9"/>
    <n v="-0.12888159964053025"/>
    <n v="-0.12888159964053025"/>
  </r>
  <r>
    <x v="9"/>
    <n v="-0.12861708108108111"/>
    <n v="-0.12861708108108111"/>
  </r>
  <r>
    <x v="9"/>
    <n v="-0.12801748163161897"/>
    <n v="-0.12801748163161897"/>
  </r>
  <r>
    <x v="9"/>
    <n v="-0.12739871183643528"/>
    <n v="-0.12739871183643528"/>
  </r>
  <r>
    <x v="9"/>
    <n v="-0.1257851565377533"/>
    <n v="-0.1257851565377533"/>
  </r>
  <r>
    <x v="9"/>
    <n v="-0.12496097046413501"/>
    <n v="-0.12496097046413501"/>
  </r>
  <r>
    <x v="9"/>
    <n v="-0.12490066060606062"/>
    <n v="-0.12490066060606062"/>
  </r>
  <r>
    <x v="9"/>
    <n v="-0.12053048829098149"/>
    <n v="-0.12053048829098149"/>
  </r>
  <r>
    <x v="9"/>
    <n v="-0.11913559019611018"/>
    <n v="-0.11913559019611018"/>
  </r>
  <r>
    <x v="9"/>
    <n v="-0.11911924412759332"/>
    <n v="-0.11911924412759332"/>
  </r>
  <r>
    <x v="9"/>
    <n v="-0.11830617121681589"/>
    <n v="-0.11830617121681589"/>
  </r>
  <r>
    <x v="9"/>
    <n v="-0.11814820257479927"/>
    <n v="-0.11814820257479927"/>
  </r>
  <r>
    <x v="9"/>
    <n v="-0.11753742953776784"/>
    <n v="-0.11753742953776784"/>
  </r>
  <r>
    <x v="9"/>
    <n v="-0.11477330229571364"/>
    <n v="-0.11477330229571364"/>
  </r>
  <r>
    <x v="9"/>
    <n v="-0.11311742654508619"/>
    <n v="-0.11311742654508619"/>
  </r>
  <r>
    <x v="9"/>
    <n v="-0.11239828643178967"/>
    <n v="-0.11239828643178967"/>
  </r>
  <r>
    <x v="9"/>
    <n v="-0.111322526104033"/>
    <n v="-0.111322526104033"/>
  </r>
  <r>
    <x v="9"/>
    <n v="-0.10552461595001829"/>
    <n v="-0.10552461595001829"/>
  </r>
  <r>
    <x v="9"/>
    <n v="-0.10478381063705446"/>
    <n v="-0.10478381063705446"/>
  </r>
  <r>
    <x v="9"/>
    <n v="-0.10433459841129748"/>
    <n v="-0.10433459841129748"/>
  </r>
  <r>
    <x v="9"/>
    <n v="-0.10415202774813248"/>
    <n v="-0.10415202774813248"/>
  </r>
  <r>
    <x v="9"/>
    <n v="-0.10302099866844214"/>
    <n v="-0.10302099866844214"/>
  </r>
  <r>
    <x v="9"/>
    <n v="-0.1016802431610942"/>
    <n v="-0.1016802431610942"/>
  </r>
  <r>
    <x v="9"/>
    <n v="-0.10093851912123671"/>
    <n v="-0.10093851912123671"/>
  </r>
  <r>
    <x v="10"/>
    <n v="-9.8298032777604849E-2"/>
    <n v="-9.8298032777604849E-2"/>
  </r>
  <r>
    <x v="10"/>
    <n v="-9.6028255256363104E-2"/>
    <n v="-9.6028255256363104E-2"/>
  </r>
  <r>
    <x v="10"/>
    <n v="-9.5728752464094471E-2"/>
    <n v="-9.5728752464094471E-2"/>
  </r>
  <r>
    <x v="10"/>
    <n v="-9.5551816923773486E-2"/>
    <n v="-9.5551816923773486E-2"/>
  </r>
  <r>
    <x v="10"/>
    <n v="-9.3978950695322361E-2"/>
    <n v="-9.3978950695322361E-2"/>
  </r>
  <r>
    <x v="10"/>
    <n v="-9.3211350499211809E-2"/>
    <n v="-9.3211350499211809E-2"/>
  </r>
  <r>
    <x v="10"/>
    <n v="-9.2764918533604898E-2"/>
    <n v="-9.2764918533604898E-2"/>
  </r>
  <r>
    <x v="10"/>
    <n v="-9.1213267688559557E-2"/>
    <n v="-9.1213267688559557E-2"/>
  </r>
  <r>
    <x v="10"/>
    <n v="-9.1023114260081542E-2"/>
    <n v="-9.1023114260081542E-2"/>
  </r>
  <r>
    <x v="10"/>
    <n v="-9.0563910646939347E-2"/>
    <n v="-9.0563910646939347E-2"/>
  </r>
  <r>
    <x v="10"/>
    <n v="-9.0128988644567351E-2"/>
    <n v="-9.0128988644567351E-2"/>
  </r>
  <r>
    <x v="10"/>
    <n v="-8.9744808743169466E-2"/>
    <n v="-8.9744808743169466E-2"/>
  </r>
  <r>
    <x v="10"/>
    <n v="-8.9256728011472261E-2"/>
    <n v="-8.9256728011472261E-2"/>
  </r>
  <r>
    <x v="10"/>
    <n v="-8.4387967914438464E-2"/>
    <n v="-8.4387967914438464E-2"/>
  </r>
  <r>
    <x v="10"/>
    <n v="-8.3560958904109625E-2"/>
    <n v="-8.3560958904109625E-2"/>
  </r>
  <r>
    <x v="10"/>
    <n v="-8.2707354184277229E-2"/>
    <n v="-8.2707354184277229E-2"/>
  </r>
  <r>
    <x v="10"/>
    <n v="-8.2479798598949175E-2"/>
    <n v="-8.2479798598949175E-2"/>
  </r>
  <r>
    <x v="10"/>
    <n v="-8.2044760037447317E-2"/>
    <n v="-8.2044760037447317E-2"/>
  </r>
  <r>
    <x v="10"/>
    <n v="-8.173205596742189E-2"/>
    <n v="-8.173205596742189E-2"/>
  </r>
  <r>
    <x v="10"/>
    <n v="-8.1676259798544176E-2"/>
    <n v="-8.1676259798544176E-2"/>
  </r>
  <r>
    <x v="10"/>
    <n v="-8.1661263525305366E-2"/>
    <n v="-8.1661263525305366E-2"/>
  </r>
  <r>
    <x v="10"/>
    <n v="-8.1005301137940647E-2"/>
    <n v="-8.1005301137940647E-2"/>
  </r>
  <r>
    <x v="10"/>
    <n v="-7.642258771929826E-2"/>
    <n v="-7.642258771929826E-2"/>
  </r>
  <r>
    <x v="10"/>
    <n v="-7.5216024287377253E-2"/>
    <n v="-7.5216024287377253E-2"/>
  </r>
  <r>
    <x v="10"/>
    <n v="-7.3663824349442214E-2"/>
    <n v="-7.3663824349442214E-2"/>
  </r>
  <r>
    <x v="10"/>
    <n v="-7.0025759013282812E-2"/>
    <n v="-7.0025759013282812E-2"/>
  </r>
  <r>
    <x v="10"/>
    <n v="-6.9126939704209286E-2"/>
    <n v="-6.9126939704209286E-2"/>
  </r>
  <r>
    <x v="10"/>
    <n v="-6.801520599250932E-2"/>
    <n v="-6.801520599250932E-2"/>
  </r>
  <r>
    <x v="10"/>
    <n v="-6.783402845532284E-2"/>
    <n v="-6.783402845532284E-2"/>
  </r>
  <r>
    <x v="10"/>
    <n v="-6.7479190421892946E-2"/>
    <n v="-6.7479190421892946E-2"/>
  </r>
  <r>
    <x v="10"/>
    <n v="-6.6816496589995084E-2"/>
    <n v="-6.6816496589995084E-2"/>
  </r>
  <r>
    <x v="10"/>
    <n v="-6.6490305741983516E-2"/>
    <n v="-6.6490305741983516E-2"/>
  </r>
  <r>
    <x v="10"/>
    <n v="-6.4410293122800041E-2"/>
    <n v="-6.4410293122800041E-2"/>
  </r>
  <r>
    <x v="10"/>
    <n v="-6.4186097341144679E-2"/>
    <n v="-6.4186097341144679E-2"/>
  </r>
  <r>
    <x v="10"/>
    <n v="-6.3892950654582115E-2"/>
    <n v="-6.3892950654582115E-2"/>
  </r>
  <r>
    <x v="10"/>
    <n v="-6.3273585214262185E-2"/>
    <n v="-6.3273585214262185E-2"/>
  </r>
  <r>
    <x v="10"/>
    <n v="-6.084162768942946E-2"/>
    <n v="-6.084162768942946E-2"/>
  </r>
  <r>
    <x v="10"/>
    <n v="-5.3442417763157835E-2"/>
    <n v="-5.3442417763157835E-2"/>
  </r>
  <r>
    <x v="10"/>
    <n v="-5.2040950330616599E-2"/>
    <n v="-5.2040950330616599E-2"/>
  </r>
  <r>
    <x v="10"/>
    <n v="-5.1955405319216844E-2"/>
    <n v="-5.1955405319216844E-2"/>
  </r>
  <r>
    <x v="10"/>
    <n v="-4.9366961250849703E-2"/>
    <n v="-4.9366961250849703E-2"/>
  </r>
  <r>
    <x v="10"/>
    <n v="-4.8913043478260795E-2"/>
    <n v="-4.8913043478260795E-2"/>
  </r>
  <r>
    <x v="10"/>
    <n v="-4.7971873350923573E-2"/>
    <n v="-4.7971873350923573E-2"/>
  </r>
  <r>
    <x v="10"/>
    <n v="-4.71840935446462E-2"/>
    <n v="-4.71840935446462E-2"/>
  </r>
  <r>
    <x v="10"/>
    <n v="-4.716267909938586E-2"/>
    <n v="-4.716267909938586E-2"/>
  </r>
  <r>
    <x v="10"/>
    <n v="-4.4341224489795883E-2"/>
    <n v="-4.4341224489795883E-2"/>
  </r>
  <r>
    <x v="10"/>
    <n v="-4.027898106649614E-2"/>
    <n v="-4.027898106649614E-2"/>
  </r>
  <r>
    <x v="10"/>
    <n v="-3.9285958254269497E-2"/>
    <n v="-3.9285958254269497E-2"/>
  </r>
  <r>
    <x v="10"/>
    <n v="-3.8783541666666643E-2"/>
    <n v="-3.8783541666666643E-2"/>
  </r>
  <r>
    <x v="10"/>
    <n v="-3.7566477644492863E-2"/>
    <n v="-3.7566477644492863E-2"/>
  </r>
  <r>
    <x v="10"/>
    <n v="-3.7026271457511355E-2"/>
    <n v="-3.7026271457511355E-2"/>
  </r>
  <r>
    <x v="10"/>
    <n v="-3.688884689224859E-2"/>
    <n v="-3.688884689224859E-2"/>
  </r>
  <r>
    <x v="10"/>
    <n v="-3.5329950083194721E-2"/>
    <n v="-3.5329950083194721E-2"/>
  </r>
  <r>
    <x v="10"/>
    <n v="-3.4628790806969997E-2"/>
    <n v="-3.4628790806969997E-2"/>
  </r>
  <r>
    <x v="10"/>
    <n v="-3.4319991259663327E-2"/>
    <n v="-3.4319991259663327E-2"/>
  </r>
  <r>
    <x v="10"/>
    <n v="-3.325966768018488E-2"/>
    <n v="-3.325966768018488E-2"/>
  </r>
  <r>
    <x v="10"/>
    <n v="-3.1437810437069884E-2"/>
    <n v="-3.1437810437069884E-2"/>
  </r>
  <r>
    <x v="10"/>
    <n v="-2.8857623658583607E-2"/>
    <n v="-2.8857623658583607E-2"/>
  </r>
  <r>
    <x v="10"/>
    <n v="-2.7919230769230821E-2"/>
    <n v="-2.7919230769230821E-2"/>
  </r>
  <r>
    <x v="10"/>
    <n v="-2.6826042873696294E-2"/>
    <n v="-2.6826042873696294E-2"/>
  </r>
  <r>
    <x v="10"/>
    <n v="-2.6816847720635764E-2"/>
    <n v="-2.6816847720635764E-2"/>
  </r>
  <r>
    <x v="10"/>
    <n v="-2.6074685059797004E-2"/>
    <n v="-2.6074685059797004E-2"/>
  </r>
  <r>
    <x v="10"/>
    <n v="-2.5865363788520269E-2"/>
    <n v="-2.5865363788520269E-2"/>
  </r>
  <r>
    <x v="10"/>
    <n v="-2.5127097880681154E-2"/>
    <n v="-2.5127097880681154E-2"/>
  </r>
  <r>
    <x v="10"/>
    <n v="-2.440422650800159E-2"/>
    <n v="-2.440422650800159E-2"/>
  </r>
  <r>
    <x v="10"/>
    <n v="-2.2540052770448449E-2"/>
    <n v="-2.2540052770448449E-2"/>
  </r>
  <r>
    <x v="10"/>
    <n v="-2.1889834024896263E-2"/>
    <n v="-2.1889834024896263E-2"/>
  </r>
  <r>
    <x v="10"/>
    <n v="-2.0905312767780636E-2"/>
    <n v="-2.0905312767780636E-2"/>
  </r>
  <r>
    <x v="10"/>
    <n v="-2.0774074074074101E-2"/>
    <n v="-2.0774074074074101E-2"/>
  </r>
  <r>
    <x v="10"/>
    <n v="-2.038089833539693E-2"/>
    <n v="-2.038089833539693E-2"/>
  </r>
  <r>
    <x v="10"/>
    <n v="-1.9903491947514278E-2"/>
    <n v="-1.9903491947514278E-2"/>
  </r>
  <r>
    <x v="10"/>
    <n v="-1.9330576441102896E-2"/>
    <n v="-1.9330576441102896E-2"/>
  </r>
  <r>
    <x v="10"/>
    <n v="-1.7437341772151862E-2"/>
    <n v="-1.7437341772151862E-2"/>
  </r>
  <r>
    <x v="10"/>
    <n v="-1.6595619184112901E-2"/>
    <n v="-1.6595619184112901E-2"/>
  </r>
  <r>
    <x v="10"/>
    <n v="-1.6254728370221429E-2"/>
    <n v="-1.6254728370221429E-2"/>
  </r>
  <r>
    <x v="10"/>
    <n v="-1.5989028026237233E-2"/>
    <n v="-1.5989028026237233E-2"/>
  </r>
  <r>
    <x v="10"/>
    <n v="-1.3887356980644978E-2"/>
    <n v="-1.3887356980644978E-2"/>
  </r>
  <r>
    <x v="10"/>
    <n v="-1.372313541221685E-2"/>
    <n v="-1.372313541221685E-2"/>
  </r>
  <r>
    <x v="10"/>
    <n v="-1.2153267186219221E-2"/>
    <n v="-1.2153267186219221E-2"/>
  </r>
  <r>
    <x v="10"/>
    <n v="-1.1914638447971733E-2"/>
    <n v="-1.1914638447971733E-2"/>
  </r>
  <r>
    <x v="10"/>
    <n v="-1.1605132501072568E-2"/>
    <n v="-1.1605132501072568E-2"/>
  </r>
  <r>
    <x v="10"/>
    <n v="-7.0105731865285625E-3"/>
    <n v="-7.0105731865285625E-3"/>
  </r>
  <r>
    <x v="10"/>
    <n v="-6.7510555794916428E-3"/>
    <n v="-6.7510555794916428E-3"/>
  </r>
  <r>
    <x v="10"/>
    <n v="-6.6989061087268879E-3"/>
    <n v="-6.6989061087268879E-3"/>
  </r>
  <r>
    <x v="10"/>
    <n v="-6.2368802823406302E-3"/>
    <n v="-6.2368802823406302E-3"/>
  </r>
  <r>
    <x v="10"/>
    <n v="-3.3762839646306448E-3"/>
    <n v="-3.3762839646306448E-3"/>
  </r>
  <r>
    <x v="10"/>
    <n v="-1.3328119908763366E-3"/>
    <n v="-1.3328119908763366E-3"/>
  </r>
  <r>
    <x v="10"/>
    <n v="-3.4474333662382338E-4"/>
    <n v="-3.4474333662382338E-4"/>
  </r>
  <r>
    <x v="10"/>
    <n v="-2.3903697334491289E-5"/>
    <n v="-2.3903697334491289E-5"/>
  </r>
  <r>
    <x v="11"/>
    <n v="2.4928617780671476E-4"/>
    <n v="2.4928617780671476E-4"/>
  </r>
  <r>
    <x v="11"/>
    <n v="1.4579489056727945E-3"/>
    <n v="1.4579489056727945E-3"/>
  </r>
  <r>
    <x v="11"/>
    <n v="2.9332682281209086E-3"/>
    <n v="2.9332682281209086E-3"/>
  </r>
  <r>
    <x v="11"/>
    <n v="5.5057268390753264E-3"/>
    <n v="5.5057268390753264E-3"/>
  </r>
  <r>
    <x v="11"/>
    <n v="5.7776925587467408E-3"/>
    <n v="5.7776925587467408E-3"/>
  </r>
  <r>
    <x v="11"/>
    <n v="6.974636678200692E-3"/>
    <n v="6.974636678200692E-3"/>
  </r>
  <r>
    <x v="11"/>
    <n v="1.0955407854984882E-2"/>
    <n v="1.0955407854984882E-2"/>
  </r>
  <r>
    <x v="11"/>
    <n v="1.2458606264105254E-2"/>
    <n v="1.2458606264105254E-2"/>
  </r>
  <r>
    <x v="11"/>
    <n v="1.4240725806451558E-2"/>
    <n v="1.4240725806451558E-2"/>
  </r>
  <r>
    <x v="11"/>
    <n v="1.437338709677413E-2"/>
    <n v="1.437338709677413E-2"/>
  </r>
  <r>
    <x v="11"/>
    <n v="1.5383636363636261E-2"/>
    <n v="1.5383636363636261E-2"/>
  </r>
  <r>
    <x v="11"/>
    <n v="1.7316194331983854E-2"/>
    <n v="1.7316194331983854E-2"/>
  </r>
  <r>
    <x v="11"/>
    <n v="1.8646938775510175E-2"/>
    <n v="1.8646938775510175E-2"/>
  </r>
  <r>
    <x v="11"/>
    <n v="1.8842757348095561E-2"/>
    <n v="1.8842757348095561E-2"/>
  </r>
  <r>
    <x v="11"/>
    <n v="2.0050000000000005E-2"/>
    <n v="2.0050000000000005E-2"/>
  </r>
  <r>
    <x v="11"/>
    <n v="2.0478754358161672E-2"/>
    <n v="2.0478754358161672E-2"/>
  </r>
  <r>
    <x v="11"/>
    <n v="2.1945918367346835E-2"/>
    <n v="2.1945918367346835E-2"/>
  </r>
  <r>
    <x v="11"/>
    <n v="2.2328944377990542E-2"/>
    <n v="2.2328944377990542E-2"/>
  </r>
  <r>
    <x v="11"/>
    <n v="2.2447083775185572E-2"/>
    <n v="2.2447083775185572E-2"/>
  </r>
  <r>
    <x v="11"/>
    <n v="2.2724127149557054E-2"/>
    <n v="2.2724127149557054E-2"/>
  </r>
  <r>
    <x v="11"/>
    <n v="2.3101773648648592E-2"/>
    <n v="2.3101773648648592E-2"/>
  </r>
  <r>
    <x v="11"/>
    <n v="2.3454532567864537E-2"/>
    <n v="2.3454532567864537E-2"/>
  </r>
  <r>
    <x v="11"/>
    <n v="2.3489260934101874E-2"/>
    <n v="2.3489260934101874E-2"/>
  </r>
  <r>
    <x v="11"/>
    <n v="2.4809320411581872E-2"/>
    <n v="2.4809320411581872E-2"/>
  </r>
  <r>
    <x v="11"/>
    <n v="2.5698062593144534E-2"/>
    <n v="2.5698062593144534E-2"/>
  </r>
  <r>
    <x v="11"/>
    <n v="2.6708709408825831E-2"/>
    <n v="2.6708709408825831E-2"/>
  </r>
  <r>
    <x v="11"/>
    <n v="2.8265793910542625E-2"/>
    <n v="2.8265793910542625E-2"/>
  </r>
  <r>
    <x v="11"/>
    <n v="2.8474408103490428E-2"/>
    <n v="2.8474408103490428E-2"/>
  </r>
  <r>
    <x v="11"/>
    <n v="2.9789328000000025E-2"/>
    <n v="2.9789328000000025E-2"/>
  </r>
  <r>
    <x v="11"/>
    <n v="3.2187276651756448E-2"/>
    <n v="3.2187276651756448E-2"/>
  </r>
  <r>
    <x v="11"/>
    <n v="3.5050027570035856E-2"/>
    <n v="3.5050027570035856E-2"/>
  </r>
  <r>
    <x v="11"/>
    <n v="3.5052242926155976E-2"/>
    <n v="3.5052242926155976E-2"/>
  </r>
  <r>
    <x v="11"/>
    <n v="3.571982185273162E-2"/>
    <n v="3.571982185273162E-2"/>
  </r>
  <r>
    <x v="11"/>
    <n v="3.6026308539944832E-2"/>
    <n v="3.6026308539944832E-2"/>
  </r>
  <r>
    <x v="11"/>
    <n v="3.9512825651302652E-2"/>
    <n v="3.9512825651302652E-2"/>
  </r>
  <r>
    <x v="11"/>
    <n v="3.9620893278934984E-2"/>
    <n v="3.9620893278934984E-2"/>
  </r>
  <r>
    <x v="11"/>
    <n v="4.1251019707585053E-2"/>
    <n v="4.1251019707585053E-2"/>
  </r>
  <r>
    <x v="11"/>
    <n v="4.2320796460177001E-2"/>
    <n v="4.2320796460177001E-2"/>
  </r>
  <r>
    <x v="11"/>
    <n v="4.3312178797657412E-2"/>
    <n v="4.3312178797657412E-2"/>
  </r>
  <r>
    <x v="11"/>
    <n v="4.4572149344096923E-2"/>
    <n v="4.4572149344096923E-2"/>
  </r>
  <r>
    <x v="11"/>
    <n v="4.5297673098751559E-2"/>
    <n v="4.5297673098751559E-2"/>
  </r>
  <r>
    <x v="11"/>
    <n v="4.6660772434683771E-2"/>
    <n v="4.6660772434683771E-2"/>
  </r>
  <r>
    <x v="11"/>
    <n v="4.8959790370882279E-2"/>
    <n v="4.8959790370882279E-2"/>
  </r>
  <r>
    <x v="11"/>
    <n v="5.0402834442774318E-2"/>
    <n v="5.0402834442774318E-2"/>
  </r>
  <r>
    <x v="11"/>
    <n v="5.2323483670295497E-2"/>
    <n v="5.2323483670295497E-2"/>
  </r>
  <r>
    <x v="11"/>
    <n v="5.2392198659098013E-2"/>
    <n v="5.2392198659098013E-2"/>
  </r>
  <r>
    <x v="11"/>
    <n v="5.4846671226630159E-2"/>
    <n v="5.4846671226630159E-2"/>
  </r>
  <r>
    <x v="11"/>
    <n v="5.5299044776119452E-2"/>
    <n v="5.5299044776119452E-2"/>
  </r>
  <r>
    <x v="11"/>
    <n v="5.5319562211981567E-2"/>
    <n v="5.5319562211981567E-2"/>
  </r>
  <r>
    <x v="11"/>
    <n v="6.2065879372205139E-2"/>
    <n v="6.2065879372205139E-2"/>
  </r>
  <r>
    <x v="11"/>
    <n v="6.2643424242424209E-2"/>
    <n v="6.2643424242424209E-2"/>
  </r>
  <r>
    <x v="11"/>
    <n v="6.3349771457592657E-2"/>
    <n v="6.3349771457592657E-2"/>
  </r>
  <r>
    <x v="11"/>
    <n v="6.4508009356061949E-2"/>
    <n v="6.4508009356061949E-2"/>
  </r>
  <r>
    <x v="11"/>
    <n v="6.6844421162912476E-2"/>
    <n v="6.6844421162912476E-2"/>
  </r>
  <r>
    <x v="11"/>
    <n v="6.7414835443037904E-2"/>
    <n v="6.7414835443037904E-2"/>
  </r>
  <r>
    <x v="11"/>
    <n v="7.0127727119216471E-2"/>
    <n v="7.0127727119216471E-2"/>
  </r>
  <r>
    <x v="11"/>
    <n v="7.0940342298288508E-2"/>
    <n v="7.0940342298288508E-2"/>
  </r>
  <r>
    <x v="11"/>
    <n v="7.1985637663885466E-2"/>
    <n v="7.1985637663885466E-2"/>
  </r>
  <r>
    <x v="11"/>
    <n v="7.663805309734506E-2"/>
    <n v="7.663805309734506E-2"/>
  </r>
  <r>
    <x v="11"/>
    <n v="8.1402216460354407E-2"/>
    <n v="8.1402216460354407E-2"/>
  </r>
  <r>
    <x v="11"/>
    <n v="8.4485973676208859E-2"/>
    <n v="8.4485973676208859E-2"/>
  </r>
  <r>
    <x v="11"/>
    <n v="8.6094983642311843E-2"/>
    <n v="8.6094983642311843E-2"/>
  </r>
  <r>
    <x v="11"/>
    <n v="8.6731292517006967E-2"/>
    <n v="8.6731292517006967E-2"/>
  </r>
  <r>
    <x v="11"/>
    <n v="8.6892232866617486E-2"/>
    <n v="8.6892232866617486E-2"/>
  </r>
  <r>
    <x v="11"/>
    <n v="8.8098884514435621E-2"/>
    <n v="8.8098884514435621E-2"/>
  </r>
  <r>
    <x v="11"/>
    <n v="9.0867907801418457E-2"/>
    <n v="9.0867907801418457E-2"/>
  </r>
  <r>
    <x v="11"/>
    <n v="9.1577041129527165E-2"/>
    <n v="9.1577041129527165E-2"/>
  </r>
  <r>
    <x v="11"/>
    <n v="9.2659596726810067E-2"/>
    <n v="9.2659596726810067E-2"/>
  </r>
  <r>
    <x v="11"/>
    <n v="9.3669759825327548E-2"/>
    <n v="9.3669759825327548E-2"/>
  </r>
  <r>
    <x v="11"/>
    <n v="9.4011001964636742E-2"/>
    <n v="9.4011001964636742E-2"/>
  </r>
  <r>
    <x v="11"/>
    <n v="9.4600676616915388E-2"/>
    <n v="9.4600676616915388E-2"/>
  </r>
  <r>
    <x v="11"/>
    <n v="9.5195699965780062E-2"/>
    <n v="9.5195699965780062E-2"/>
  </r>
  <r>
    <x v="11"/>
    <n v="9.735447328244283E-2"/>
    <n v="9.735447328244283E-2"/>
  </r>
  <r>
    <x v="11"/>
    <n v="9.809322644029804E-2"/>
    <n v="9.809322644029804E-2"/>
  </r>
  <r>
    <x v="11"/>
    <n v="9.8213488372093122E-2"/>
    <n v="9.8213488372093122E-2"/>
  </r>
  <r>
    <x v="11"/>
    <n v="9.8821134309539566E-2"/>
    <n v="9.8821134309539566E-2"/>
  </r>
  <r>
    <x v="11"/>
    <n v="9.9513648000000107E-2"/>
    <n v="9.9513648000000107E-2"/>
  </r>
  <r>
    <x v="11"/>
    <n v="9.972006068779514E-2"/>
    <n v="9.972006068779514E-2"/>
  </r>
  <r>
    <x v="12"/>
    <n v="0.10003963697167503"/>
    <n v="0.10003963697167503"/>
  </r>
  <r>
    <x v="12"/>
    <n v="0.10157296112247903"/>
    <n v="0.10157296112247903"/>
  </r>
  <r>
    <x v="12"/>
    <n v="0.10554541269056429"/>
    <n v="0.10554541269056429"/>
  </r>
  <r>
    <x v="12"/>
    <n v="0.11052129968400197"/>
    <n v="0.11052129968400197"/>
  </r>
  <r>
    <x v="12"/>
    <n v="0.11054116557997264"/>
    <n v="0.11054116557997264"/>
  </r>
  <r>
    <x v="12"/>
    <n v="0.11188621457189496"/>
    <n v="0.11188621457189496"/>
  </r>
  <r>
    <x v="12"/>
    <n v="0.11262920450576093"/>
    <n v="0.11262920450576093"/>
  </r>
  <r>
    <x v="12"/>
    <n v="0.11328773400971577"/>
    <n v="0.11328773400971577"/>
  </r>
  <r>
    <x v="12"/>
    <n v="0.11371857735125035"/>
    <n v="0.11371857735125035"/>
  </r>
  <r>
    <x v="12"/>
    <n v="0.11615937777777768"/>
    <n v="0.11615937777777768"/>
  </r>
  <r>
    <x v="12"/>
    <n v="0.11704147771093641"/>
    <n v="0.11704147771093641"/>
  </r>
  <r>
    <x v="12"/>
    <n v="0.1202398229166666"/>
    <n v="0.1202398229166666"/>
  </r>
  <r>
    <x v="12"/>
    <n v="0.1224957247931351"/>
    <n v="0.1224957247931351"/>
  </r>
  <r>
    <x v="12"/>
    <n v="0.12712674835915871"/>
    <n v="0.12712674835915871"/>
  </r>
  <r>
    <x v="12"/>
    <n v="0.1274953786191538"/>
    <n v="0.1274953786191538"/>
  </r>
  <r>
    <x v="12"/>
    <n v="0.12880231039678558"/>
    <n v="0.12880231039678558"/>
  </r>
  <r>
    <x v="12"/>
    <n v="0.1303870907627801"/>
    <n v="0.1303870907627801"/>
  </r>
  <r>
    <x v="12"/>
    <n v="0.13402369843527739"/>
    <n v="0.13402369843527739"/>
  </r>
  <r>
    <x v="12"/>
    <n v="0.14159390178089579"/>
    <n v="0.14159390178089579"/>
  </r>
  <r>
    <x v="12"/>
    <n v="0.14383051969113334"/>
    <n v="0.14383051969113334"/>
  </r>
  <r>
    <x v="12"/>
    <n v="0.14715274390243893"/>
    <n v="0.14715274390243893"/>
  </r>
  <r>
    <x v="12"/>
    <n v="0.14726096337180114"/>
    <n v="0.14726096337180114"/>
  </r>
  <r>
    <x v="12"/>
    <n v="0.15261582386067071"/>
    <n v="0.15261582386067071"/>
  </r>
  <r>
    <x v="12"/>
    <n v="0.16158032619220267"/>
    <n v="0.16158032619220267"/>
  </r>
  <r>
    <x v="12"/>
    <n v="0.16372554045707235"/>
    <n v="0.16372554045707235"/>
  </r>
  <r>
    <x v="12"/>
    <n v="0.16409354534005016"/>
    <n v="0.16409354534005016"/>
  </r>
  <r>
    <x v="12"/>
    <n v="0.16474152006485618"/>
    <n v="0.16474152006485618"/>
  </r>
  <r>
    <x v="12"/>
    <n v="0.16510369097608255"/>
    <n v="0.16510369097608255"/>
  </r>
  <r>
    <x v="12"/>
    <n v="0.16604134300262854"/>
    <n v="0.16604134300262854"/>
  </r>
  <r>
    <x v="12"/>
    <n v="0.17082636865139902"/>
    <n v="0.17082636865139902"/>
  </r>
  <r>
    <x v="12"/>
    <n v="0.171497925445705"/>
    <n v="0.171497925445705"/>
  </r>
  <r>
    <x v="12"/>
    <n v="0.17329331683168334"/>
    <n v="0.17329331683168334"/>
  </r>
  <r>
    <x v="12"/>
    <n v="0.17348441558441566"/>
    <n v="0.17348441558441566"/>
  </r>
  <r>
    <x v="12"/>
    <n v="0.1748549493269812"/>
    <n v="0.1748549493269812"/>
  </r>
  <r>
    <x v="12"/>
    <n v="0.17562289939581294"/>
    <n v="0.17562289939581294"/>
  </r>
  <r>
    <x v="12"/>
    <n v="0.18054618752039803"/>
    <n v="0.18054618752039803"/>
  </r>
  <r>
    <x v="12"/>
    <n v="0.18127165635738837"/>
    <n v="0.18127165635738837"/>
  </r>
  <r>
    <x v="12"/>
    <n v="0.18440522238163559"/>
    <n v="0.18440522238163559"/>
  </r>
  <r>
    <x v="12"/>
    <n v="0.19016187226639542"/>
    <n v="0.19016187226639542"/>
  </r>
  <r>
    <x v="12"/>
    <n v="0.19068820512820511"/>
    <n v="0.19068820512820511"/>
  </r>
  <r>
    <x v="12"/>
    <n v="0.19214906801007561"/>
    <n v="0.19214906801007561"/>
  </r>
  <r>
    <x v="12"/>
    <n v="0.19826045112781948"/>
    <n v="0.19826045112781948"/>
  </r>
  <r>
    <x v="12"/>
    <n v="0.19934170274170296"/>
    <n v="0.19934170274170296"/>
  </r>
  <r>
    <x v="13"/>
    <n v="0.20265356231144122"/>
    <n v="0.20265356231144122"/>
  </r>
  <r>
    <x v="13"/>
    <n v="0.20663247967479678"/>
    <n v="0.20663247967479678"/>
  </r>
  <r>
    <x v="13"/>
    <n v="0.21261889989518848"/>
    <n v="0.21261889989518848"/>
  </r>
  <r>
    <x v="13"/>
    <n v="0.21658066179951654"/>
    <n v="0.21658066179951654"/>
  </r>
  <r>
    <x v="13"/>
    <n v="0.21746396625222017"/>
    <n v="0.21746396625222017"/>
  </r>
  <r>
    <x v="13"/>
    <n v="0.22029840332109216"/>
    <n v="0.22029840332109216"/>
  </r>
  <r>
    <x v="13"/>
    <n v="0.2282602201375486"/>
    <n v="0.2282602201375486"/>
  </r>
  <r>
    <x v="13"/>
    <n v="0.23883183037106334"/>
    <n v="0.23883183037106334"/>
  </r>
  <r>
    <x v="13"/>
    <n v="0.23948602386934667"/>
    <n v="0.23948602386934667"/>
  </r>
  <r>
    <x v="13"/>
    <n v="0.24425200803212854"/>
    <n v="0.24425200803212854"/>
  </r>
  <r>
    <x v="13"/>
    <n v="0.2475954718493287"/>
    <n v="0.2475954718493287"/>
  </r>
  <r>
    <x v="13"/>
    <n v="0.25128296059637911"/>
    <n v="0.25128296059637911"/>
  </r>
  <r>
    <x v="13"/>
    <n v="0.2517301546391752"/>
    <n v="0.2517301546391752"/>
  </r>
  <r>
    <x v="13"/>
    <n v="0.25471179173675779"/>
    <n v="0.25471179173675779"/>
  </r>
  <r>
    <x v="13"/>
    <n v="0.26290962962962966"/>
    <n v="0.26290962962962966"/>
  </r>
  <r>
    <x v="13"/>
    <n v="0.26291044529961516"/>
    <n v="0.26291044529961516"/>
  </r>
  <r>
    <x v="13"/>
    <n v="0.27292862491490799"/>
    <n v="0.27292862491490799"/>
  </r>
  <r>
    <x v="13"/>
    <n v="0.27573533650909976"/>
    <n v="0.27573533650909976"/>
  </r>
  <r>
    <x v="13"/>
    <n v="0.27613091628213582"/>
    <n v="0.27613091628213582"/>
  </r>
  <r>
    <x v="13"/>
    <n v="0.27987530864197518"/>
    <n v="0.27987530864197518"/>
  </r>
  <r>
    <x v="13"/>
    <n v="0.29067558869451005"/>
    <n v="0.29067558869451005"/>
  </r>
  <r>
    <x v="13"/>
    <n v="0.29173194501436195"/>
    <n v="0.29173194501436195"/>
  </r>
  <r>
    <x v="13"/>
    <n v="0.29366674739566068"/>
    <n v="0.29366674739566068"/>
  </r>
  <r>
    <x v="13"/>
    <n v="0.29641578666666663"/>
    <n v="0.29641578666666663"/>
  </r>
  <r>
    <x v="14"/>
    <n v="0.30060292563860624"/>
    <n v="0.30060292563860624"/>
  </r>
  <r>
    <x v="14"/>
    <n v="0.30322401038268998"/>
    <n v="0.30322401038268998"/>
  </r>
  <r>
    <x v="14"/>
    <n v="0.30456951219512191"/>
    <n v="0.30456951219512191"/>
  </r>
  <r>
    <x v="14"/>
    <n v="0.30458336115748474"/>
    <n v="0.30458336115748474"/>
  </r>
  <r>
    <x v="14"/>
    <n v="0.30643184786784478"/>
    <n v="0.30643184786784478"/>
  </r>
  <r>
    <x v="14"/>
    <n v="0.31237713095699327"/>
    <n v="0.31237713095699327"/>
  </r>
  <r>
    <x v="14"/>
    <n v="0.31768301521795206"/>
    <n v="0.31768301521795206"/>
  </r>
  <r>
    <x v="14"/>
    <n v="0.32152486420006149"/>
    <n v="0.32152486420006149"/>
  </r>
  <r>
    <x v="14"/>
    <n v="0.32737787128712881"/>
    <n v="0.32737787128712881"/>
  </r>
  <r>
    <x v="14"/>
    <n v="0.32878339980059818"/>
    <n v="0.32878339980059818"/>
  </r>
  <r>
    <x v="14"/>
    <n v="0.33004667349027633"/>
    <n v="0.33004667349027633"/>
  </r>
  <r>
    <x v="14"/>
    <n v="0.33016003001475414"/>
    <n v="0.33016003001475414"/>
  </r>
  <r>
    <x v="14"/>
    <n v="0.33070075834175922"/>
    <n v="0.33070075834175922"/>
  </r>
  <r>
    <x v="14"/>
    <n v="0.33399785714285729"/>
    <n v="0.33399785714285729"/>
  </r>
  <r>
    <x v="14"/>
    <n v="0.3392331700489854"/>
    <n v="0.3392331700489854"/>
  </r>
  <r>
    <x v="14"/>
    <n v="0.34513350599068693"/>
    <n v="0.34513350599068693"/>
  </r>
  <r>
    <x v="14"/>
    <n v="0.34545490204234441"/>
    <n v="0.34545490204234441"/>
  </r>
  <r>
    <x v="14"/>
    <n v="0.34551728713224972"/>
    <n v="0.34551728713224972"/>
  </r>
  <r>
    <x v="14"/>
    <n v="0.35904201719023343"/>
    <n v="0.35904201719023343"/>
  </r>
  <r>
    <x v="14"/>
    <n v="0.36979235668789834"/>
    <n v="0.36979235668789834"/>
  </r>
  <r>
    <x v="14"/>
    <n v="0.37476302152791013"/>
    <n v="0.37476302152791013"/>
  </r>
  <r>
    <x v="14"/>
    <n v="0.3756119259437366"/>
    <n v="0.3756119259437366"/>
  </r>
  <r>
    <x v="14"/>
    <n v="0.37759557344064371"/>
    <n v="0.37759557344064371"/>
  </r>
  <r>
    <x v="14"/>
    <n v="0.39509472422062336"/>
    <n v="0.39509472422062336"/>
  </r>
  <r>
    <x v="15"/>
    <n v="0.41782852737085591"/>
    <n v="0.41782852737085591"/>
  </r>
  <r>
    <x v="15"/>
    <n v="0.41954447807933198"/>
    <n v="0.41954447807933198"/>
  </r>
  <r>
    <x v="15"/>
    <n v="0.42091367471632252"/>
    <n v="0.42091367471632252"/>
  </r>
  <r>
    <x v="15"/>
    <n v="0.43720696999999997"/>
    <n v="0.43720696999999997"/>
  </r>
  <r>
    <x v="15"/>
    <n v="0.45608154466501249"/>
    <n v="0.45608154466501249"/>
  </r>
  <r>
    <x v="15"/>
    <n v="0.45898301368025757"/>
    <n v="0.45898301368025757"/>
  </r>
  <r>
    <x v="15"/>
    <n v="0.46854781341107898"/>
    <n v="0.46854781341107898"/>
  </r>
  <r>
    <x v="15"/>
    <n v="0.46992201883922635"/>
    <n v="0.46992201883922635"/>
  </r>
  <r>
    <x v="15"/>
    <n v="0.47041204473759674"/>
    <n v="0.47041204473759674"/>
  </r>
  <r>
    <x v="15"/>
    <n v="0.47515969410220649"/>
    <n v="0.47515969410220649"/>
  </r>
  <r>
    <x v="15"/>
    <n v="0.48170613339711621"/>
    <n v="0.48170613339711621"/>
  </r>
  <r>
    <x v="15"/>
    <n v="0.48667402446126978"/>
    <n v="0.48667402446126978"/>
  </r>
  <r>
    <x v="15"/>
    <n v="0.49416069687119052"/>
    <n v="0.49416069687119052"/>
  </r>
  <r>
    <x v="15"/>
    <n v="0.4991572665608312"/>
    <n v="0.4991572665608312"/>
  </r>
  <r>
    <x v="16"/>
    <n v="0.50243077716643725"/>
    <n v="0.50243077716643725"/>
  </r>
  <r>
    <x v="16"/>
    <n v="0.50381299052774042"/>
    <n v="0.50381299052774042"/>
  </r>
  <r>
    <x v="16"/>
    <n v="0.5136903621981681"/>
    <n v="0.5136903621981681"/>
  </r>
  <r>
    <x v="16"/>
    <n v="0.51543737492642716"/>
    <n v="0.51543737492642716"/>
  </r>
  <r>
    <x v="16"/>
    <n v="0.5239879153550191"/>
    <n v="0.5239879153550191"/>
  </r>
  <r>
    <x v="16"/>
    <n v="0.52714440677966112"/>
    <n v="0.52714440677966112"/>
  </r>
  <r>
    <x v="16"/>
    <n v="0.52747755612422942"/>
    <n v="0.52747755612422942"/>
  </r>
  <r>
    <x v="16"/>
    <n v="0.54848020387058649"/>
    <n v="0.54848020387058649"/>
  </r>
  <r>
    <x v="16"/>
    <n v="0.55417045279971666"/>
    <n v="0.55417045279971666"/>
  </r>
  <r>
    <x v="16"/>
    <n v="0.55537099905303033"/>
    <n v="0.55537099905303033"/>
  </r>
  <r>
    <x v="16"/>
    <n v="0.56091299852289522"/>
    <n v="0.56091299852289522"/>
  </r>
  <r>
    <x v="16"/>
    <n v="0.56109574885546087"/>
    <n v="0.56109574885546087"/>
  </r>
  <r>
    <x v="16"/>
    <n v="0.58199280098029205"/>
    <n v="0.58199280098029205"/>
  </r>
  <r>
    <x v="16"/>
    <n v="0.58318155782165348"/>
    <n v="0.58318155782165348"/>
  </r>
  <r>
    <x v="16"/>
    <n v="0.58774447727592505"/>
    <n v="0.58774447727592505"/>
  </r>
  <r>
    <x v="16"/>
    <n v="0.5894905875593317"/>
    <n v="0.5894905875593317"/>
  </r>
  <r>
    <x v="16"/>
    <n v="0.5938411730545875"/>
    <n v="0.5938411730545875"/>
  </r>
  <r>
    <x v="17"/>
    <n v="0.61088900860694939"/>
    <n v="0.61088900860694939"/>
  </r>
  <r>
    <x v="17"/>
    <n v="0.63797396176078258"/>
    <n v="0.63797396176078258"/>
  </r>
  <r>
    <x v="17"/>
    <n v="0.64729422400000003"/>
    <n v="0.64729422400000003"/>
  </r>
  <r>
    <x v="17"/>
    <n v="0.64944718550880443"/>
    <n v="0.64944718550880443"/>
  </r>
  <r>
    <x v="17"/>
    <n v="0.64998865380626414"/>
    <n v="0.64998865380626414"/>
  </r>
  <r>
    <x v="17"/>
    <n v="0.67682120986535466"/>
    <n v="0.67682120986535466"/>
  </r>
  <r>
    <x v="17"/>
    <n v="0.68784426065162896"/>
    <n v="0.68784426065162896"/>
  </r>
  <r>
    <x v="18"/>
    <n v="0.71573491452991445"/>
    <n v="0.71573491452991445"/>
  </r>
  <r>
    <x v="18"/>
    <n v="0.71625557768924286"/>
    <n v="0.71625557768924286"/>
  </r>
  <r>
    <x v="18"/>
    <n v="0.71983809523809517"/>
    <n v="0.71983809523809517"/>
  </r>
  <r>
    <x v="18"/>
    <n v="0.74460671"/>
    <n v="0.74460671"/>
  </r>
  <r>
    <x v="18"/>
    <n v="0.75534727734158091"/>
    <n v="0.75534727734158091"/>
  </r>
  <r>
    <x v="18"/>
    <n v="0.7574104639250695"/>
    <n v="0.7574104639250695"/>
  </r>
  <r>
    <x v="18"/>
    <n v="0.76349968632371357"/>
    <n v="0.76349968632371357"/>
  </r>
  <r>
    <x v="18"/>
    <n v="0.78498078082929468"/>
    <n v="0.78498078082929468"/>
  </r>
  <r>
    <x v="19"/>
    <n v="0.80067897252513809"/>
    <n v="0.80067897252513809"/>
  </r>
  <r>
    <x v="19"/>
    <n v="0.80534046181796892"/>
    <n v="0.80534046181796892"/>
  </r>
  <r>
    <x v="19"/>
    <n v="0.82199370406323646"/>
    <n v="0.82199370406323646"/>
  </r>
  <r>
    <x v="19"/>
    <n v="0.82212389558232946"/>
    <n v="0.82212389558232946"/>
  </r>
  <r>
    <x v="19"/>
    <n v="0.84758111133726832"/>
    <n v="0.84758111133726832"/>
  </r>
  <r>
    <x v="19"/>
    <n v="0.86194046400000002"/>
    <n v="0.86194046400000002"/>
  </r>
  <r>
    <x v="19"/>
    <n v="0.87947041078544563"/>
    <n v="0.87947041078544563"/>
  </r>
  <r>
    <x v="20"/>
    <n v="0.92603473868534469"/>
    <n v="0.92603473868534469"/>
  </r>
  <r>
    <x v="20"/>
    <n v="0.92780141232575208"/>
    <n v="0.92780141232575208"/>
  </r>
  <r>
    <x v="20"/>
    <n v="0.96782860483242383"/>
    <n v="0.96782860483242383"/>
  </r>
  <r>
    <x v="21"/>
    <n v="1.0360950173128767"/>
    <n v="1.0360950173128767"/>
  </r>
  <r>
    <x v="21"/>
    <n v="1.0483230094247642"/>
    <n v="1.0483230094247642"/>
  </r>
  <r>
    <x v="21"/>
    <n v="1.0829380087100164"/>
    <n v="1.0829380087100164"/>
  </r>
  <r>
    <x v="21"/>
    <n v="1.0971117076808352"/>
    <n v="1.0971117076808352"/>
  </r>
  <r>
    <x v="21"/>
    <n v="1.1590953466273259"/>
    <n v="1.1590953466273259"/>
  </r>
  <r>
    <x v="21"/>
    <n v="1.1599265600000002"/>
    <n v="1.1599265600000002"/>
  </r>
  <r>
    <x v="21"/>
    <n v="1.1897652230769231"/>
    <n v="1.1897652230769231"/>
  </r>
  <r>
    <x v="21"/>
    <n v="1.2006672283933895"/>
    <n v="1.2006672283933895"/>
  </r>
  <r>
    <x v="21"/>
    <n v="1.2283486388384752"/>
    <n v="1.2283486388384752"/>
  </r>
  <r>
    <x v="21"/>
    <n v="1.2689446099999999"/>
    <n v="1.2689446099999999"/>
  </r>
  <r>
    <x v="21"/>
    <n v="1.5039934782608695"/>
    <n v="1.5039934782608695"/>
  </r>
  <r>
    <x v="21"/>
    <n v="1.5163662084214844"/>
    <n v="1.5163662084214844"/>
  </r>
  <r>
    <x v="21"/>
    <n v="1.5651085542168675"/>
    <n v="1.5651085542168675"/>
  </r>
  <r>
    <x v="21"/>
    <n v="1.7207273733333335"/>
    <n v="1.7207273733333335"/>
  </r>
  <r>
    <x v="21"/>
    <n v="1.8633309747292419"/>
    <n v="1.8633309747292419"/>
  </r>
  <r>
    <x v="21"/>
    <n v="1.8665266880093128"/>
    <n v="1.8665266880093128"/>
  </r>
  <r>
    <x v="21"/>
    <n v="1.9037575150000003"/>
    <n v="1.9037575150000003"/>
  </r>
  <r>
    <x v="21"/>
    <n v="2.1939701292120599"/>
    <n v="2.1939701292120599"/>
  </r>
  <r>
    <x v="21"/>
    <n v="4.1001011736278912"/>
    <n v="4.1001011736278912"/>
  </r>
  <r>
    <x v="22"/>
    <n v="9.4786342823939567"/>
    <n v="9.4786342823939567"/>
  </r>
  <r>
    <x v="10"/>
    <n v="-6.6234318555007943E-3"/>
    <n v="-6.6234318555007943E-3"/>
  </r>
  <r>
    <x v="10"/>
    <n v="-6.9069300326120376E-3"/>
    <n v="-6.9069300326120376E-3"/>
  </r>
  <r>
    <x v="9"/>
    <n v="-0.19315259792504763"/>
    <n v="-0.19315259792504763"/>
  </r>
  <r>
    <x v="4"/>
    <n v="-0.60432023787195077"/>
    <n v="-0.60432023787195077"/>
  </r>
  <r>
    <x v="6"/>
    <n v="-0.44834491493485523"/>
    <n v="-0.44834491493485523"/>
  </r>
  <r>
    <x v="15"/>
    <n v="0.48808951340996171"/>
    <n v="0.48808951340996171"/>
  </r>
  <r>
    <x v="11"/>
    <n v="5.5174780851063802E-2"/>
    <n v="5.5174780851063802E-2"/>
  </r>
  <r>
    <x v="7"/>
    <n v="-0.32633122403433473"/>
    <n v="-0.32633122403433473"/>
  </r>
  <r>
    <x v="22"/>
    <s v="#DIV/0!"/>
    <s v=""/>
  </r>
  <r>
    <x v="10"/>
    <n v="-1.9826160689463385E-2"/>
    <n v="-1.9826160689463385E-2"/>
  </r>
  <r>
    <x v="7"/>
    <n v="-0.34936641280999803"/>
    <n v="-0.34936641280999803"/>
  </r>
  <r>
    <x v="5"/>
    <n v="-0.56400506653019444"/>
    <n v="-0.56400506653019444"/>
  </r>
  <r>
    <x v="17"/>
    <n v="0.62979610789980733"/>
    <n v="0.62979610789980733"/>
  </r>
  <r>
    <x v="8"/>
    <n v="-0.2892962104755008"/>
    <n v="-0.2892962104755008"/>
  </r>
  <r>
    <x v="11"/>
    <n v="6.6146621621621646E-2"/>
    <n v="6.6146621621621646E-2"/>
  </r>
  <r>
    <x v="17"/>
    <n v="0.63543905050865623"/>
    <n v="0.63543905050865623"/>
  </r>
  <r>
    <x v="13"/>
    <n v="0.24127877237851655"/>
    <n v="0.24127877237851655"/>
  </r>
  <r>
    <x v="13"/>
    <n v="0.209054918032787"/>
    <n v="0.209054918032787"/>
  </r>
  <r>
    <x v="11"/>
    <n v="8.2120534338071594E-2"/>
    <n v="8.2120534338071594E-2"/>
  </r>
  <r>
    <x v="11"/>
    <n v="8.9722903948690216E-2"/>
    <n v="8.9722903948690216E-2"/>
  </r>
  <r>
    <x v="11"/>
    <n v="4.2143245447132703E-3"/>
    <n v="4.2143245447132703E-3"/>
  </r>
  <r>
    <x v="11"/>
    <n v="5.3808855955769334E-2"/>
    <n v="5.3808855955769334E-2"/>
  </r>
  <r>
    <x v="9"/>
    <n v="-0.17105845040537837"/>
    <n v="-0.17105845040537837"/>
  </r>
  <r>
    <x v="13"/>
    <n v="0.25198929172817613"/>
    <n v="0.25198929172817613"/>
  </r>
  <r>
    <x v="11"/>
    <n v="0"/>
    <n v="0"/>
  </r>
  <r>
    <x v="7"/>
    <n v="-0.35609770996233941"/>
    <n v="-0.35609770996233941"/>
  </r>
  <r>
    <x v="14"/>
    <n v="0.34330184700795391"/>
    <n v="0.34330184700795391"/>
  </r>
  <r>
    <x v="12"/>
    <n v="0.13591308206321803"/>
    <n v="0.13591308206321803"/>
  </r>
  <r>
    <x v="21"/>
    <n v="3.0289942111111112"/>
    <n v="3.0289942111111112"/>
  </r>
  <r>
    <x v="15"/>
    <n v="0.42577943000000007"/>
    <n v="0.42577943000000007"/>
  </r>
  <r>
    <x v="15"/>
    <n v="0.44688717170330755"/>
    <n v="0.44688717170330755"/>
  </r>
  <r>
    <x v="8"/>
    <n v="-0.25590502261851078"/>
    <n v="-0.25590502261851078"/>
  </r>
  <r>
    <x v="2"/>
    <n v="-0.82992144012376068"/>
    <n v="-0.82992144012376068"/>
  </r>
  <r>
    <x v="17"/>
    <n v="0.62623938477054963"/>
    <n v="0.62623938477054963"/>
  </r>
  <r>
    <x v="21"/>
    <n v="3.0641196190866271"/>
    <n v="3.0641196190866271"/>
  </r>
  <r>
    <x v="22"/>
    <n v="18.83709337988827"/>
    <n v="18.83709337988827"/>
  </r>
  <r>
    <x v="20"/>
    <n v="0.98262998000000001"/>
    <n v="0.98262998000000001"/>
  </r>
  <r>
    <x v="1"/>
    <n v="-0.98741140829694318"/>
    <n v="-0.98741140829694318"/>
  </r>
  <r>
    <x v="21"/>
    <n v="1.7768992341356673"/>
    <n v="1.7768992341356673"/>
  </r>
  <r>
    <x v="19"/>
    <n v="0.89172840519373231"/>
    <n v="0.89172840519373231"/>
  </r>
  <r>
    <x v="11"/>
    <n v="2.3619684542586727E-2"/>
    <n v="2.3619684542586727E-2"/>
  </r>
  <r>
    <x v="14"/>
    <n v="0.30753591928634555"/>
    <n v="0.30753591928634555"/>
  </r>
  <r>
    <x v="9"/>
    <n v="-0.14537683669366414"/>
    <n v="-0.14537683669366414"/>
  </r>
  <r>
    <x v="14"/>
    <n v="0.34953917748917757"/>
    <n v="0.34953917748917757"/>
  </r>
  <r>
    <x v="17"/>
    <n v="0.65648342524509784"/>
    <n v="0.65648342524509784"/>
  </r>
  <r>
    <x v="10"/>
    <n v="-5.0275068744271206E-2"/>
    <n v="-5.0275068744271206E-2"/>
  </r>
  <r>
    <x v="15"/>
    <n v="0.44676620331950195"/>
    <n v="0.44676620331950195"/>
  </r>
  <r>
    <x v="11"/>
    <n v="4.9570981468771369E-2"/>
    <n v="4.9570981468771369E-2"/>
  </r>
  <r>
    <x v="13"/>
    <n v="0.224580750383233"/>
    <n v="0.224580750383233"/>
  </r>
  <r>
    <x v="15"/>
    <n v="0.46345478751311653"/>
    <n v="0.46345478751311653"/>
  </r>
  <r>
    <x v="15"/>
    <n v="0.47428128284941545"/>
    <n v="0.47428128284941545"/>
  </r>
  <r>
    <x v="16"/>
    <n v="0.56814939700916522"/>
    <n v="0.56814939700916522"/>
  </r>
  <r>
    <x v="14"/>
    <n v="0.36055632635716561"/>
    <n v="0.36055632635716561"/>
  </r>
  <r>
    <x v="4"/>
    <n v="-0.6099643485304328"/>
    <n v="-0.6099643485304328"/>
  </r>
  <r>
    <x v="9"/>
    <n v="-0.15210120206067529"/>
    <n v="-0.15210120206067529"/>
  </r>
  <r>
    <x v="15"/>
    <n v="0.45574479203697116"/>
    <n v="0.45574479203697116"/>
  </r>
  <r>
    <x v="14"/>
    <n v="0.30157847260653031"/>
    <n v="0.30157847260653031"/>
  </r>
  <r>
    <x v="10"/>
    <n v="-9.6019504643962791E-2"/>
    <n v="-9.6019504643962791E-2"/>
  </r>
  <r>
    <x v="11"/>
    <n v="7.0475064267352255E-2"/>
    <n v="7.0475064267352255E-2"/>
  </r>
  <r>
    <x v="20"/>
    <n v="0.98710028551215312"/>
    <n v="0.98710028551215312"/>
  </r>
  <r>
    <x v="3"/>
    <n v="-0.79616308623298027"/>
    <n v="-0.79616308623298027"/>
  </r>
  <r>
    <x v="6"/>
    <n v="-0.40016714827096161"/>
    <n v="-0.40016714827096161"/>
  </r>
  <r>
    <x v="10"/>
    <n v="-5.8797323135755288E-2"/>
    <n v="-5.8797323135755288E-2"/>
  </r>
  <r>
    <x v="13"/>
    <n v="0.20874587100663056"/>
    <n v="0.20874587100663056"/>
  </r>
  <r>
    <x v="21"/>
    <n v="1.8233275425174216"/>
    <n v="1.8233275425174216"/>
  </r>
  <r>
    <x v="9"/>
    <n v="-0.15105797516714423"/>
    <n v="-0.15105797516714423"/>
  </r>
  <r>
    <x v="10"/>
    <n v="-2.3921491228070191E-2"/>
    <n v="-2.3921491228070191E-2"/>
  </r>
  <r>
    <x v="11"/>
    <n v="4.4276881720429963E-2"/>
    <n v="4.4276881720429963E-2"/>
  </r>
  <r>
    <x v="10"/>
    <n v="-8.8752004787552297E-2"/>
    <n v="-8.8752004787552297E-2"/>
  </r>
  <r>
    <x v="12"/>
    <n v="0.10115700000000004"/>
    <n v="0.10115700000000004"/>
  </r>
  <r>
    <x v="4"/>
    <n v="-0.61423739737159189"/>
    <n v="-0.61423739737159189"/>
  </r>
  <r>
    <x v="3"/>
    <n v="-0.79359795599999994"/>
    <n v="-0.79359795599999994"/>
  </r>
  <r>
    <x v="8"/>
    <n v="-0.21570755384615378"/>
    <n v="-0.21570755384615378"/>
  </r>
  <r>
    <x v="9"/>
    <n v="-0.18181264612114773"/>
    <n v="-0.18181264612114773"/>
  </r>
  <r>
    <x v="9"/>
    <n v="-0.11923581117742819"/>
    <n v="-0.11923581117742819"/>
  </r>
  <r>
    <x v="10"/>
    <n v="-5.1962287499999892E-2"/>
    <n v="-5.1962287499999892E-2"/>
  </r>
  <r>
    <x v="21"/>
    <n v="2.7363796200000001"/>
    <n v="2.7363796200000001"/>
  </r>
  <r>
    <x v="10"/>
    <n v="-5.4072351414277499E-2"/>
    <n v="-5.4072351414277499E-2"/>
  </r>
  <r>
    <x v="14"/>
    <n v="0.36967990482125668"/>
    <n v="0.36967990482125668"/>
  </r>
  <r>
    <x v="10"/>
    <n v="-1.5427027027027099E-2"/>
    <n v="-1.5427027027027099E-2"/>
  </r>
  <r>
    <x v="11"/>
    <n v="3.1566715186802506E-2"/>
    <n v="3.1566715186802506E-2"/>
  </r>
  <r>
    <x v="11"/>
    <n v="7.8708802322314614E-2"/>
    <n v="7.8708802322314614E-2"/>
  </r>
  <r>
    <x v="8"/>
    <n v="-0.22962417204301075"/>
    <n v="-0.22962417204301075"/>
  </r>
  <r>
    <x v="14"/>
    <n v="0.3049400423280425"/>
    <n v="0.3049400423280425"/>
  </r>
  <r>
    <x v="17"/>
    <n v="0.67260455691587939"/>
    <n v="0.67260455691587939"/>
  </r>
  <r>
    <x v="10"/>
    <n v="-3.911026694045177E-2"/>
    <n v="-3.911026694045177E-2"/>
  </r>
  <r>
    <x v="6"/>
    <n v="-0.49005179615705935"/>
    <n v="-0.49005179615705935"/>
  </r>
  <r>
    <x v="9"/>
    <n v="-0.15885779074443016"/>
    <n v="-0.15885779074443016"/>
  </r>
  <r>
    <x v="6"/>
    <n v="-0.41016461937716253"/>
    <n v="-0.41016461937716253"/>
  </r>
  <r>
    <x v="6"/>
    <n v="-0.40452507260406578"/>
    <n v="-0.40452507260406578"/>
  </r>
  <r>
    <x v="7"/>
    <n v="-0.3480671673819743"/>
    <n v="-0.3480671673819743"/>
  </r>
  <r>
    <x v="7"/>
    <n v="-0.30078190923704712"/>
    <n v="-0.30078190923704712"/>
  </r>
  <r>
    <x v="8"/>
    <n v="-0.2096491751767478"/>
    <n v="-0.2096491751767478"/>
  </r>
  <r>
    <x v="15"/>
    <n v="0.45675799379177268"/>
    <n v="0.45675799379177268"/>
  </r>
  <r>
    <x v="9"/>
    <n v="-0.17305780274656662"/>
    <n v="-0.17305780274656662"/>
  </r>
  <r>
    <x v="10"/>
    <n v="-1.4285568576388939E-2"/>
    <n v="-1.4285568576388939E-2"/>
  </r>
  <r>
    <x v="9"/>
    <n v="-0.1186610387490615"/>
    <n v="-0.1186610387490615"/>
  </r>
  <r>
    <x v="10"/>
    <n v="-7.772921548272288E-2"/>
    <n v="-7.772921548272288E-2"/>
  </r>
  <r>
    <x v="10"/>
    <n v="-6.2259551960174075E-2"/>
    <n v="-6.2259551960174075E-2"/>
  </r>
  <r>
    <x v="10"/>
    <n v="-2.9018236472945963E-2"/>
    <n v="-2.9018236472945963E-2"/>
  </r>
  <r>
    <x v="21"/>
    <n v="1.2627672694638516"/>
    <n v="1.2627672694638516"/>
  </r>
  <r>
    <x v="14"/>
    <n v="0.30165525057205889"/>
    <n v="0.30165525057205889"/>
  </r>
  <r>
    <x v="11"/>
    <n v="1.0593582214765088E-2"/>
    <n v="1.0593582214765088E-2"/>
  </r>
  <r>
    <x v="11"/>
    <n v="1.3420103738150675E-2"/>
    <n v="1.3420103738150675E-2"/>
  </r>
  <r>
    <x v="11"/>
    <n v="1.6092052980132537E-2"/>
    <n v="1.6092052980132537E-2"/>
  </r>
  <r>
    <x v="12"/>
    <n v="0.10228380000000016"/>
    <n v="0.10228380000000016"/>
  </r>
  <r>
    <x v="15"/>
    <n v="0.48876623244453493"/>
    <n v="0.48876623244453493"/>
  </r>
  <r>
    <x v="13"/>
    <n v="0.20148896358543414"/>
    <n v="0.20148896358543414"/>
  </r>
  <r>
    <x v="13"/>
    <n v="0.23883905745642353"/>
    <n v="0.23883905745642353"/>
  </r>
  <r>
    <x v="11"/>
    <n v="8.3552902277737054E-2"/>
    <n v="8.3552902277737054E-2"/>
  </r>
  <r>
    <x v="14"/>
    <n v="0.36162141999999997"/>
    <n v="0.36162141999999997"/>
  </r>
  <r>
    <x v="14"/>
    <n v="0.3728346413472543"/>
    <n v="0.3728346413472543"/>
  </r>
  <r>
    <x v="16"/>
    <n v="0.5033164187142376"/>
    <n v="0.5033164187142376"/>
  </r>
  <r>
    <x v="12"/>
    <n v="0.19211398598335527"/>
    <n v="0.19211398598335527"/>
  </r>
  <r>
    <x v="17"/>
    <n v="0.64818746993354792"/>
    <n v="0.64818746993354792"/>
  </r>
  <r>
    <x v="17"/>
    <n v="0.67366399409739308"/>
    <n v="0.67366399409739308"/>
  </r>
  <r>
    <x v="16"/>
    <n v="0.54541037139243409"/>
    <n v="0.54541037139243409"/>
  </r>
  <r>
    <x v="16"/>
    <n v="0.56655599377270405"/>
    <n v="0.56655599377270405"/>
  </r>
  <r>
    <x v="21"/>
    <n v="1.5647699246755602"/>
    <n v="1.5647699246755602"/>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2">
  <r>
    <n v="13251602"/>
    <n v="2016"/>
    <n v="2017"/>
    <s v="Replace Surge Arrestors"/>
    <x v="0"/>
    <n v="197.4"/>
    <n v="175.07061999999999"/>
    <n v="-22.329380000000015"/>
    <x v="0"/>
  </r>
  <r>
    <n v="13251606"/>
    <n v="2016"/>
    <n v="2017"/>
    <s v="Upgrd Digital Fault Recorders"/>
    <x v="1"/>
    <n v="502.5"/>
    <n v="550.03683999999998"/>
    <n v="47.536839999999984"/>
    <x v="1"/>
  </r>
  <r>
    <n v="13251613"/>
    <n v="2016"/>
    <n v="2017"/>
    <s v="Upgrade Warehouse Lighting-BIF"/>
    <x v="2"/>
    <n v="195.6"/>
    <n v="121.66594000000001"/>
    <n v="-73.934059999999988"/>
    <x v="2"/>
  </r>
  <r>
    <n v="14301601"/>
    <n v="2016"/>
    <n v="2017"/>
    <s v="CHD-Upgrd TS Mobile Substation"/>
    <x v="3"/>
    <n v="484.7"/>
    <n v="387.31428999999997"/>
    <n v="-97.385710000000017"/>
    <x v="3"/>
  </r>
  <r>
    <n v="13251708"/>
    <n v="2017"/>
    <n v="2017"/>
    <s v="HRD-Upgrd Alum Supp Structures"/>
    <x v="4"/>
    <n v="352.9"/>
    <n v="190.81581"/>
    <n v="-162.08418999999998"/>
    <x v="4"/>
  </r>
  <r>
    <n v="13251715"/>
    <n v="2017"/>
    <n v="2017"/>
    <s v="VAR-Upgr Equipment Foundations"/>
    <x v="5"/>
    <n v="389.2"/>
    <n v="245.33595000000003"/>
    <n v="-143.86404999999996"/>
    <x v="5"/>
  </r>
  <r>
    <n v="12421614"/>
    <n v="2016"/>
    <n v="2017"/>
    <s v="Hydrometeorological Equipment"/>
    <x v="6"/>
    <n v="314.10000000000002"/>
    <n v="183.34475"/>
    <n v="-130.75525000000002"/>
    <x v="6"/>
  </r>
  <r>
    <n v="12811603"/>
    <n v="2016"/>
    <n v="2017"/>
    <s v="HLK-Rplc Cntrl/Comm Room A/C"/>
    <x v="7"/>
    <n v="94.3"/>
    <n v="96.416759999999996"/>
    <n v="2.1167599999999993"/>
    <x v="7"/>
  </r>
  <r>
    <n v="12901501"/>
    <n v="2015"/>
    <n v="2017"/>
    <s v="CAT-Stat.Serv BRKR Replacement"/>
    <x v="8"/>
    <n v="1008.3"/>
    <n v="1036.8004000000001"/>
    <n v="28.500400000000127"/>
    <x v="8"/>
  </r>
  <r>
    <n v="12931509"/>
    <n v="2015"/>
    <n v="2017"/>
    <s v="BDE-Upgrade Equipment Doors"/>
    <x v="9"/>
    <n v="348.5"/>
    <n v="412.76522"/>
    <n v="64.265219999999999"/>
    <x v="9"/>
  </r>
  <r>
    <n v="12931514"/>
    <n v="2015"/>
    <n v="2017"/>
    <s v="EBBE-Accommodations/SepticSyst"/>
    <x v="10"/>
    <n v="1550.8"/>
    <n v="2043.46282"/>
    <n v="492.66282000000001"/>
    <x v="10"/>
  </r>
  <r>
    <n v="12931606"/>
    <n v="2016"/>
    <n v="2017"/>
    <s v="BDE-Rplc Station Service XFMR"/>
    <x v="11"/>
    <n v="401.2"/>
    <n v="533.10789999999997"/>
    <n v="131.90789999999998"/>
    <x v="11"/>
  </r>
  <r>
    <n v="12971702"/>
    <n v="2017"/>
    <n v="2017"/>
    <s v="HRD-Upgrade Access Roads"/>
    <x v="12"/>
    <n v="1162.5999999999999"/>
    <n v="825.69315000000006"/>
    <n v="-336.90684999999985"/>
    <x v="12"/>
  </r>
  <r>
    <n v="12421601"/>
    <n v="2016"/>
    <n v="2017"/>
    <s v="Rplc Battery Banks &amp; Chargers"/>
    <x v="13"/>
    <n v="881.6"/>
    <n v="645.24653000000001"/>
    <n v="-236.35347000000002"/>
    <x v="13"/>
  </r>
  <r>
    <n v="12421602"/>
    <n v="2016"/>
    <n v="2017"/>
    <s v="Rpl MDR4000 MicrowaveRadioEast"/>
    <x v="14"/>
    <n v="1170.5"/>
    <n v="1154.4370700000002"/>
    <n v="-16.062929999999824"/>
    <x v="14"/>
  </r>
  <r>
    <n v="12421603"/>
    <n v="2016"/>
    <n v="2017"/>
    <s v="Replace UPS Systems-HydroPlace"/>
    <x v="15"/>
    <n v="889.8"/>
    <n v="978.53091000000006"/>
    <n v="88.730910000000108"/>
    <x v="15"/>
  </r>
  <r>
    <n v="12421608"/>
    <n v="2016"/>
    <n v="2017"/>
    <s v="MDR,HVY-Terminal Station A/C's"/>
    <x v="16"/>
    <n v="191.9"/>
    <n v="196.26076"/>
    <n v="4.3607599999999991"/>
    <x v="16"/>
  </r>
  <r>
    <n v="12421613"/>
    <n v="2016"/>
    <n v="2017"/>
    <s v="Powerline Carrier-TL214/TL239"/>
    <x v="17"/>
    <n v="836.8"/>
    <n v="762.10996999999998"/>
    <n v="-74.690029999999979"/>
    <x v="17"/>
  </r>
  <r>
    <n v="12421615"/>
    <n v="2016"/>
    <n v="2017"/>
    <s v="SBH-Upgrd Telecontrol Facility"/>
    <x v="18"/>
    <n v="564"/>
    <n v="615.24950000000001"/>
    <n v="51.249500000000012"/>
    <x v="18"/>
  </r>
  <r>
    <n v="13321601"/>
    <n v="2016"/>
    <n v="2017"/>
    <s v="HWD/SVL-Replace Fuel Piping"/>
    <x v="19"/>
    <n v="311.8"/>
    <n v="267.87251000000003"/>
    <n v="-43.927489999999977"/>
    <x v="19"/>
  </r>
  <r>
    <n v="13321691"/>
    <n v="2016"/>
    <n v="2017"/>
    <s v="HWD&amp;SVL GasGen EngineRefurbish"/>
    <x v="20"/>
    <n v="3047.1"/>
    <n v="2968.2856499999998"/>
    <n v="-78.814350000000104"/>
    <x v="20"/>
  </r>
  <r>
    <n v="13331405"/>
    <n v="2014"/>
    <n v="2017"/>
    <s v="Ugd D.Plt ProdDataCollectEqt"/>
    <x v="21"/>
    <n v="819.4"/>
    <n v="842.73193000000003"/>
    <n v="23.331930000000057"/>
    <x v="21"/>
  </r>
  <r>
    <n v="13331603"/>
    <n v="2016"/>
    <n v="2017"/>
    <s v="GYR-Instl Variable Freq.Drives"/>
    <x v="22"/>
    <n v="169.9"/>
    <n v="257.47280999999998"/>
    <n v="87.572809999999976"/>
    <x v="22"/>
  </r>
  <r>
    <n v="13461605"/>
    <n v="2016"/>
    <n v="2017"/>
    <s v="BIF-Replace Service Bldg Roof"/>
    <x v="23"/>
    <n v="612.79999999999995"/>
    <n v="616.34056999999996"/>
    <n v="3.5405700000000024"/>
    <x v="23"/>
  </r>
  <r>
    <n v="14011604"/>
    <n v="2016"/>
    <n v="2017"/>
    <s v="NAN,CTW-Fire Suppression Systm"/>
    <x v="24"/>
    <n v="4407.1000000000004"/>
    <n v="3652.201"/>
    <n v="-754.89900000000034"/>
    <x v="24"/>
  </r>
  <r>
    <n v="14011606"/>
    <n v="2016"/>
    <n v="2017"/>
    <s v="Upgrade Transformers POV &amp; CTW"/>
    <x v="25"/>
    <n v="465.2"/>
    <n v="465.18887999999998"/>
    <n v="-1.1120000000005348E-2"/>
    <x v="25"/>
  </r>
  <r>
    <n v="14361601"/>
    <n v="2016"/>
    <n v="2017"/>
    <s v="LAL-Additions for Load Growth"/>
    <x v="26"/>
    <n v="4175.6000000000004"/>
    <n v="3710.7616600000001"/>
    <n v="-464.83834000000024"/>
    <x v="26"/>
  </r>
  <r>
    <n v="13491603"/>
    <n v="2016"/>
    <n v="2017"/>
    <s v="Replace Aircraft Makers-TL228"/>
    <x v="27"/>
    <n v="1567.9"/>
    <n v="1486.43912"/>
    <n v="-81.460880000000088"/>
    <x v="27"/>
  </r>
  <r>
    <n v="14281692"/>
    <n v="2016"/>
    <n v="2017"/>
    <s v="TL227 &amp; L1 Upgrds Sally's Cove"/>
    <x v="28"/>
    <n v="2250"/>
    <n v="1894.4775500000001"/>
    <n v="-355.52244999999994"/>
    <x v="28"/>
  </r>
  <r>
    <n v="13331701"/>
    <n v="2017"/>
    <n v="2017"/>
    <s v="Overhaul Diesel Engines"/>
    <x v="29"/>
    <n v="2095.9"/>
    <n v="1619.77981"/>
    <n v="-476.12019000000009"/>
    <x v="29"/>
  </r>
  <r>
    <n v="12961701"/>
    <n v="2017"/>
    <n v="2017"/>
    <s v="HRD-Overhaul Turb.Valves Unt2"/>
    <x v="30"/>
    <n v="2302.1"/>
    <n v="2496.5951600000003"/>
    <n v="194.4951600000004"/>
    <x v="30"/>
  </r>
  <r>
    <n v="12961706"/>
    <n v="2017"/>
    <n v="2017"/>
    <s v="Purch Capital Spares-Holyrood"/>
    <x v="31"/>
    <n v="321.5"/>
    <n v="338.322"/>
    <n v="16.822000000000003"/>
    <x v="31"/>
  </r>
  <r>
    <n v="12961707"/>
    <n v="2017"/>
    <n v="2017"/>
    <s v="HRD-Cond.Asses.&amp; Misc.Upgrds"/>
    <x v="32"/>
    <n v="2437.3000000000002"/>
    <n v="3058.10905"/>
    <n v="620.80904999999984"/>
    <x v="32"/>
  </r>
  <r>
    <n v="12961702"/>
    <n v="2017"/>
    <n v="2017"/>
    <s v="HRD-O/H U3 CoolWaterPump-West"/>
    <x v="33"/>
    <n v="210.8"/>
    <n v="196.03856999999999"/>
    <n v="-14.761430000000018"/>
    <x v="33"/>
  </r>
  <r>
    <n v="12961703"/>
    <n v="2017"/>
    <n v="2017"/>
    <s v="HRD-O/H U3 ExtractPump North"/>
    <x v="34"/>
    <n v="142.9"/>
    <n v="191.37642000000002"/>
    <n v="48.476420000000019"/>
    <x v="34"/>
  </r>
  <r>
    <n v="12961704"/>
    <n v="2017"/>
    <n v="2017"/>
    <s v="HRD-O/HU2 BoilerFeedPump-West"/>
    <x v="35"/>
    <n v="279.3"/>
    <n v="273.90096999999997"/>
    <n v="-5.3990300000000389"/>
    <x v="35"/>
  </r>
  <r>
    <n v="13251718"/>
    <n v="2017"/>
    <n v="2017"/>
    <s v="Replace Surge Arrestors"/>
    <x v="0"/>
    <n v="373.4"/>
    <n v="236.58428000000001"/>
    <n v="-136.81571999999997"/>
    <x v="36"/>
  </r>
  <r>
    <n v="14111702"/>
    <n v="2017"/>
    <n v="2017"/>
    <s v="STA-Replace Fuel Tank 22E"/>
    <x v="36"/>
    <n v="199.8"/>
    <n v="138.97298999999998"/>
    <n v="-60.82701000000003"/>
    <x v="37"/>
  </r>
  <r>
    <n v="13251710"/>
    <n v="2017"/>
    <n v="2017"/>
    <s v="Upgrd Off.Facil/Cntrl Bldgs"/>
    <x v="37"/>
    <n v="2197.3000000000002"/>
    <n v="1815.20326"/>
    <n v="-382.09674000000018"/>
    <x v="38"/>
  </r>
  <r>
    <n v="13251711"/>
    <n v="2017"/>
    <n v="2017"/>
    <s v="Upgrade Line Depots-Various"/>
    <x v="38"/>
    <n v="1458.8"/>
    <n v="689.38747000000001"/>
    <n v="-769.41252999999995"/>
    <x v="39"/>
  </r>
  <r>
    <n v="13461706"/>
    <n v="2017"/>
    <n v="2017"/>
    <s v="Install Fall Protection Equip"/>
    <x v="39"/>
    <n v="194.7"/>
    <n v="161.26495"/>
    <n v="-33.43504999999999"/>
    <x v="40"/>
  </r>
  <r>
    <n v="13331703"/>
    <n v="2017"/>
    <n v="2017"/>
    <s v="VAR-Inspect Fuel Storage Tanks"/>
    <x v="40"/>
    <n v="1058.8"/>
    <n v="717.25810999999999"/>
    <n v="-341.54188999999997"/>
    <x v="41"/>
  </r>
  <r>
    <n v="14011602"/>
    <n v="2016"/>
    <n v="2017"/>
    <s v="POV-Additions for Load Growth"/>
    <x v="41"/>
    <n v="1453.8"/>
    <n v="881.77620999999999"/>
    <n v="-572.02378999999996"/>
    <x v="42"/>
  </r>
  <r>
    <n v="13251709"/>
    <n v="2017"/>
    <n v="2017"/>
    <s v="GFL,BUC-Purch Backup Diesel SS"/>
    <x v="42"/>
    <n v="188.9"/>
    <n v="149.27403000000001"/>
    <n v="-39.625969999999995"/>
    <x v="43"/>
  </r>
  <r>
    <n v="20081710"/>
    <n v="2017"/>
    <n v="2017"/>
    <s v="Replace Roof - Hydro Place"/>
    <x v="43"/>
    <n v="923.4"/>
    <n v="503.50258000000002"/>
    <n v="-419.89741999999995"/>
    <x v="44"/>
  </r>
  <r>
    <n v="13501705"/>
    <n v="2017"/>
    <n v="2017"/>
    <s v="Var-Install Demand Metering"/>
    <x v="44"/>
    <n v="89.7"/>
    <n v="73.401330000000002"/>
    <n v="-16.298670000000001"/>
    <x v="45"/>
  </r>
  <r>
    <n v="12931704"/>
    <n v="2017"/>
    <n v="2017"/>
    <s v="BDE-PublicSafetyDams/Waterways"/>
    <x v="45"/>
    <n v="489"/>
    <n v="355.48475999999999"/>
    <n v="-133.51524000000001"/>
    <x v="46"/>
  </r>
  <r>
    <n v="12421704"/>
    <n v="2017"/>
    <n v="2017"/>
    <s v="Rplc Network Communications Eq"/>
    <x v="46"/>
    <n v="199.3"/>
    <n v="228.64910999999998"/>
    <n v="29.349109999999968"/>
    <x v="47"/>
  </r>
  <r>
    <n v="12421705"/>
    <n v="2017"/>
    <n v="2017"/>
    <s v="Upgrade Site Facilities"/>
    <x v="47"/>
    <n v="49"/>
    <n v="49.913699999999999"/>
    <n v="0.91369999999999862"/>
    <x v="48"/>
  </r>
  <r>
    <n v="13491708"/>
    <n v="2017"/>
    <n v="2017"/>
    <s v="Perform WPLM Program"/>
    <x v="48"/>
    <n v="2404.1"/>
    <n v="3234.6081300000001"/>
    <n v="830.50813000000016"/>
    <x v="49"/>
  </r>
  <r>
    <n v="13071701"/>
    <n v="2017"/>
    <n v="2017"/>
    <s v="Purch Meters, Equip &amp; Tanks"/>
    <x v="49"/>
    <n v="198.8"/>
    <n v="273.86599999999999"/>
    <n v="75.065999999999974"/>
    <x v="50"/>
  </r>
  <r>
    <n v="13251706"/>
    <n v="2017"/>
    <n v="2017"/>
    <s v="Rplcmnt Due to In-Serv Failure"/>
    <x v="50"/>
    <n v="1000"/>
    <n v="1437.20697"/>
    <n v="437.20696999999996"/>
    <x v="51"/>
  </r>
  <r>
    <n v="12421710"/>
    <n v="2017"/>
    <n v="2017"/>
    <s v="Upgrd Access Roads-Microw Site"/>
    <x v="51"/>
    <n v="118.4"/>
    <n v="121.13525"/>
    <n v="2.7352499999999935"/>
    <x v="52"/>
  </r>
  <r>
    <n v="12931709"/>
    <n v="2017"/>
    <n v="2017"/>
    <s v="BDE-Rplc Floor Annunciators"/>
    <x v="52"/>
    <n v="46.8"/>
    <n v="45.493379999999995"/>
    <n v="-1.3066200000000023"/>
    <x v="53"/>
  </r>
  <r>
    <n v="13251707"/>
    <n v="2017"/>
    <n v="2017"/>
    <s v="Purch Capital Spares-Term Stns"/>
    <x v="53"/>
    <n v="495.8"/>
    <n v="397.84487000000001"/>
    <n v="-97.955129999999997"/>
    <x v="54"/>
  </r>
  <r>
    <n v="12901702"/>
    <n v="2017"/>
    <n v="2017"/>
    <s v="CAT-Major OHaul.Inspection-U1"/>
    <x v="54"/>
    <n v="305.39999999999998"/>
    <n v="334.11096000000003"/>
    <n v="28.710960000000057"/>
    <x v="55"/>
  </r>
  <r>
    <n v="12791701"/>
    <n v="2017"/>
    <n v="2017"/>
    <s v="Hydro Generation Tools &amp; Equip"/>
    <x v="55"/>
    <n v="113.4"/>
    <n v="112.04888000000001"/>
    <n v="-1.3511199999999945"/>
    <x v="56"/>
  </r>
  <r>
    <n v="13961703"/>
    <n v="2017"/>
    <n v="2017"/>
    <s v="WAB-Replace Recloser"/>
    <x v="56"/>
    <n v="199.2"/>
    <n v="115.97474000000001"/>
    <n v="-83.225259999999977"/>
    <x v="57"/>
  </r>
  <r>
    <n v="13321703"/>
    <n v="2017"/>
    <n v="2017"/>
    <s v="Purch Capital Spares-Gas Turb"/>
    <x v="57"/>
    <n v="185"/>
    <n v="161.20583999999999"/>
    <n v="-23.794160000000005"/>
    <x v="58"/>
  </r>
  <r>
    <n v="12981701"/>
    <n v="2017"/>
    <n v="2017"/>
    <s v="Remove Safety Hazards-2017"/>
    <x v="58"/>
    <n v="198.6"/>
    <n v="185.91085999999999"/>
    <n v="-12.689140000000009"/>
    <x v="59"/>
  </r>
  <r>
    <n v="12421707"/>
    <n v="2017"/>
    <n v="2017"/>
    <s v="Purchase Test Equipment"/>
    <x v="59"/>
    <n v="45.2"/>
    <n v="48.66404"/>
    <n v="3.4640399999999971"/>
    <x v="60"/>
  </r>
  <r>
    <n v="13461711"/>
    <n v="2017"/>
    <n v="2017"/>
    <s v="BF-Three Phase Construction"/>
    <x v="60"/>
    <n v="49.6"/>
    <n v="43.204329999999999"/>
    <n v="-6.3956700000000026"/>
    <x v="61"/>
  </r>
  <r>
    <n v="12851701"/>
    <n v="2017"/>
    <n v="2017"/>
    <s v="BDE-Repl Powerhouse Lighting"/>
    <x v="61"/>
    <n v="43.9"/>
    <n v="36.185629999999996"/>
    <n v="-7.7143700000000024"/>
    <x v="62"/>
  </r>
  <r>
    <n v="12931712"/>
    <n v="2017"/>
    <n v="2017"/>
    <s v="BDE-Repl Powerhouse#2 Lightin"/>
    <x v="62"/>
    <n v="48"/>
    <n v="46.138390000000001"/>
    <n v="-1.8616099999999989"/>
    <x v="63"/>
  </r>
  <r>
    <n v="12971706"/>
    <n v="2017"/>
    <n v="2017"/>
    <s v="Stage 1 Pumphouse Siding Repla"/>
    <x v="63"/>
    <n v="49.9"/>
    <n v="51.871690000000001"/>
    <n v="1.9716900000000024"/>
    <x v="64"/>
  </r>
  <r>
    <n v="13491701"/>
    <n v="2017"/>
    <n v="2018"/>
    <s v="Trans Line Upgrds-TL212&amp; TL218"/>
    <x v="64"/>
    <n v="2511.5"/>
    <n v="1727.67037"/>
    <n v="-783.82962999999995"/>
    <x v="65"/>
  </r>
  <r>
    <n v="12971601"/>
    <n v="2016"/>
    <n v="2018"/>
    <s v="HRD-Powerhouse Envelope Upgrd"/>
    <x v="65"/>
    <n v="6477.8"/>
    <n v="5640.8876500000006"/>
    <n v="-836.91234999999961"/>
    <x v="66"/>
  </r>
  <r>
    <n v="13251605"/>
    <n v="2016"/>
    <n v="2018"/>
    <s v="Replace Disconnects 2016/2017"/>
    <x v="66"/>
    <n v="1967.8"/>
    <n v="1421.63733"/>
    <n v="-546.16266999999993"/>
    <x v="67"/>
  </r>
  <r>
    <n v="13251716"/>
    <n v="2017"/>
    <n v="2018"/>
    <s v="VAR-Repl Instrum Transformers"/>
    <x v="67"/>
    <n v="1345.3"/>
    <n v="792.76315"/>
    <n v="-552.53684999999996"/>
    <x v="68"/>
  </r>
  <r>
    <n v="14111703"/>
    <n v="2017"/>
    <n v="2018"/>
    <s v="PHS-Replace Diesel Unit 2042"/>
    <x v="68"/>
    <n v="4374.3"/>
    <n v="2871.8408799999997"/>
    <n v="-1502.4591200000004"/>
    <x v="69"/>
  </r>
  <r>
    <n v="12931705"/>
    <n v="2017"/>
    <n v="2018"/>
    <s v="Purch Capital Spares-Hydraulic"/>
    <x v="69"/>
    <n v="487.4"/>
    <n v="629.59014999999999"/>
    <n v="142.19015000000002"/>
    <x v="70"/>
  </r>
  <r>
    <n v="13251722"/>
    <n v="2017"/>
    <n v="2018"/>
    <s v="VAR-Upgrade Power Transformers"/>
    <x v="70"/>
    <n v="14559"/>
    <n v="9119.2081300000009"/>
    <n v="-5439.7918699999991"/>
    <x v="71"/>
  </r>
  <r>
    <n v="13321701"/>
    <n v="2017"/>
    <n v="2018"/>
    <s v="SVL-Upgrd GasTurb Plt Life Ext"/>
    <x v="71"/>
    <n v="1353.2"/>
    <n v="593.92198999999994"/>
    <n v="-759.27801000000011"/>
    <x v="72"/>
  </r>
  <r>
    <n v="12841701"/>
    <n v="2017"/>
    <n v="2018"/>
    <s v="USL-Inst Asset Health Mon Syst"/>
    <x v="72"/>
    <n v="641.4"/>
    <n v="356.44979999999998"/>
    <n v="-284.9502"/>
    <x v="73"/>
  </r>
  <r>
    <n v="13071702"/>
    <n v="2017"/>
    <n v="2018"/>
    <s v="Purch Meter Calib Test Console"/>
    <x v="73"/>
    <n v="196.9"/>
    <n v="209.37357"/>
    <n v="12.473569999999995"/>
    <x v="74"/>
  </r>
  <r>
    <n v="13251705"/>
    <n v="2017"/>
    <n v="2018"/>
    <s v="OPD-Replace Power Transformers"/>
    <x v="74"/>
    <n v="1147.5999999999999"/>
    <n v="648.30475000000001"/>
    <n v="-499.2952499999999"/>
    <x v="75"/>
  </r>
  <r>
    <n v="12421701"/>
    <n v="2017"/>
    <n v="2018"/>
    <s v="Rplc Battery Banks &amp; Chargers"/>
    <x v="75"/>
    <n v="945.5"/>
    <n v="772.74281999999994"/>
    <n v="-172.75718000000006"/>
    <x v="76"/>
  </r>
  <r>
    <n v="12841702"/>
    <n v="2017"/>
    <n v="2018"/>
    <s v="USL-Overhaul Main Gen Breaker"/>
    <x v="76"/>
    <n v="271.10000000000002"/>
    <n v="245.06673999999998"/>
    <n v="-26.033260000000041"/>
    <x v="77"/>
  </r>
  <r>
    <n v="13331702"/>
    <n v="2017"/>
    <n v="2018"/>
    <s v="Auxiliary Upgrades"/>
    <x v="77"/>
    <n v="1206.9000000000001"/>
    <n v="1126.6528500000002"/>
    <n v="-80.24714999999992"/>
    <x v="78"/>
  </r>
  <r>
    <n v="13491702"/>
    <n v="2017"/>
    <n v="2018"/>
    <s v="Replace Insulators - TL227"/>
    <x v="78"/>
    <n v="416.9"/>
    <n v="299.42144999999999"/>
    <n v="-117.47854999999998"/>
    <x v="79"/>
  </r>
  <r>
    <n v="12931708"/>
    <n v="2017"/>
    <n v="2018"/>
    <s v="BDE-Inst Wind Mon Stn NSD SD-2"/>
    <x v="79"/>
    <n v="165.5"/>
    <n v="167.31312"/>
    <n v="1.8131199999999978"/>
    <x v="80"/>
  </r>
  <r>
    <n v="12841601"/>
    <n v="2016"/>
    <n v="2018"/>
    <s v="USL-Refurb Stat.Serv.WaterSyst"/>
    <x v="80"/>
    <n v="294.2"/>
    <n v="279.67624000000001"/>
    <n v="-14.523759999999982"/>
    <x v="81"/>
  </r>
  <r>
    <n v="12901701"/>
    <n v="2017"/>
    <n v="2018"/>
    <s v="Water System Replacements"/>
    <x v="81"/>
    <n v="2553.8000000000002"/>
    <n v="1697.4615800000001"/>
    <n v="-856.33842000000004"/>
    <x v="82"/>
  </r>
  <r>
    <n v="13251303"/>
    <n v="2013"/>
    <n v="2018"/>
    <s v="Rplace Instrument Transformers"/>
    <x v="67"/>
    <n v="3668"/>
    <n v="3530.2061600000002"/>
    <n v="-137.79383999999982"/>
    <x v="83"/>
  </r>
  <r>
    <n v="13251714"/>
    <n v="2017"/>
    <n v="2018"/>
    <s v="VAR-Install Frequency Monitors"/>
    <x v="82"/>
    <n v="157.80000000000001"/>
    <n v="126.38036"/>
    <n v="-31.419640000000015"/>
    <x v="84"/>
  </r>
  <r>
    <n v="14011705"/>
    <n v="2017"/>
    <n v="2018"/>
    <s v="CHT-Replace Diesel Unit 2034"/>
    <x v="83"/>
    <n v="1432.5"/>
    <n v="1315.5202400000001"/>
    <n v="-116.97975999999994"/>
    <x v="85"/>
  </r>
  <r>
    <n v="13461705"/>
    <n v="2017"/>
    <n v="2018"/>
    <s v="VAR-Install Pole Storage Ramps"/>
    <x v="84"/>
    <n v="816.4"/>
    <n v="477.72084999999998"/>
    <n v="-338.67914999999999"/>
    <x v="86"/>
  </r>
  <r>
    <n v="13251720"/>
    <n v="2017"/>
    <n v="2018"/>
    <s v="VAR-Replace Insulators"/>
    <x v="85"/>
    <n v="971.9"/>
    <n v="196.66504"/>
    <n v="-775.23496"/>
    <x v="87"/>
  </r>
  <r>
    <n v="14111701"/>
    <n v="2017"/>
    <n v="2018"/>
    <s v="MSH-Rplc Automation Equipment"/>
    <x v="86"/>
    <n v="1142"/>
    <n v="1047.80807"/>
    <n v="-94.191929999999957"/>
    <x v="88"/>
  </r>
  <r>
    <n v="12931707"/>
    <n v="2017"/>
    <n v="2018"/>
    <s v="BDE-Refurb Sump Lvl System PH2"/>
    <x v="87"/>
    <n v="303.2"/>
    <n v="230.74726999999999"/>
    <n v="-72.452730000000003"/>
    <x v="89"/>
  </r>
  <r>
    <n v="13321702"/>
    <n v="2017"/>
    <n v="2018"/>
    <s v="HWD-Upgrd GasTurb Plt Life Ext"/>
    <x v="88"/>
    <n v="956.7"/>
    <n v="469.25653999999997"/>
    <n v="-487.44346000000007"/>
    <x v="90"/>
  </r>
  <r>
    <n v="13251719"/>
    <n v="2017"/>
    <n v="2018"/>
    <s v="VAR-Install Fire Protection"/>
    <x v="89"/>
    <n v="926.7"/>
    <n v="794.99401"/>
    <n v="-131.70599000000004"/>
    <x v="91"/>
  </r>
  <r>
    <n v="12931703"/>
    <n v="2017"/>
    <n v="2018"/>
    <s v="BDE-Upgrd Ventilation PH1&amp;2"/>
    <x v="90"/>
    <n v="997.9"/>
    <n v="685.62446"/>
    <n v="-312.27553999999998"/>
    <x v="92"/>
  </r>
  <r>
    <n v="20081611"/>
    <n v="2016"/>
    <n v="2018"/>
    <s v="Replace A/C Units 8 &amp; 14-HYP"/>
    <x v="91"/>
    <n v="264.10000000000002"/>
    <n v="276.42311000000001"/>
    <n v="12.323109999999986"/>
    <x v="93"/>
  </r>
  <r>
    <n v="13331602"/>
    <n v="2016"/>
    <n v="2018"/>
    <s v="Replc Human Machine Interfaces"/>
    <x v="92"/>
    <n v="434"/>
    <n v="458.00869"/>
    <n v="24.008690000000001"/>
    <x v="94"/>
  </r>
  <r>
    <n v="13251612"/>
    <n v="2016"/>
    <n v="2018"/>
    <s v="Fire Protection-230kV TS,BDE"/>
    <x v="93"/>
    <n v="766"/>
    <n v="592.86968000000002"/>
    <n v="-173.13031999999998"/>
    <x v="95"/>
  </r>
  <r>
    <n v="12931608"/>
    <n v="2016"/>
    <n v="2018"/>
    <s v="BDE-UG SV Bypass Valve Unit1&amp;2"/>
    <x v="94"/>
    <n v="351.5"/>
    <n v="398.60933"/>
    <n v="47.10933"/>
    <x v="96"/>
  </r>
  <r>
    <n v="13501703"/>
    <n v="2017"/>
    <n v="2018"/>
    <s v="2017/18-Distribution Upgrades"/>
    <x v="95"/>
    <n v="1195.0999999999999"/>
    <n v="994.01760000000002"/>
    <n v="-201.08239999999989"/>
    <x v="97"/>
  </r>
  <r>
    <n v="13251723"/>
    <n v="2017"/>
    <n v="2018"/>
    <s v="VAR-Cable Upgrades"/>
    <x v="96"/>
    <n v="932.1"/>
    <n v="664.70905000000005"/>
    <n v="-267.39094999999998"/>
    <x v="98"/>
  </r>
  <r>
    <n v="13501704"/>
    <n v="2017"/>
    <n v="2018"/>
    <s v="BWT-Instl RecloserRemote Cntrl"/>
    <x v="97"/>
    <n v="465.7"/>
    <n v="489.17259999999999"/>
    <n v="23.4726"/>
    <x v="99"/>
  </r>
  <r>
    <n v="13251713"/>
    <n v="2017"/>
    <n v="2018"/>
    <s v="Replc Electromechanical Timers"/>
    <x v="98"/>
    <n v="197.8"/>
    <n v="263.21260999999998"/>
    <n v="65.412609999999972"/>
    <x v="100"/>
  </r>
  <r>
    <n v="13491601"/>
    <n v="2016"/>
    <n v="2018"/>
    <s v="230kV TL266 Constr-SOP to HWDs"/>
    <x v="99"/>
    <n v="26560.9"/>
    <n v="26707.137059999997"/>
    <n v="146.23705999999584"/>
    <x v="101"/>
  </r>
  <r>
    <n v="12421715"/>
    <n v="2017"/>
    <n v="2018"/>
    <s v="MMH-Upgrd Telecontrol Facility"/>
    <x v="100"/>
    <n v="757.1"/>
    <n v="623.28678000000002"/>
    <n v="-133.81322"/>
    <x v="102"/>
  </r>
  <r>
    <n v="14111504"/>
    <n v="2015"/>
    <n v="2018"/>
    <s v="Rplc Programmable Logic Cntrlr"/>
    <x v="101"/>
    <n v="958"/>
    <n v="1359.9236100000001"/>
    <n v="401.92361000000005"/>
    <x v="103"/>
  </r>
  <r>
    <n v="12091701"/>
    <n v="2017"/>
    <n v="2018"/>
    <s v="Inst AutoMeterReading-HVY"/>
    <x v="102"/>
    <n v="1970.2"/>
    <n v="1790.49162"/>
    <n v="-179.70838000000003"/>
    <x v="104"/>
  </r>
  <r>
    <n v="13501603"/>
    <n v="2016"/>
    <n v="2018"/>
    <s v="2016/17-Distribution Upgrades"/>
    <x v="103"/>
    <n v="6635.9"/>
    <n v="6408.1559699999998"/>
    <n v="-227.74402999999984"/>
    <x v="105"/>
  </r>
  <r>
    <n v="12091601"/>
    <n v="2016"/>
    <n v="2018"/>
    <s v="Inst AutoMeterReading-Lab.West"/>
    <x v="104"/>
    <n v="967.2"/>
    <n v="1408.3220700000002"/>
    <n v="441.12207000000012"/>
    <x v="106"/>
  </r>
  <r>
    <n v="13251603"/>
    <n v="2016"/>
    <n v="2018"/>
    <s v="Replace Protection Relays-VAR"/>
    <x v="105"/>
    <n v="1857"/>
    <n v="3314.7093100000002"/>
    <n v="1457.7093100000002"/>
    <x v="107"/>
  </r>
  <r>
    <n v="12971703"/>
    <n v="2017"/>
    <n v="2018"/>
    <s v="HRD-Upgrd UndrGrnd Plnt Drnage"/>
    <x v="106"/>
    <n v="923.1"/>
    <n v="1890.8069699999999"/>
    <n v="967.70696999999984"/>
    <x v="108"/>
  </r>
  <r>
    <n v="13961803"/>
    <n v="2018"/>
    <n v="2018"/>
    <s v="HVY-Additons for Load Growth"/>
    <x v="107"/>
    <n v="505"/>
    <n v="222.45517999999998"/>
    <n v="-282.54482000000002"/>
    <x v="109"/>
  </r>
  <r>
    <n v="13321801"/>
    <n v="2018"/>
    <n v="2018"/>
    <s v="Purch Capital Spares-Gas Turb"/>
    <x v="57"/>
    <n v="626.9"/>
    <n v="534.67167000000006"/>
    <n v="-92.228329999999914"/>
    <x v="110"/>
  </r>
  <r>
    <n v="12981801"/>
    <n v="2018"/>
    <n v="2018"/>
    <s v="Remove Safety Hazards-2018"/>
    <x v="108"/>
    <n v="199.4"/>
    <n v="166.33682000000002"/>
    <n v="-33.063179999999988"/>
    <x v="111"/>
  </r>
  <r>
    <n v="13461806"/>
    <n v="2018"/>
    <n v="2018"/>
    <s v="Install Fall Protection Equip"/>
    <x v="109"/>
    <n v="46.7"/>
    <n v="40.05556"/>
    <n v="-6.644440000000003"/>
    <x v="112"/>
  </r>
  <r>
    <n v="13331801"/>
    <n v="2018"/>
    <n v="2018"/>
    <s v="Overhaul Diesel Engines"/>
    <x v="110"/>
    <n v="2852.4"/>
    <n v="2028.9873"/>
    <n v="-823.41270000000009"/>
    <x v="113"/>
  </r>
  <r>
    <n v="13071801"/>
    <n v="2018"/>
    <n v="2018"/>
    <s v="Meters and Metering Equipment"/>
    <x v="111"/>
    <n v="198.5"/>
    <n v="236.64159000000001"/>
    <n v="38.141590000000008"/>
    <x v="114"/>
  </r>
  <r>
    <n v="14011801"/>
    <n v="2018"/>
    <n v="2018"/>
    <s v="Additions Load Growth-MAK,RIG"/>
    <x v="112"/>
    <n v="730.1"/>
    <n v="301.97757999999999"/>
    <n v="-428.12242000000003"/>
    <x v="115"/>
  </r>
  <r>
    <n v="13251801"/>
    <n v="2018"/>
    <n v="2018"/>
    <s v="Rplcmnt Due to In-Serv Failure"/>
    <x v="113"/>
    <n v="1000"/>
    <n v="2268.94461"/>
    <n v="1268.94461"/>
    <x v="116"/>
  </r>
  <r>
    <n v="13251802"/>
    <n v="2018"/>
    <n v="2018"/>
    <s v="Var-Replace Surge Arrestors"/>
    <x v="0"/>
    <n v="361.8"/>
    <n v="94.766120000000001"/>
    <n v="-267.03388000000001"/>
    <x v="117"/>
  </r>
  <r>
    <n v="13251803"/>
    <n v="2018"/>
    <n v="2018"/>
    <s v="HRD-Upgrd Alum Supp Structures"/>
    <x v="4"/>
    <n v="287.60000000000002"/>
    <n v="143.18801000000002"/>
    <n v="-144.41199"/>
    <x v="118"/>
  </r>
  <r>
    <n v="13251805"/>
    <n v="2018"/>
    <n v="2018"/>
    <s v="VAR-Upgr Equipment Foundations"/>
    <x v="114"/>
    <n v="367"/>
    <n v="286.86183"/>
    <n v="-80.138170000000002"/>
    <x v="119"/>
  </r>
  <r>
    <n v="12971802"/>
    <n v="2018"/>
    <n v="2018"/>
    <s v="HRD-Install Raw Water Line"/>
    <x v="115"/>
    <n v="1252.5999999999999"/>
    <n v="1528.5457799999999"/>
    <n v="275.94578000000001"/>
    <x v="120"/>
  </r>
  <r>
    <n v="12961801"/>
    <n v="2018"/>
    <n v="2018"/>
    <s v="HRD-In-Service Failures"/>
    <x v="116"/>
    <n v="1250"/>
    <n v="2699.9082000000003"/>
    <n v="1449.9082000000003"/>
    <x v="121"/>
  </r>
  <r>
    <n v="12961803"/>
    <n v="2018"/>
    <n v="2018"/>
    <s v="HRD-Cond.Asses.&amp; Misc.Upgrds"/>
    <x v="32"/>
    <n v="2749.6"/>
    <n v="3906.9442400000003"/>
    <n v="1157.3442400000004"/>
    <x v="122"/>
  </r>
  <r>
    <n v="12421809"/>
    <n v="2018"/>
    <n v="2018"/>
    <s v="Rplc TS Air Conditioner-BUC"/>
    <x v="117"/>
    <n v="74.400000000000006"/>
    <n v="75.469380000000001"/>
    <n v="1.0693799999999953"/>
    <x v="123"/>
  </r>
  <r>
    <n v="13491808"/>
    <n v="2018"/>
    <n v="2018"/>
    <s v="Perform WPLM Program"/>
    <x v="48"/>
    <n v="3532.9"/>
    <n v="3185.6228799999999"/>
    <n v="-347.2771200000002"/>
    <x v="124"/>
  </r>
  <r>
    <n v="13251806"/>
    <n v="2018"/>
    <n v="2018"/>
    <s v="Upgrd Off.Facil/Cntrl Bldgs"/>
    <x v="118"/>
    <n v="1180.5999999999999"/>
    <n v="955.86768999999993"/>
    <n v="-224.73230999999998"/>
    <x v="125"/>
  </r>
  <r>
    <n v="14111801"/>
    <n v="2018"/>
    <n v="2018"/>
    <s v="Replc Human Machine Interfaces"/>
    <x v="119"/>
    <n v="280.8"/>
    <n v="242.52020000000002"/>
    <n v="-38.279799999999994"/>
    <x v="126"/>
  </r>
  <r>
    <n v="12421805"/>
    <n v="2018"/>
    <n v="2018"/>
    <s v="Upgrade Site Facilities"/>
    <x v="120"/>
    <n v="49"/>
    <n v="46.827280000000002"/>
    <n v="-2.1727199999999982"/>
    <x v="127"/>
  </r>
  <r>
    <n v="12421806"/>
    <n v="2018"/>
    <n v="2018"/>
    <s v="Var-Replace Radomes"/>
    <x v="121"/>
    <n v="360.3"/>
    <n v="331.11378999999999"/>
    <n v="-29.186210000000017"/>
    <x v="128"/>
  </r>
  <r>
    <n v="12421808"/>
    <n v="2018"/>
    <n v="2018"/>
    <s v="Upgrade RTUs"/>
    <x v="122"/>
    <n v="118.3"/>
    <n v="108.51572"/>
    <n v="-9.7842799999999954"/>
    <x v="129"/>
  </r>
  <r>
    <n v="12421804"/>
    <n v="2018"/>
    <n v="2018"/>
    <s v="Rplc Network Communications Eq"/>
    <x v="123"/>
    <n v="199.5"/>
    <n v="239.05295999999998"/>
    <n v="39.552959999999985"/>
    <x v="130"/>
  </r>
  <r>
    <n v="12961802"/>
    <n v="2018"/>
    <n v="2018"/>
    <s v="HRD-Pumps Overhaul"/>
    <x v="124"/>
    <n v="438.3"/>
    <n v="302.68281999999999"/>
    <n v="-135.61718000000002"/>
    <x v="131"/>
  </r>
  <r>
    <n v="12961804"/>
    <n v="2018"/>
    <n v="2018"/>
    <s v="HRD-U1 Generator Overhaul"/>
    <x v="125"/>
    <n v="1005"/>
    <n v="1060.57554"/>
    <n v="55.575540000000046"/>
    <x v="132"/>
  </r>
  <r>
    <n v="12961805"/>
    <n v="2018"/>
    <n v="2018"/>
    <s v="HRD-U1 Turbine Valves O/Haul"/>
    <x v="126"/>
    <n v="2485.6999999999998"/>
    <n v="2247.7470400000002"/>
    <n v="-237.95295999999962"/>
    <x v="133"/>
  </r>
  <r>
    <n v="14011806"/>
    <n v="2018"/>
    <n v="2018"/>
    <s v="PDR-Instl Sub-Surface Drainage"/>
    <x v="127"/>
    <n v="524.9"/>
    <n v="721.61311000000001"/>
    <n v="196.71311000000003"/>
    <x v="134"/>
  </r>
  <r>
    <n v="12931803"/>
    <n v="2018"/>
    <n v="2018"/>
    <s v="BDE-Hydraulic In-Serv Failures"/>
    <x v="128"/>
    <n v="1251.0999999999999"/>
    <n v="452.42313999999999"/>
    <n v="-798.67685999999992"/>
    <x v="135"/>
  </r>
  <r>
    <n v="12931810"/>
    <n v="2018"/>
    <n v="2018"/>
    <s v="BDE-PublicSafetyDams/Waterways"/>
    <x v="129"/>
    <n v="394.7"/>
    <n v="344.17149999999998"/>
    <n v="-50.528500000000008"/>
    <x v="136"/>
  </r>
  <r>
    <n v="12791801"/>
    <n v="2018"/>
    <n v="2018"/>
    <s v="Hydro Generation Tools &amp; Equip"/>
    <x v="130"/>
    <n v="235.2"/>
    <n v="255.59920000000002"/>
    <n v="20.399200000000036"/>
    <x v="137"/>
  </r>
  <r>
    <n v="12931815"/>
    <n v="2018"/>
    <n v="2018"/>
    <s v="BDE-Refurbish Turbine Unit 2"/>
    <x v="131"/>
    <n v="2520.6999999999998"/>
    <n v="1717.8403899999998"/>
    <n v="-802.85960999999998"/>
    <x v="138"/>
  </r>
  <r>
    <n v="12931816"/>
    <n v="2018"/>
    <n v="2018"/>
    <s v="BDE-Cond.Monitoring Equipment"/>
    <x v="132"/>
    <n v="340.4"/>
    <n v="233.08776"/>
    <n v="-107.31223999999997"/>
    <x v="139"/>
  </r>
  <r>
    <n v="13251809"/>
    <n v="2018"/>
    <n v="2018"/>
    <s v="Upgrade Line Depots-Various"/>
    <x v="133"/>
    <n v="1233"/>
    <n v="1005.6007499999999"/>
    <n v="-227.39925000000005"/>
    <x v="140"/>
  </r>
  <r>
    <n v="12841801"/>
    <n v="2018"/>
    <n v="2018"/>
    <s v="USL-O/Haul Turbine/Gen. Unit"/>
    <x v="134"/>
    <n v="729.1"/>
    <n v="436.34901000000002"/>
    <n v="-292.75099"/>
    <x v="141"/>
  </r>
  <r>
    <n v="12811801"/>
    <n v="2018"/>
    <n v="2018"/>
    <s v="HLK-Replace Coolers"/>
    <x v="135"/>
    <n v="516.79999999999995"/>
    <n v="429.88453000000004"/>
    <n v="-86.915469999999914"/>
    <x v="142"/>
  </r>
  <r>
    <n v="20081801"/>
    <n v="2018"/>
    <n v="2018"/>
    <s v="Purchase Office Equipment-HYP"/>
    <x v="136"/>
    <n v="90"/>
    <n v="26.278320000000001"/>
    <n v="-63.721679999999999"/>
    <x v="143"/>
  </r>
  <r>
    <n v="12931813"/>
    <n v="2018"/>
    <n v="2018"/>
    <s v="BDE-Replace Control Cable PH1"/>
    <x v="137"/>
    <n v="515.1"/>
    <n v="423.60748000000001"/>
    <n v="-91.492520000000013"/>
    <x v="144"/>
  </r>
  <r>
    <n v="12841802"/>
    <n v="2018"/>
    <n v="2018"/>
    <s v="USL-Refurbish Accommodation"/>
    <x v="138"/>
    <n v="74.5"/>
    <n v="51.469059999999999"/>
    <n v="-23.030940000000001"/>
    <x v="145"/>
  </r>
  <r>
    <n v="20081803"/>
    <n v="2018"/>
    <n v="2018"/>
    <s v=" Rplc Washroom Fixtures - HYP"/>
    <x v="139"/>
    <n v="49.5"/>
    <n v="50.261489999999995"/>
    <n v="0.76148999999999489"/>
    <x v="146"/>
  </r>
  <r>
    <n v="12971804"/>
    <n v="2018"/>
    <n v="2018"/>
    <s v="Stage 2 Emerg Diesel Gen Refur"/>
    <x v="140"/>
    <n v="49.5"/>
    <n v="9.3213200000000001"/>
    <n v="-40.17868"/>
    <x v="147"/>
  </r>
  <r>
    <n v="12421807"/>
    <n v="2018"/>
    <n v="2018"/>
    <s v="Purchase Test Equipment"/>
    <x v="59"/>
    <n v="46"/>
    <n v="30.681330000000003"/>
    <n v="-15.318669999999997"/>
    <x v="148"/>
  </r>
  <r>
    <n v="20081804"/>
    <n v="2018"/>
    <n v="2018"/>
    <s v="Security Improvements"/>
    <x v="141"/>
    <n v="45.5"/>
    <n v="8.4700300000000013"/>
    <n v="-37.029969999999999"/>
    <x v="149"/>
  </r>
  <r>
    <n v="12931817"/>
    <n v="2018"/>
    <n v="2018"/>
    <s v="BDE - Penstock 3 Laser Scanning"/>
    <x v="142"/>
    <n v="46.3"/>
    <n v="31.332630000000002"/>
    <n v="-14.967369999999995"/>
    <x v="150"/>
  </r>
  <r>
    <n v="12931818"/>
    <n v="2018"/>
    <n v="2018"/>
    <s v="BDE - Penstock 3 PressTransducer"/>
    <x v="143"/>
    <n v="29.5"/>
    <n v="45.050760000000004"/>
    <n v="15.550760000000004"/>
    <x v="151"/>
  </r>
  <r>
    <n v="20081805"/>
    <n v="2018"/>
    <n v="2018"/>
    <s v="ParkingLot Access Imprvmts-HYP"/>
    <x v="144"/>
    <n v="47.4"/>
    <n v="41.476849999999999"/>
    <n v="-5.9231499999999997"/>
    <x v="152"/>
  </r>
  <r>
    <n v="20081806"/>
    <n v="2018"/>
    <n v="2018"/>
    <s v="Main Breaker Replacement - HYP"/>
    <x v="145"/>
    <n v="18.399999999999999"/>
    <n v="17.5"/>
    <n v="-0.89999999999999858"/>
    <x v="153"/>
  </r>
  <r>
    <n v="12421801"/>
    <n v="2018"/>
    <n v="2019"/>
    <s v="Rplc PBX Telephone Systems"/>
    <x v="146"/>
    <n v="1242.3"/>
    <n v="1379.6252899999999"/>
    <n v="137.32529"/>
    <x v="154"/>
  </r>
  <r>
    <n v="12421802"/>
    <n v="2018"/>
    <n v="2019"/>
    <s v="Rplc MDR6000 Microwave Radios"/>
    <x v="147"/>
    <n v="1201"/>
    <n v="1233.0771599999998"/>
    <n v="32.077159999999822"/>
    <x v="155"/>
  </r>
  <r>
    <n v="12421803"/>
    <n v="2018"/>
    <n v="2019"/>
    <s v="Replace Tele-Protection TL261"/>
    <x v="148"/>
    <n v="517.4"/>
    <n v="492.98695000000004"/>
    <n v="-24.413049999999942"/>
    <x v="156"/>
  </r>
  <r>
    <n v="12421810"/>
    <n v="2018"/>
    <n v="2019"/>
    <s v="Rplc Battery Banks &amp; Chargers"/>
    <x v="149"/>
    <n v="937.9"/>
    <n v="903.17306000000008"/>
    <n v="-34.7269399999999"/>
    <x v="157"/>
  </r>
  <r>
    <n v="12931801"/>
    <n v="2018"/>
    <n v="2019"/>
    <s v="InstlRemoteOper-SalmonR.Spillw"/>
    <x v="150"/>
    <n v="2508.4"/>
    <n v="1818.4012399999999"/>
    <n v="-689.99876000000017"/>
    <x v="158"/>
  </r>
  <r>
    <n v="12931806"/>
    <n v="2018"/>
    <n v="2019"/>
    <s v="Energy Efficiency Improvements"/>
    <x v="151"/>
    <n v="445.1"/>
    <n v="387.73480000000001"/>
    <n v="-57.365200000000016"/>
    <x v="159"/>
  </r>
  <r>
    <n v="12931811"/>
    <n v="2018"/>
    <n v="2019"/>
    <s v="BDE-Instl Infrared Viewports"/>
    <x v="152"/>
    <n v="257.5"/>
    <n v="100.46981"/>
    <n v="-157.03019"/>
    <x v="160"/>
  </r>
  <r>
    <n v="12931814"/>
    <n v="2018"/>
    <n v="2019"/>
    <s v="Instl Diesel Fuel Metering Dev"/>
    <x v="153"/>
    <n v="406.6"/>
    <n v="264.39747999999997"/>
    <n v="-142.20252000000005"/>
    <x v="161"/>
  </r>
  <r>
    <n v="12971801"/>
    <n v="2018"/>
    <n v="2019"/>
    <s v="HRD-Upgrade Cranes and Hoists"/>
    <x v="154"/>
    <n v="380.6"/>
    <n v="345.12376"/>
    <n v="-35.476240000000018"/>
    <x v="162"/>
  </r>
  <r>
    <n v="13251804"/>
    <n v="2018"/>
    <n v="2019"/>
    <s v="VAR-Repl Instrum Transformers"/>
    <x v="67"/>
    <n v="1181.0999999999999"/>
    <n v="670.54522999999995"/>
    <n v="-510.55476999999996"/>
    <x v="163"/>
  </r>
  <r>
    <n v="13251807"/>
    <n v="2018"/>
    <n v="2019"/>
    <s v="Var-Upgrade Fault Recorders"/>
    <x v="155"/>
    <n v="1026.9000000000001"/>
    <n v="636.97719999999993"/>
    <n v="-389.92280000000017"/>
    <x v="164"/>
  </r>
  <r>
    <n v="13251808"/>
    <n v="2018"/>
    <n v="2019"/>
    <s v="Insulator Replacement -Var-M19"/>
    <x v="85"/>
    <n v="961.8"/>
    <n v="228.72181"/>
    <n v="-733.07818999999995"/>
    <x v="165"/>
  </r>
  <r>
    <n v="13251811"/>
    <n v="2018"/>
    <n v="2019"/>
    <s v="Perform Grounding Upgrades-HPD"/>
    <x v="156"/>
    <n v="293.8"/>
    <n v="373.98642999999998"/>
    <n v="80.186429999999973"/>
    <x v="166"/>
  </r>
  <r>
    <n v="13251814"/>
    <n v="2018"/>
    <n v="2019"/>
    <s v="Replc Disconnect Switches-M19"/>
    <x v="157"/>
    <n v="2458.5"/>
    <n v="1160.2886799999999"/>
    <n v="-1298.2113200000001"/>
    <x v="167"/>
  </r>
  <r>
    <n v="13251815"/>
    <n v="2018"/>
    <n v="2019"/>
    <s v="Upgrade Power XFMR's (18-19)"/>
    <x v="70"/>
    <n v="4829"/>
    <n v="2240.70984"/>
    <n v="-2588.29016"/>
    <x v="168"/>
  </r>
  <r>
    <n v="13251816"/>
    <n v="2018"/>
    <n v="2019"/>
    <s v="Instl Fire Protection 230kV ST"/>
    <x v="158"/>
    <n v="764.9"/>
    <n v="377.04492999999997"/>
    <n v="-387.85507000000001"/>
    <x v="169"/>
  </r>
  <r>
    <n v="13251817"/>
    <n v="2018"/>
    <n v="2019"/>
    <s v="Rplc Transformer T1 - Buchans"/>
    <x v="159"/>
    <n v="2335.1"/>
    <n v="2257.4353500000002"/>
    <n v="-77.66464999999971"/>
    <x v="170"/>
  </r>
  <r>
    <n v="13251820"/>
    <n v="2018"/>
    <n v="2019"/>
    <s v="Purchase Mobile DC Power Systm"/>
    <x v="160"/>
    <n v="966.5"/>
    <n v="658.20834000000002"/>
    <n v="-308.29165999999998"/>
    <x v="171"/>
  </r>
  <r>
    <n v="13321802"/>
    <n v="2018"/>
    <n v="2019"/>
    <s v="HWD/SVL GT Equip Refurbishment"/>
    <x v="161"/>
    <n v="1427.2"/>
    <n v="1197.27881"/>
    <n v="-229.92119000000002"/>
    <x v="172"/>
  </r>
  <r>
    <n v="13501803"/>
    <n v="2018"/>
    <n v="2019"/>
    <s v="2018/19-Distribution Upgrades"/>
    <x v="162"/>
    <n v="3155"/>
    <n v="3219.6104700000001"/>
    <n v="64.610470000000078"/>
    <x v="173"/>
  </r>
  <r>
    <n v="13501804"/>
    <n v="2018"/>
    <n v="2019"/>
    <s v="EHW/BCX - RecloserRemote Cntrl"/>
    <x v="163"/>
    <n v="338.7"/>
    <n v="267.85284999999999"/>
    <n v="-70.847149999999999"/>
    <x v="174"/>
  </r>
  <r>
    <n v="14011807"/>
    <n v="2018"/>
    <n v="2019"/>
    <s v="NAN-Rplc Second Contain Liner"/>
    <x v="164"/>
    <n v="3089.6"/>
    <n v="5180.7068099999997"/>
    <n v="2091.1068099999998"/>
    <x v="175"/>
  </r>
  <r>
    <n v="20081802"/>
    <n v="2018"/>
    <n v="2019"/>
    <s v="Upgrd Exterior Building - HYP"/>
    <x v="165"/>
    <n v="665.9"/>
    <n v="579.24261999999999"/>
    <n v="-86.657379999999989"/>
    <x v="176"/>
  </r>
  <r>
    <n v="13401802"/>
    <n v="2018"/>
    <n v="2019"/>
    <s v="Turbine Hot GasPath Inspection"/>
    <x v="166"/>
    <n v="11146.5"/>
    <n v="9829.56106"/>
    <n v="-1316.93894"/>
    <x v="177"/>
  </r>
  <r>
    <n v="12901601"/>
    <n v="2016"/>
    <n v="2019"/>
    <s v="CAT-SpherValve/Def ServoMotors"/>
    <x v="167"/>
    <n v="1911.3"/>
    <n v="2570.9536699999999"/>
    <n v="659.65366999999992"/>
    <x v="178"/>
  </r>
  <r>
    <n v="12931506"/>
    <n v="2015"/>
    <n v="2019"/>
    <s v="BDE-Rplc PumpHouse/Equipment"/>
    <x v="168"/>
    <n v="545.20000000000005"/>
    <n v="1051.0373300000001"/>
    <n v="505.83733000000007"/>
    <x v="179"/>
  </r>
  <r>
    <n v="12931601"/>
    <n v="2016"/>
    <n v="2019"/>
    <s v="BDE-Upgrade Site Facilities"/>
    <x v="169"/>
    <n v="11981.3"/>
    <n v="13121.86824"/>
    <n v="1140.5682400000005"/>
    <x v="180"/>
  </r>
  <r>
    <n v="12931706"/>
    <n v="2017"/>
    <n v="2019"/>
    <s v="BDE-Rplc Slip Rings Units 1-6"/>
    <x v="170"/>
    <n v="472.3"/>
    <n v="301.16639000000004"/>
    <n v="-171.13360999999998"/>
    <x v="181"/>
  </r>
  <r>
    <n v="12931710"/>
    <n v="2017"/>
    <n v="2019"/>
    <s v="Contr Structure Refurbishments"/>
    <x v="171"/>
    <n v="2188.1999999999998"/>
    <n v="1927.5432700000001"/>
    <n v="-260.6567299999997"/>
    <x v="182"/>
  </r>
  <r>
    <n v="12931804"/>
    <n v="2018"/>
    <n v="2019"/>
    <s v="BDE-Vent Chamber Replacement"/>
    <x v="172"/>
    <n v="380.7"/>
    <n v="199.34519"/>
    <n v="-181.35480999999999"/>
    <x v="183"/>
  </r>
  <r>
    <n v="12971803"/>
    <n v="2018"/>
    <n v="2019"/>
    <s v="HRD-Outbuilding Fire Detection"/>
    <x v="173"/>
    <n v="198.6"/>
    <n v="158.58423999999999"/>
    <n v="-40.01576"/>
    <x v="184"/>
  </r>
  <r>
    <n v="13251610"/>
    <n v="2016"/>
    <n v="2019"/>
    <s v="Upgrade Data Alarm Mgmt-STB"/>
    <x v="174"/>
    <n v="308.5"/>
    <n v="361.40710999999999"/>
    <n v="52.907109999999989"/>
    <x v="185"/>
  </r>
  <r>
    <n v="13251611"/>
    <n v="2016"/>
    <n v="2019"/>
    <s v="Instl BRKR Fail Protection-TS"/>
    <x v="175"/>
    <n v="277"/>
    <n v="793.14268000000004"/>
    <n v="516.14268000000004"/>
    <x v="186"/>
  </r>
  <r>
    <n v="13251701"/>
    <n v="2017"/>
    <n v="2019"/>
    <s v="Replace Protective Relays-M18"/>
    <x v="105"/>
    <n v="1816.7"/>
    <n v="1839.3335500000001"/>
    <n v="22.633550000000014"/>
    <x v="187"/>
  </r>
  <r>
    <n v="13251703"/>
    <n v="2017"/>
    <n v="2019"/>
    <s v="HRD-Rplc Stn Serv Cable Feed"/>
    <x v="176"/>
    <n v="1261.4000000000001"/>
    <n v="606.33368000000007"/>
    <n v="-655.06632000000002"/>
    <x v="188"/>
  </r>
  <r>
    <n v="13251704"/>
    <n v="2017"/>
    <n v="2019"/>
    <s v="HRD-Replace Substation"/>
    <x v="177"/>
    <n v="1198"/>
    <n v="791.18948999999998"/>
    <n v="-406.81051000000002"/>
    <x v="189"/>
  </r>
  <r>
    <n v="13251712"/>
    <n v="2017"/>
    <n v="2019"/>
    <s v="Instl BRKR Failure Protection"/>
    <x v="175"/>
    <n v="622.9"/>
    <n v="551.40770999999995"/>
    <n v="-71.492290000000025"/>
    <x v="190"/>
  </r>
  <r>
    <n v="13251717"/>
    <n v="2017"/>
    <n v="2019"/>
    <s v="VAR-Replace Disconnects"/>
    <x v="178"/>
    <n v="3369.9"/>
    <n v="1188.43011"/>
    <n v="-2181.4698900000003"/>
    <x v="191"/>
  </r>
  <r>
    <n v="13251721"/>
    <n v="2017"/>
    <n v="2019"/>
    <s v="VAR-Perform Grounding Upgrades"/>
    <x v="156"/>
    <n v="1719.4"/>
    <n v="2626.3449100000003"/>
    <n v="906.94491000000016"/>
    <x v="192"/>
  </r>
  <r>
    <n v="13461704"/>
    <n v="2017"/>
    <n v="2019"/>
    <s v="Constr Storage Bldg MAK &amp; CHT"/>
    <x v="179"/>
    <n v="639.70000000000005"/>
    <n v="532.16478000000006"/>
    <n v="-107.53521999999998"/>
    <x v="193"/>
  </r>
  <r>
    <n v="14011802"/>
    <n v="2018"/>
    <n v="2019"/>
    <s v="Upgd DieselPlt Ventilation-CTW"/>
    <x v="180"/>
    <n v="465.7"/>
    <n v="484.15145000000001"/>
    <n v="18.451450000000023"/>
    <x v="194"/>
  </r>
  <r>
    <n v="14011805"/>
    <n v="2018"/>
    <n v="2019"/>
    <s v="BKT-Inspect Fuel Storage Tanks"/>
    <x v="181"/>
    <n v="818.7"/>
    <n v="1044.44452"/>
    <n v="225.74451999999997"/>
    <x v="195"/>
  </r>
  <r>
    <n v="13491492"/>
    <n v="2014"/>
    <n v="2019"/>
    <s v="230kV TransmissionLine BDE-WAV"/>
    <x v="182"/>
    <n v="291658"/>
    <n v="286817.7549"/>
    <n v="-4840.2451000000001"/>
    <x v="196"/>
  </r>
  <r>
    <n v="14011905"/>
    <n v="2019"/>
    <n v="2019"/>
    <s v="Inspect Fuel Storage Tanks-GYR"/>
    <x v="183"/>
    <n v="203.1"/>
    <n v="317.02143000000001"/>
    <n v="113.92143000000002"/>
    <x v="197"/>
  </r>
  <r>
    <n v="13881902"/>
    <n v="2019"/>
    <n v="2019"/>
    <s v="Instl Pole Storage Ramps-WAB"/>
    <x v="184"/>
    <n v="301.7"/>
    <n v="185.33966000000001"/>
    <n v="-116.36033999999998"/>
    <x v="198"/>
  </r>
  <r>
    <n v="13331901"/>
    <n v="2019"/>
    <n v="2019"/>
    <s v="Overhaul Diesel Engines"/>
    <x v="185"/>
    <n v="2511.3000000000002"/>
    <n v="2154.4066600000001"/>
    <n v="-356.89334000000008"/>
    <x v="199"/>
  </r>
  <r>
    <n v="14011903"/>
    <n v="2019"/>
    <n v="2019"/>
    <s v="Upgrd Diesel Plt Bldg-Ramea"/>
    <x v="186"/>
    <n v="352.5"/>
    <n v="272.00428999999997"/>
    <n v="-80.495710000000031"/>
    <x v="200"/>
  </r>
  <r>
    <n v="14011906"/>
    <n v="2019"/>
    <n v="2019"/>
    <s v="Upgrade Line Depots-Roddickton"/>
    <x v="187"/>
    <n v="344.7"/>
    <n v="313.48262"/>
    <n v="-31.217379999999991"/>
    <x v="201"/>
  </r>
  <r>
    <n v="12981901"/>
    <n v="2019"/>
    <n v="2019"/>
    <s v="Remove Safety Hazards-2019"/>
    <x v="108"/>
    <n v="197.5"/>
    <n v="210.81442999999999"/>
    <n v="13.314429999999987"/>
    <x v="202"/>
  </r>
  <r>
    <n v="21881901"/>
    <n v="2019"/>
    <n v="2019"/>
    <s v="HWD-Upgrade HMI and AVR"/>
    <x v="188"/>
    <n v="685.9"/>
    <n v="493.82307000000003"/>
    <n v="-192.07692999999995"/>
    <x v="203"/>
  </r>
  <r>
    <n v="13071901"/>
    <n v="2019"/>
    <n v="2019"/>
    <s v="Meters and Metering Equipment"/>
    <x v="189"/>
    <n v="196.4"/>
    <n v="178.18097"/>
    <n v="-18.219030000000004"/>
    <x v="204"/>
  </r>
  <r>
    <n v="12421906"/>
    <n v="2019"/>
    <n v="2019"/>
    <s v="Var-Replace Radomes"/>
    <x v="121"/>
    <n v="263.5"/>
    <n v="253.14814999999999"/>
    <n v="-10.351850000000013"/>
    <x v="205"/>
  </r>
  <r>
    <n v="12421903"/>
    <n v="2019"/>
    <n v="2019"/>
    <s v="Rplc Tele-Protection TL202/206"/>
    <x v="190"/>
    <n v="196.8"/>
    <n v="225.75966"/>
    <n v="28.959659999999985"/>
    <x v="206"/>
  </r>
  <r>
    <n v="12421904"/>
    <n v="2019"/>
    <n v="2019"/>
    <s v="Rplc Network Communications Eq"/>
    <x v="123"/>
    <n v="189.5"/>
    <n v="180.40932999999998"/>
    <n v="-9.0906700000000171"/>
    <x v="207"/>
  </r>
  <r>
    <n v="12421908"/>
    <n v="2019"/>
    <n v="2019"/>
    <s v="Upgrade RTUs"/>
    <x v="191"/>
    <n v="167.7"/>
    <n v="165.01864"/>
    <n v="-2.6813599999999838"/>
    <x v="208"/>
  </r>
  <r>
    <n v="12421905"/>
    <n v="2019"/>
    <n v="2019"/>
    <s v="Upgrade Site Facilities"/>
    <x v="120"/>
    <n v="49.4"/>
    <n v="50.255420000000001"/>
    <n v="0.85542000000000229"/>
    <x v="209"/>
  </r>
  <r>
    <n v="12421907"/>
    <n v="2019"/>
    <n v="2019"/>
    <s v="Purchase Test Equipment"/>
    <x v="59"/>
    <n v="45.6"/>
    <n v="42.115130000000001"/>
    <n v="-3.4848700000000008"/>
    <x v="210"/>
  </r>
  <r>
    <n v="13321902"/>
    <n v="2019"/>
    <n v="2019"/>
    <s v="HWD/HVY-Constr Heated Storage"/>
    <x v="192"/>
    <n v="49.8"/>
    <n v="61.963749999999997"/>
    <n v="12.16375"/>
    <x v="211"/>
  </r>
  <r>
    <n v="12951901"/>
    <n v="2019"/>
    <n v="2019"/>
    <s v="GCL-Overhaul Turbine/Generator"/>
    <x v="193"/>
    <n v="562.20000000000005"/>
    <n v="503.64572999999996"/>
    <n v="-58.554270000000088"/>
    <x v="212"/>
  </r>
  <r>
    <n v="12791901"/>
    <n v="2019"/>
    <n v="2019"/>
    <s v="Hydro Generation Tools &amp; Equip"/>
    <x v="55"/>
    <n v="133.5"/>
    <n v="124.41997000000001"/>
    <n v="-9.0800299999999936"/>
    <x v="213"/>
  </r>
  <r>
    <n v="12941901"/>
    <n v="2019"/>
    <n v="2019"/>
    <s v="BDE-Refurbish Turbine Unit 7"/>
    <x v="194"/>
    <n v="4179"/>
    <n v="4282.6781500000006"/>
    <n v="103.67815000000064"/>
    <x v="214"/>
  </r>
  <r>
    <n v="12931910"/>
    <n v="2019"/>
    <n v="2019"/>
    <s v="BDE-Hydraulic In-Serv Failures"/>
    <x v="128"/>
    <n v="1250"/>
    <n v="1374.3920600000001"/>
    <n v="124.39206000000013"/>
    <x v="215"/>
  </r>
  <r>
    <n v="20081902"/>
    <n v="2019"/>
    <n v="2019"/>
    <s v="Security Improvements - HYP"/>
    <x v="141"/>
    <n v="47.1"/>
    <n v="28.297619999999998"/>
    <n v="-18.802380000000003"/>
    <x v="216"/>
  </r>
  <r>
    <n v="20081901"/>
    <n v="2019"/>
    <n v="2019"/>
    <s v="Purchase Office Equipment-HYP"/>
    <x v="195"/>
    <n v="38"/>
    <n v="20.389520000000001"/>
    <n v="-17.610479999999999"/>
    <x v="217"/>
  </r>
  <r>
    <n v="12931909"/>
    <n v="2019"/>
    <n v="2019"/>
    <s v="BDE-Upgrd SumpLevelSys PH1"/>
    <x v="196"/>
    <n v="131.6"/>
    <n v="118.21888"/>
    <n v="-13.381119999999996"/>
    <x v="218"/>
  </r>
  <r>
    <n v="12811903"/>
    <n v="2019"/>
    <n v="2019"/>
    <s v="HLK-Refurbish Generator Rotor"/>
    <x v="197"/>
    <n v="1340.2989599999999"/>
    <n v="1544.84979"/>
    <n v="204.55083000000013"/>
    <x v="219"/>
  </r>
  <r>
    <n v="12961901"/>
    <n v="2019"/>
    <n v="2019"/>
    <s v="HRD-Overhaul U3 Turbine Valve"/>
    <x v="198"/>
    <n v="3290.5"/>
    <n v="2682.97327"/>
    <n v="-607.52673000000004"/>
    <x v="220"/>
  </r>
  <r>
    <n v="12961902"/>
    <n v="2019"/>
    <n v="2019"/>
    <s v="HRD-Cond.Assessment/Misc Upgrd"/>
    <x v="32"/>
    <n v="1968.8"/>
    <n v="2941.7035799999999"/>
    <n v="972.90357999999992"/>
    <x v="221"/>
  </r>
  <r>
    <n v="12961903"/>
    <n v="2019"/>
    <n v="2019"/>
    <s v="HRD-Thermal In-Service Failure"/>
    <x v="199"/>
    <n v="1250"/>
    <n v="2327.4255800000001"/>
    <n v="1077.4255800000001"/>
    <x v="222"/>
  </r>
  <r>
    <n v="12971901"/>
    <n v="2019"/>
    <n v="2019"/>
    <s v="HRD-Rplc 258VDC Battery Banks"/>
    <x v="200"/>
    <n v="330"/>
    <n v="350.67232999999999"/>
    <n v="20.672329999999988"/>
    <x v="223"/>
  </r>
  <r>
    <n v="12681901"/>
    <n v="2019"/>
    <n v="2019"/>
    <s v="Thermal Generation Tools&amp;Equip"/>
    <x v="55"/>
    <n v="15.4"/>
    <n v="18.071660000000001"/>
    <n v="2.671660000000001"/>
    <x v="224"/>
  </r>
  <r>
    <n v="12931901"/>
    <n v="2019"/>
    <n v="2019"/>
    <s v="BDE-Upgrd Public Safety,Dams"/>
    <x v="201"/>
    <n v="678.5"/>
    <n v="737.45637999999997"/>
    <n v="58.956379999999967"/>
    <x v="225"/>
  </r>
  <r>
    <n v="13501904"/>
    <n v="2019"/>
    <n v="2019"/>
    <s v="Cond.Assess SubCable FHD-CHI"/>
    <x v="202"/>
    <n v="300.10000000000002"/>
    <n v="166.29413"/>
    <n v="-133.80587000000003"/>
    <x v="226"/>
  </r>
  <r>
    <n v="13491908"/>
    <n v="2019"/>
    <n v="2019"/>
    <s v="Perform WPLM Program"/>
    <x v="48"/>
    <n v="2467"/>
    <n v="2873.4173300000002"/>
    <n v="406.41733000000022"/>
    <x v="227"/>
  </r>
  <r>
    <n v="13881901"/>
    <n v="2019"/>
    <n v="2019"/>
    <s v="Additional Load Dist.Syst-WAB"/>
    <x v="203"/>
    <n v="186.7"/>
    <n v="80.927240000000012"/>
    <n v="-105.77275999999998"/>
    <x v="228"/>
  </r>
  <r>
    <n v="13251905"/>
    <n v="2019"/>
    <n v="2019"/>
    <s v="VAR-Upgr TS Equip Foundations"/>
    <x v="204"/>
    <n v="306.2"/>
    <n v="242.38757000000001"/>
    <n v="-63.812429999999978"/>
    <x v="229"/>
  </r>
  <r>
    <n v="13251918"/>
    <n v="2019"/>
    <n v="2019"/>
    <s v="Refurb Cntrl Building -HRD/CBC"/>
    <x v="205"/>
    <n v="650.29999999999995"/>
    <n v="616.45776999999998"/>
    <n v="-33.842229999999972"/>
    <x v="230"/>
  </r>
  <r>
    <n v="13251901"/>
    <n v="2019"/>
    <n v="2019"/>
    <s v="Terminal Stat In-Serv Failures"/>
    <x v="113"/>
    <n v="1000"/>
    <n v="1744.60671"/>
    <n v="744.60671000000002"/>
    <x v="231"/>
  </r>
  <r>
    <n v="13251902"/>
    <n v="2019"/>
    <n v="2019"/>
    <s v="Var-Replace Surge Arrestors"/>
    <x v="206"/>
    <n v="163.6"/>
    <n v="119.42577"/>
    <n v="-44.174229999999994"/>
    <x v="232"/>
  </r>
  <r>
    <n v="13251903"/>
    <n v="2019"/>
    <n v="2019"/>
    <s v="Var-Upgrade Cables"/>
    <x v="207"/>
    <n v="500"/>
    <n v="297.00596999999999"/>
    <n v="-202.99403000000001"/>
    <x v="233"/>
  </r>
  <r>
    <n v="12971902"/>
    <n v="2019"/>
    <n v="2019"/>
    <s v="HRD-Instl Vestibule Powerhouse"/>
    <x v="208"/>
    <n v="49.3"/>
    <n v="37.343800000000002"/>
    <n v="-11.956199999999995"/>
    <x v="234"/>
  </r>
  <r>
    <n v="12971903"/>
    <n v="2019"/>
    <n v="2019"/>
    <s v="HRD-Tank 3&amp;4 Life Expect Study"/>
    <x v="209"/>
    <n v="48.3172"/>
    <n v="34.18"/>
    <n v="-14.1372"/>
    <x v="235"/>
  </r>
  <r>
    <n v="14101901"/>
    <n v="2019"/>
    <n v="2019"/>
    <s v="STA-Supply/Install Waterline"/>
    <x v="210"/>
    <n v="47.4"/>
    <n v="46.57347"/>
    <n v="-0.82652999999999821"/>
    <x v="236"/>
  </r>
  <r>
    <n v="12961904"/>
    <n v="2019"/>
    <n v="2019"/>
    <s v="HRD-Unit 3 Electrical Testing"/>
    <x v="211"/>
    <n v="39.113100000000003"/>
    <n v="33.418800000000005"/>
    <n v="-5.6942999999999984"/>
    <x v="237"/>
  </r>
  <r>
    <n v="13331802"/>
    <n v="2018"/>
    <n v="2020"/>
    <s v="DieselPltEngine-CoolingSysUpgr"/>
    <x v="212"/>
    <n v="1310"/>
    <n v="1437.5343600000001"/>
    <n v="127.53436000000011"/>
    <x v="238"/>
  </r>
  <r>
    <n v="14011803"/>
    <n v="2018"/>
    <n v="2020"/>
    <s v="Diesel Plt Fire Protection-POV"/>
    <x v="213"/>
    <n v="842"/>
    <n v="872.07609000000002"/>
    <n v="30.076090000000022"/>
    <x v="239"/>
  </r>
  <r>
    <n v="14011804"/>
    <n v="2018"/>
    <n v="2020"/>
    <s v="Energy Efficient Lighting-DPlt"/>
    <x v="214"/>
    <n v="345.2"/>
    <n v="335.93965000000003"/>
    <n v="-9.2603499999999599"/>
    <x v="240"/>
  </r>
  <r>
    <n v="13321901"/>
    <n v="2019"/>
    <n v="2020"/>
    <s v="SVL-OHaul Olympus GasGenerator"/>
    <x v="215"/>
    <n v="1666.8"/>
    <n v="1605.31367"/>
    <n v="-61.486329999999953"/>
    <x v="241"/>
  </r>
  <r>
    <n v="21881902"/>
    <n v="2019"/>
    <n v="2020"/>
    <s v="HWD-Replace Main Fuel Valves"/>
    <x v="216"/>
    <n v="404.2"/>
    <n v="293.02070000000003"/>
    <n v="-111.17929999999996"/>
    <x v="242"/>
  </r>
  <r>
    <n v="13401901"/>
    <n v="2019"/>
    <n v="2020"/>
    <s v="HRD GT-Upgrd CompressAirSystem"/>
    <x v="217"/>
    <n v="388.4"/>
    <n v="203.31495000000001"/>
    <n v="-185.08504999999997"/>
    <x v="243"/>
  </r>
  <r>
    <n v="14271903"/>
    <n v="2019"/>
    <n v="2020"/>
    <s v="Instl Reclosed RemoteCntrl-RHR"/>
    <x v="218"/>
    <n v="386"/>
    <n v="131.44816"/>
    <n v="-254.55184"/>
    <x v="244"/>
  </r>
  <r>
    <n v="14011901"/>
    <n v="2019"/>
    <n v="2020"/>
    <s v="Increase Fuel Storage - MAK"/>
    <x v="219"/>
    <n v="2182.5"/>
    <n v="2578.1253900000002"/>
    <n v="395.62539000000015"/>
    <x v="245"/>
  </r>
  <r>
    <n v="12421902"/>
    <n v="2019"/>
    <n v="2020"/>
    <s v="Upgrd Telecontrol Facilities"/>
    <x v="220"/>
    <n v="673.9"/>
    <n v="749.30011999999999"/>
    <n v="75.400120000000015"/>
    <x v="246"/>
  </r>
  <r>
    <n v="13501903"/>
    <n v="2019"/>
    <n v="2020"/>
    <s v="2019/20-Distribution Upgrades"/>
    <x v="162"/>
    <n v="5880.9"/>
    <n v="6245.9032300000008"/>
    <n v="365.00323000000117"/>
    <x v="247"/>
  </r>
  <r>
    <n v="13251810"/>
    <n v="2018"/>
    <n v="2020"/>
    <s v="Replace Protective Relays-M19"/>
    <x v="105"/>
    <n v="7535.5"/>
    <n v="4147.7087799999999"/>
    <n v="-3387.7912200000001"/>
    <x v="248"/>
  </r>
  <r>
    <n v="13251812"/>
    <n v="2018"/>
    <n v="2020"/>
    <s v="Instl BRKR Failure Protection"/>
    <x v="221"/>
    <n v="855.5"/>
    <n v="566.01533999999992"/>
    <n v="-289.48466000000008"/>
    <x v="249"/>
  </r>
  <r>
    <n v="13251819"/>
    <n v="2018"/>
    <n v="2020"/>
    <s v="TS Flood Mitigation - SPL"/>
    <x v="222"/>
    <n v="974"/>
    <n v="673.1173"/>
    <n v="-300.8827"/>
    <x v="250"/>
  </r>
  <r>
    <n v="13881801"/>
    <n v="2018"/>
    <n v="2020"/>
    <s v="Refurbish Wabush Terminal Stat"/>
    <x v="223"/>
    <n v="5548.5"/>
    <n v="3445.6882400000004"/>
    <n v="-2102.8117599999996"/>
    <x v="251"/>
  </r>
  <r>
    <n v="13251904"/>
    <n v="2019"/>
    <n v="2020"/>
    <s v="VAR-Repl Instrum Transformers"/>
    <x v="224"/>
    <n v="1100.0999999999999"/>
    <n v="877.57051999999999"/>
    <n v="-222.52947999999992"/>
    <x v="252"/>
  </r>
  <r>
    <n v="13251914"/>
    <n v="2019"/>
    <n v="2020"/>
    <s v="Replc Disconnect Switches-M20"/>
    <x v="225"/>
    <n v="2350.6999999999998"/>
    <n v="1341.9522299999999"/>
    <n v="-1008.7477699999999"/>
    <x v="253"/>
  </r>
  <r>
    <n v="13251916"/>
    <n v="2019"/>
    <n v="2020"/>
    <s v="Instl Fire Protect 230kVST-OPD"/>
    <x v="226"/>
    <n v="883.3"/>
    <n v="399.69954999999999"/>
    <n v="-483.60044999999997"/>
    <x v="254"/>
  </r>
  <r>
    <n v="13251907"/>
    <n v="2019"/>
    <n v="2020"/>
    <s v="Var-Upgrad Fault Recorders-BHL"/>
    <x v="227"/>
    <n v="623.5"/>
    <n v="278.13328000000001"/>
    <n v="-345.36671999999999"/>
    <x v="255"/>
  </r>
  <r>
    <n v="13251912"/>
    <n v="2019"/>
    <n v="2020"/>
    <s v="Instl BRKRFailProtect-STB/STD"/>
    <x v="228"/>
    <n v="582.6"/>
    <n v="297.28452000000004"/>
    <n v="-285.31547999999998"/>
    <x v="256"/>
  </r>
  <r>
    <n v="13251908"/>
    <n v="2019"/>
    <n v="2020"/>
    <s v="Insulator Replacement -Var-M20"/>
    <x v="229"/>
    <n v="989"/>
    <n v="182.22523000000001"/>
    <n v="-806.77476999999999"/>
    <x v="257"/>
  </r>
  <r>
    <n v="13251911"/>
    <n v="2019"/>
    <n v="2020"/>
    <s v="Perform Grounding Upgrades-M20"/>
    <x v="230"/>
    <n v="1845.5"/>
    <n v="4061.3313700000003"/>
    <n v="2215.8313700000003"/>
    <x v="258"/>
  </r>
  <r>
    <n v="13251915"/>
    <n v="2019"/>
    <n v="2020"/>
    <s v="Upgrade Power XFMR's (19-20)"/>
    <x v="231"/>
    <n v="9102.7000000000007"/>
    <n v="5761.9806100000005"/>
    <n v="-3340.7193900000002"/>
    <x v="259"/>
  </r>
  <r>
    <n v="13251906"/>
    <n v="2019"/>
    <n v="2020"/>
    <s v="Upgrd XFMR Paralleling-WAV-M20"/>
    <x v="232"/>
    <n v="301.8"/>
    <n v="232.65071"/>
    <n v="-69.149290000000008"/>
    <x v="260"/>
  </r>
  <r>
    <n v="13251919"/>
    <n v="2019"/>
    <n v="2020"/>
    <s v="Upgrd TS Mob.SubStation-STA"/>
    <x v="233"/>
    <n v="492"/>
    <n v="593.66318000000001"/>
    <n v="101.66318000000001"/>
    <x v="261"/>
  </r>
  <r>
    <n v="13251813"/>
    <n v="2018"/>
    <n v="2020"/>
    <s v="Upgrd Data Alarm ManagementM19"/>
    <x v="234"/>
    <n v="611.4"/>
    <n v="572.71453000000008"/>
    <n v="-38.685469999999896"/>
    <x v="262"/>
  </r>
  <r>
    <n v="12931701"/>
    <n v="2017"/>
    <n v="2020"/>
    <s v="BDE-Refurbish PH Station Serv"/>
    <x v="235"/>
    <n v="4347.1000000000004"/>
    <n v="3951.4134199999999"/>
    <n v="-395.6865800000005"/>
    <x v="263"/>
  </r>
  <r>
    <n v="12931807"/>
    <n v="2018"/>
    <n v="2020"/>
    <s v="Prot.Guards TurbPits BDE/USL"/>
    <x v="236"/>
    <n v="541"/>
    <n v="245.84183999999999"/>
    <n v="-295.15816000000001"/>
    <x v="264"/>
  </r>
  <r>
    <n v="12931809"/>
    <n v="2018"/>
    <n v="2020"/>
    <s v="Refurbish Hydraulic Structures"/>
    <x v="237"/>
    <n v="4367.3"/>
    <n v="1929.51576"/>
    <n v="-2437.78424"/>
    <x v="265"/>
  </r>
  <r>
    <n v="12931812"/>
    <n v="2018"/>
    <n v="2020"/>
    <s v="BDE-Rplc Int/Ext Coat SurgeTk1"/>
    <x v="238"/>
    <n v="3564.1"/>
    <n v="2107.1362599999998"/>
    <n v="-1456.9637400000001"/>
    <x v="266"/>
  </r>
  <r>
    <n v="12931908"/>
    <n v="2019"/>
    <n v="2020"/>
    <s v="BDE-Rplc Control Cable PH1"/>
    <x v="239"/>
    <n v="415.6"/>
    <n v="238.78916000000001"/>
    <n v="-176.81084000000001"/>
    <x v="267"/>
  </r>
  <r>
    <n v="12931902"/>
    <n v="2019"/>
    <n v="2020"/>
    <s v="BDE-Reburbish Hydraulic Struct"/>
    <x v="240"/>
    <n v="5036.5"/>
    <n v="401.27897999999999"/>
    <n v="-4635.22102"/>
    <x v="268"/>
  </r>
  <r>
    <n v="12931904"/>
    <n v="2019"/>
    <n v="2020"/>
    <s v="BDE-Refurbish Draft Tube Deck"/>
    <x v="241"/>
    <n v="1032.4000000000001"/>
    <n v="1354.89815"/>
    <n v="322.4981499999999"/>
    <x v="269"/>
  </r>
  <r>
    <n v="12931905"/>
    <n v="2019"/>
    <n v="2020"/>
    <s v="BDE-Overhaul Unit 1"/>
    <x v="242"/>
    <n v="202"/>
    <n v="268.13033000000001"/>
    <n v="66.130330000000015"/>
    <x v="270"/>
  </r>
  <r>
    <n v="12931903"/>
    <n v="2019"/>
    <n v="2020"/>
    <s v="BDE-Rplc U 1-6 Gen.BearingSeal"/>
    <x v="243"/>
    <n v="656.7"/>
    <n v="179.37401"/>
    <n v="-477.32599000000005"/>
    <x v="271"/>
  </r>
  <r>
    <n v="12931906"/>
    <n v="2019"/>
    <n v="2020"/>
    <s v="BDE-Rplc Condition Monitor Eqp"/>
    <x v="244"/>
    <n v="382.7"/>
    <n v="314.26067"/>
    <n v="-68.439329999999984"/>
    <x v="272"/>
  </r>
  <r>
    <n v="12811901"/>
    <n v="2019"/>
    <n v="2020"/>
    <s v="HLK-Rplc T/G Cool Water Pump"/>
    <x v="245"/>
    <n v="408.5"/>
    <n v="448.62021000000004"/>
    <n v="40.120210000000043"/>
    <x v="273"/>
  </r>
  <r>
    <n v="12811902"/>
    <n v="2019"/>
    <n v="2020"/>
    <s v="HLK,PRV-Rplc Drainage Pumps"/>
    <x v="246"/>
    <n v="774"/>
    <n v="571.04446999999993"/>
    <n v="-202.95553000000007"/>
    <x v="274"/>
  </r>
  <r>
    <n v="13332001"/>
    <n v="2020"/>
    <n v="2020"/>
    <s v="Overhaul Diesel Units-Var"/>
    <x v="185"/>
    <n v="2310.915"/>
    <n v="1923.2427399999999"/>
    <n v="-387.67226000000005"/>
    <x v="275"/>
  </r>
  <r>
    <n v="13502006"/>
    <n v="2020"/>
    <n v="2020"/>
    <s v="Upgrade Line Depots - BUR FOG"/>
    <x v="247"/>
    <n v="648.29999999999995"/>
    <n v="724.17799000000002"/>
    <n v="75.877990000000068"/>
    <x v="276"/>
  </r>
  <r>
    <n v="13072001"/>
    <n v="2020"/>
    <n v="2020"/>
    <s v="Meters and Metering Equipment"/>
    <x v="189"/>
    <n v="244.214"/>
    <n v="180.60763"/>
    <n v="-63.606369999999998"/>
    <x v="277"/>
  </r>
  <r>
    <n v="12422006"/>
    <n v="2020"/>
    <n v="2020"/>
    <s v="Var-Replace Radomes"/>
    <x v="121"/>
    <n v="384.512"/>
    <n v="215.11322000000001"/>
    <n v="-169.39877999999999"/>
    <x v="278"/>
  </r>
  <r>
    <n v="12422008"/>
    <n v="2020"/>
    <n v="2020"/>
    <s v="Upgrade RTUs"/>
    <x v="191"/>
    <n v="157.054"/>
    <n v="156.00191000000001"/>
    <n v="-1.0520899999999926"/>
    <x v="279"/>
  </r>
  <r>
    <n v="12422010"/>
    <n v="2020"/>
    <n v="2020"/>
    <s v="Rplc Batt Banks &amp; Chargers-VAR"/>
    <x v="149"/>
    <n v="195.95500000000001"/>
    <n v="263.66084000000001"/>
    <n v="67.705839999999995"/>
    <x v="280"/>
  </r>
  <r>
    <n v="12422005"/>
    <n v="2020"/>
    <n v="2020"/>
    <s v="Upgrade Site Facilities"/>
    <x v="120"/>
    <n v="45.521999999999998"/>
    <n v="46.379760000000005"/>
    <n v="0.85776000000000607"/>
    <x v="281"/>
  </r>
  <r>
    <n v="12422004"/>
    <n v="2020"/>
    <n v="2020"/>
    <s v="Rplc Network Communications Eq"/>
    <x v="123"/>
    <n v="186.797"/>
    <n v="193.34423999999999"/>
    <n v="6.547239999999988"/>
    <x v="282"/>
  </r>
  <r>
    <n v="14012003"/>
    <n v="2020"/>
    <n v="2020"/>
    <s v="Rplc Sewage Lift System-RIG"/>
    <x v="248"/>
    <n v="127.926"/>
    <n v="203.1138"/>
    <n v="75.187799999999996"/>
    <x v="283"/>
  </r>
  <r>
    <n v="12932010"/>
    <n v="2020"/>
    <n v="2020"/>
    <s v="Hydraulic In-Serv Failures"/>
    <x v="128"/>
    <n v="1250"/>
    <n v="1287.23666"/>
    <n v="37.236660000000029"/>
    <x v="284"/>
  </r>
  <r>
    <n v="12922001"/>
    <n v="2020"/>
    <n v="2020"/>
    <s v="Refurbish Access Road to Ebbeg"/>
    <x v="249"/>
    <n v="803.14200000000005"/>
    <n v="804.31293999999991"/>
    <n v="1.1709399999998595"/>
    <x v="285"/>
  </r>
  <r>
    <n v="12902001"/>
    <n v="2020"/>
    <n v="2020"/>
    <s v="Overhaul Unit 2 - Cat Arm"/>
    <x v="250"/>
    <n v="326.49200000000002"/>
    <n v="388.57832999999999"/>
    <n v="62.086329999999975"/>
    <x v="286"/>
  </r>
  <r>
    <n v="12902004"/>
    <n v="2020"/>
    <n v="2020"/>
    <s v="InstPartial DisMon-HLK,CAT,GCL"/>
    <x v="251"/>
    <n v="451.41699999999997"/>
    <n v="495.69794999999999"/>
    <n v="44.280950000000018"/>
    <x v="287"/>
  </r>
  <r>
    <n v="12902003"/>
    <n v="2020"/>
    <n v="2020"/>
    <s v="Penstock Lvl 2 Cond. As. CAT"/>
    <x v="252"/>
    <n v="261.21600000000001"/>
    <n v="254.6524"/>
    <n v="-6.5636000000000081"/>
    <x v="288"/>
  </r>
  <r>
    <n v="12932006"/>
    <n v="2020"/>
    <n v="2020"/>
    <s v="Upgrade Bear Brook Crossing"/>
    <x v="253"/>
    <n v="435.35399999999998"/>
    <n v="718.09343000000001"/>
    <n v="282.73943000000003"/>
    <x v="289"/>
  </r>
  <r>
    <n v="12982001"/>
    <n v="2020"/>
    <n v="2020"/>
    <s v="Remove Safety Hazards-2020"/>
    <x v="108"/>
    <n v="198.55199999999999"/>
    <n v="218.41507000000001"/>
    <n v="19.863070000000022"/>
    <x v="290"/>
  </r>
  <r>
    <n v="12842002"/>
    <n v="2020"/>
    <n v="2020"/>
    <s v="Instal Frazil Ice Forecas. UPS"/>
    <x v="254"/>
    <n v="176.98699999999999"/>
    <n v="230.18980999999999"/>
    <n v="53.202809999999999"/>
    <x v="291"/>
  </r>
  <r>
    <n v="12962003"/>
    <n v="2020"/>
    <n v="2020"/>
    <s v="HRD-Thermal In-Service Failure"/>
    <x v="199"/>
    <n v="2000.0419999999999"/>
    <n v="1836.68605"/>
    <n v="-163.35594999999989"/>
    <x v="292"/>
  </r>
  <r>
    <n v="13252005"/>
    <n v="2020"/>
    <n v="2020"/>
    <s v="Upg. Terminal St. Equip Founda"/>
    <x v="255"/>
    <n v="349.9"/>
    <n v="242.52539999999999"/>
    <n v="-107.37459999999999"/>
    <x v="293"/>
  </r>
  <r>
    <n v="13252018"/>
    <n v="2020"/>
    <n v="2020"/>
    <s v="Upgrade Control Building - WAV"/>
    <x v="256"/>
    <n v="333.72980000000001"/>
    <n v="248.57727"/>
    <n v="-85.152530000000013"/>
    <x v="294"/>
  </r>
  <r>
    <n v="13252001"/>
    <n v="2020"/>
    <n v="2020"/>
    <s v="Terminal Stat In-Serv Failures"/>
    <x v="113"/>
    <n v="1500.046"/>
    <n v="1081.0306599999999"/>
    <n v="-419.01534000000015"/>
    <x v="295"/>
  </r>
  <r>
    <n v="13252009"/>
    <n v="2020"/>
    <n v="2020"/>
    <s v="Repl. TS Batt. Banks and Charg"/>
    <x v="257"/>
    <n v="123.54300000000001"/>
    <n v="89.130119999999991"/>
    <n v="-34.412880000000015"/>
    <x v="296"/>
  </r>
  <r>
    <n v="13252002"/>
    <n v="2020"/>
    <n v="2020"/>
    <s v="Replace Surge Arresters - VAR"/>
    <x v="258"/>
    <n v="132.28"/>
    <n v="102.20141000000001"/>
    <n v="-30.078589999999991"/>
    <x v="297"/>
  </r>
  <r>
    <n v="13252003"/>
    <n v="2020"/>
    <n v="2020"/>
    <s v="Var-Upgrade Cables"/>
    <x v="259"/>
    <n v="473.61099999999999"/>
    <n v="160.90201999999999"/>
    <n v="-312.70898"/>
    <x v="298"/>
  </r>
  <r>
    <n v="13252011"/>
    <n v="2020"/>
    <n v="2020"/>
    <s v="Purchase SF6 Multi Analyzer"/>
    <x v="260"/>
    <n v="207.04900000000001"/>
    <n v="155.70069000000001"/>
    <n v="-51.348309999999998"/>
    <x v="299"/>
  </r>
  <r>
    <n v="14112001"/>
    <n v="2020"/>
    <n v="2020"/>
    <s v="Upgrade Fuel Storage Tanks CHT"/>
    <x v="261"/>
    <n v="467.16899999999998"/>
    <n v="310.65037000000001"/>
    <n v="-156.51862999999997"/>
    <x v="300"/>
  </r>
  <r>
    <n v="13492008"/>
    <n v="2020"/>
    <n v="2020"/>
    <s v="Perform WPLM Program"/>
    <x v="48"/>
    <n v="2792.7240000000002"/>
    <n v="2882.61418"/>
    <n v="89.890179999999873"/>
    <x v="301"/>
  </r>
  <r>
    <n v="12932001"/>
    <n v="2020"/>
    <n v="2020"/>
    <s v="Upgrd Public Safety,Dams"/>
    <x v="262"/>
    <n v="728.51400000000001"/>
    <n v="467.19824999999997"/>
    <n v="-261.31575000000004"/>
    <x v="302"/>
  </r>
  <r>
    <n v="20082001"/>
    <n v="2020"/>
    <n v="2020"/>
    <s v="Purchase Office Equipment-HYP"/>
    <x v="195"/>
    <n v="60.9"/>
    <n v="6.9705600000000008"/>
    <n v="-53.92944"/>
    <x v="303"/>
  </r>
  <r>
    <n v="12682001"/>
    <n v="2020"/>
    <n v="2020"/>
    <s v="Thermal Generation Tools&amp;Equip"/>
    <x v="59"/>
    <n v="15.7"/>
    <n v="21.505740000000003"/>
    <n v="5.8057400000000037"/>
    <x v="304"/>
  </r>
  <r>
    <n v="12422007"/>
    <n v="2020"/>
    <n v="2020"/>
    <s v="Purchase Test Equipment"/>
    <x v="59"/>
    <n v="93.4"/>
    <n v="46.263469999999998"/>
    <n v="-47.136530000000008"/>
    <x v="305"/>
  </r>
  <r>
    <n v="12682002"/>
    <n v="2020"/>
    <n v="2020"/>
    <s v="HRD - Tools and Equipment 50K"/>
    <x v="59"/>
    <n v="26"/>
    <n v="26.5213"/>
    <n v="0.5213000000000001"/>
    <x v="306"/>
  </r>
  <r>
    <n v="12792001"/>
    <n v="2020"/>
    <n v="2020"/>
    <s v="Hydro Generation Tools &amp; Equip"/>
    <x v="55"/>
    <n v="21"/>
    <n v="36.116599999999998"/>
    <n v="15.116599999999998"/>
    <x v="307"/>
  </r>
  <r>
    <n v="12931702"/>
    <n v="2017"/>
    <n v="2021"/>
    <s v="BDE-U1-6 Rplc Exciter Control"/>
    <x v="263"/>
    <n v="3347"/>
    <n v="2343.2927400000003"/>
    <n v="-1003.7072599999997"/>
    <x v="308"/>
  </r>
  <r>
    <n v="13251601"/>
    <n v="2016"/>
    <n v="2021"/>
    <s v="Upgrade Circuit Breakers 16/20"/>
    <x v="264"/>
    <n v="61460.4"/>
    <n v="44310.925200000005"/>
    <n v="-17149.474799999996"/>
    <x v="309"/>
  </r>
  <r>
    <n v="14011808"/>
    <n v="2018"/>
    <n v="2021"/>
    <s v="MAK-Diesel Genset Replacement"/>
    <x v="265"/>
    <n v="8900.2000000000007"/>
    <n v="10456.444019999999"/>
    <n v="1556.2440199999983"/>
    <x v="310"/>
  </r>
  <r>
    <n v="13251913"/>
    <n v="2019"/>
    <n v="2021"/>
    <s v="Upgrd Data Alarm System HRDM20"/>
    <x v="266"/>
    <n v="636.79999999999995"/>
    <n v="789.30469999999991"/>
    <n v="152.50469999999996"/>
    <x v="311"/>
  </r>
  <r>
    <n v="13251917"/>
    <n v="2019"/>
    <n v="2021"/>
    <s v="Upgrd RecloseCircuit BRKRs-HRD"/>
    <x v="267"/>
    <n v="367.6"/>
    <n v="171.47776000000002"/>
    <n v="-196.12224000000001"/>
    <x v="312"/>
  </r>
  <r>
    <n v="13881903"/>
    <n v="2019"/>
    <n v="2021"/>
    <s v="Refurbish 230kV TS WAB-M20"/>
    <x v="268"/>
    <n v="4969.8"/>
    <n v="1989.18011"/>
    <n v="-2980.6198899999999"/>
    <x v="313"/>
  </r>
  <r>
    <n v="12922002"/>
    <n v="2020"/>
    <n v="2021"/>
    <s v="Install Remote Seepage MS-BDE"/>
    <x v="269"/>
    <n v="394.7"/>
    <n v="1260.6600100000001"/>
    <n v="865.96001000000001"/>
    <x v="314"/>
  </r>
  <r>
    <n v="12932003"/>
    <n v="2020"/>
    <n v="2021"/>
    <s v="BDE-Refurb U 5 Gen Stator"/>
    <x v="270"/>
    <n v="5630"/>
    <n v="6854.3221299999996"/>
    <n v="1224.3221299999996"/>
    <x v="315"/>
  </r>
  <r>
    <n v="14112008"/>
    <n v="2020"/>
    <n v="2021"/>
    <s v="Diesel Genset Replace MSH"/>
    <x v="271"/>
    <n v="3900.7139999999999"/>
    <n v="3527.9936899999998"/>
    <n v="-372.72031000000015"/>
    <x v="316"/>
  </r>
  <r>
    <n v="14012001"/>
    <n v="2020"/>
    <n v="2021"/>
    <s v="Diesel Plant Vent. Up. NAN"/>
    <x v="272"/>
    <n v="853.07600000000002"/>
    <n v="653.12243000000001"/>
    <n v="-199.95357000000001"/>
    <x v="317"/>
  </r>
  <r>
    <n v="12942001"/>
    <n v="2020"/>
    <n v="2021"/>
    <s v="Rplc Diesel Genset-VCS"/>
    <x v="273"/>
    <n v="944.02800000000002"/>
    <n v="1064.0392099999999"/>
    <n v="120.01120999999989"/>
    <x v="318"/>
  </r>
  <r>
    <n v="21842002"/>
    <n v="2020"/>
    <n v="2021"/>
    <s v="Inspect Generator Rotor - HVY"/>
    <x v="274"/>
    <n v="1097.604"/>
    <n v="1221.9490700000001"/>
    <n v="124.34507000000008"/>
    <x v="319"/>
  </r>
  <r>
    <n v="13252015"/>
    <n v="2020"/>
    <n v="2021"/>
    <s v="Upgrade Power Transformers - V"/>
    <x v="275"/>
    <n v="1245.723"/>
    <n v="1228.4232"/>
    <n v="-17.299800000000005"/>
    <x v="320"/>
  </r>
  <r>
    <n v="13252013"/>
    <n v="2020"/>
    <n v="2021"/>
    <s v="Upgrade Data Alarm Systems MDR"/>
    <x v="276"/>
    <n v="326.49900000000002"/>
    <n v="380.40519"/>
    <n v="53.906189999999981"/>
    <x v="321"/>
  </r>
  <r>
    <n v="13252014"/>
    <n v="2020"/>
    <n v="2021"/>
    <s v="Replace Disconnect Switches"/>
    <x v="277"/>
    <n v="1069.847"/>
    <n v="1223.7236499999999"/>
    <n v="153.87664999999993"/>
    <x v="322"/>
  </r>
  <r>
    <n v="13252016"/>
    <n v="2020"/>
    <n v="2021"/>
    <s v="Install Fire Protec, 230kV STB"/>
    <x v="278"/>
    <n v="681.19500000000005"/>
    <n v="390.28677000000005"/>
    <n v="-290.90823"/>
    <x v="323"/>
  </r>
  <r>
    <n v="13252008"/>
    <n v="2020"/>
    <n v="2021"/>
    <s v="Replace Insulators - Various"/>
    <x v="279"/>
    <n v="243.10601"/>
    <n v="226.61515"/>
    <n v="-16.490859999999998"/>
    <x v="324"/>
  </r>
  <r>
    <n v="12962001"/>
    <n v="2020"/>
    <n v="2021"/>
    <s v="HRD-Rewind Unit 3 Stator"/>
    <x v="280"/>
    <n v="6945.6"/>
    <n v="7285.6551200000004"/>
    <n v="340.05511999999999"/>
    <x v="325"/>
  </r>
  <r>
    <n v="21842001"/>
    <n v="2020"/>
    <n v="2021"/>
    <s v="HVYGT-Replace Fire Suppression"/>
    <x v="281"/>
    <n v="2642.45"/>
    <n v="1923.0096899999999"/>
    <n v="-719.44030999999995"/>
    <x v="326"/>
  </r>
  <r>
    <n v="12932005"/>
    <n v="2020"/>
    <n v="2021"/>
    <s v="Replace Control Cables BDE"/>
    <x v="282"/>
    <n v="311.291"/>
    <n v="312.20409999999998"/>
    <n v="0.91309999999998581"/>
    <x v="327"/>
  </r>
  <r>
    <n v="13252012"/>
    <n v="2020"/>
    <n v="2021"/>
    <s v="Instl BRKRFailProtect-BUC/HBY"/>
    <x v="283"/>
    <n v="510.16899999999998"/>
    <n v="958.84753999999998"/>
    <n v="448.67854"/>
    <x v="328"/>
  </r>
  <r>
    <n v="13972003"/>
    <n v="2020"/>
    <n v="2021"/>
    <s v="Additions for Load-DistMAK HPD"/>
    <x v="284"/>
    <n v="846.11300000000006"/>
    <n v="824.05087000000003"/>
    <n v="-22.062130000000025"/>
    <x v="329"/>
  </r>
  <r>
    <n v="13252004"/>
    <n v="2020"/>
    <n v="2021"/>
    <s v="Repla Instr. Transformers VAR"/>
    <x v="285"/>
    <n v="339.05399999999997"/>
    <n v="690.34616000000005"/>
    <n v="351.29216000000008"/>
    <x v="330"/>
  </r>
  <r>
    <n v="13502003"/>
    <n v="2020"/>
    <n v="2021"/>
    <s v="2020/21-Distribution Upgrades"/>
    <x v="286"/>
    <n v="3257.1"/>
    <n v="3485.5130199999999"/>
    <n v="228.41301999999996"/>
    <x v="331"/>
  </r>
  <r>
    <n v="13252006"/>
    <n v="2020"/>
    <n v="2021"/>
    <s v="Upgrade Station Lighting - VAR"/>
    <x v="287"/>
    <n v="414.83300000000003"/>
    <n v="316.02557999999999"/>
    <n v="-98.807420000000036"/>
    <x v="332"/>
  </r>
  <r>
    <n v="12852001"/>
    <n v="2020"/>
    <n v="2021"/>
    <s v="Rplc TG Cont &amp; Vib Mon Sy PRV"/>
    <x v="288"/>
    <n v="238.571"/>
    <n v="277.11937999999998"/>
    <n v="38.54837999999998"/>
    <x v="333"/>
  </r>
  <r>
    <n v="12932002"/>
    <n v="2020"/>
    <n v="2021"/>
    <s v="Reburbish Hydraulic Struct VAR"/>
    <x v="289"/>
    <n v="5368.415"/>
    <n v="5182.5132800000001"/>
    <n v="-185.90171999999984"/>
    <x v="334"/>
  </r>
  <r>
    <n v="13502091"/>
    <n v="2020"/>
    <n v="2021"/>
    <s v="SUP-EV Charger Installation"/>
    <x v="290"/>
    <n v="259.39999999999998"/>
    <n v="367.78471999999999"/>
    <n v="108.38472000000002"/>
    <x v="335"/>
  </r>
  <r>
    <n v="14112092"/>
    <n v="2020"/>
    <n v="2021"/>
    <s v="MSH - Integrate Renewables PH2"/>
    <x v="291"/>
    <n v="498"/>
    <n v="1.4551915228366899E-14"/>
    <n v="-498"/>
    <x v="336"/>
  </r>
  <r>
    <n v="12852102"/>
    <n v="2021"/>
    <n v="2021"/>
    <s v="Penstock Lvl 2 Cond Assess PRV"/>
    <x v="292"/>
    <n v="196.8"/>
    <n v="256.73928000000001"/>
    <n v="59.939279999999997"/>
    <x v="337"/>
  </r>
  <r>
    <n v="12932101"/>
    <n v="2021"/>
    <n v="2021"/>
    <s v="Upgrd Public Safety Dams BDE21"/>
    <x v="201"/>
    <n v="436.28"/>
    <n v="380.69848999999999"/>
    <n v="-55.58150999999998"/>
    <x v="338"/>
  </r>
  <r>
    <n v="13252101"/>
    <n v="2021"/>
    <n v="2021"/>
    <s v="Terminal Stat In-Serv Failures"/>
    <x v="113"/>
    <n v="1800"/>
    <n v="1178.0273"/>
    <n v="-621.97270000000003"/>
    <x v="339"/>
  </r>
  <r>
    <n v="13252105"/>
    <n v="2021"/>
    <n v="2021"/>
    <s v="Upg. Terminal St. Equip Founda"/>
    <x v="293"/>
    <n v="175.4"/>
    <n v="163.56414999999998"/>
    <n v="-11.835850000000022"/>
    <x v="340"/>
  </r>
  <r>
    <n v="14012102"/>
    <n v="2021"/>
    <n v="2021"/>
    <s v="Inspect Fuel Stg Tks - Postvil"/>
    <x v="294"/>
    <n v="532.6"/>
    <n v="350.28203000000002"/>
    <n v="-182.31797"/>
    <x v="341"/>
  </r>
  <r>
    <n v="13252107"/>
    <n v="2021"/>
    <n v="2021"/>
    <s v="Upgrade Fault Recorders - Var"/>
    <x v="295"/>
    <n v="346.40800000000002"/>
    <n v="219.51249999999999"/>
    <n v="-126.89550000000003"/>
    <x v="342"/>
  </r>
  <r>
    <n v="13072101"/>
    <n v="2021"/>
    <n v="2021"/>
    <s v="Meters and Metering Equipment"/>
    <x v="189"/>
    <n v="233.4"/>
    <n v="228.52070000000001"/>
    <n v="-4.8793000000000006"/>
    <x v="343"/>
  </r>
  <r>
    <n v="14012103"/>
    <n v="2021"/>
    <n v="2021"/>
    <s v="Rplc Fuel Storage Tank - PR"/>
    <x v="296"/>
    <n v="350.3"/>
    <n v="234.09635999999998"/>
    <n v="-116.20364000000004"/>
    <x v="344"/>
  </r>
  <r>
    <n v="13252102"/>
    <n v="2021"/>
    <n v="2021"/>
    <s v="Replace Surge Arresters - VAR"/>
    <x v="297"/>
    <n v="61.649000000000001"/>
    <n v="54.304410000000004"/>
    <n v="-7.3445899999999966"/>
    <x v="345"/>
  </r>
  <r>
    <n v="13252119"/>
    <n v="2021"/>
    <n v="2021"/>
    <s v="Pur SF6 Reclaim Units-SVL/HVY"/>
    <x v="298"/>
    <n v="142.72200000000001"/>
    <n v="142.24012999999999"/>
    <n v="-0.4818700000000149"/>
    <x v="346"/>
  </r>
  <r>
    <n v="12422104"/>
    <n v="2021"/>
    <n v="2021"/>
    <s v="Rplc Network Communications Eq"/>
    <x v="123"/>
    <n v="194"/>
    <n v="242.83564999999999"/>
    <n v="48.835649999999987"/>
    <x v="347"/>
  </r>
  <r>
    <n v="12422105"/>
    <n v="2021"/>
    <n v="2021"/>
    <s v="Upgrade Site Facilities"/>
    <x v="120"/>
    <n v="48.942999999999998"/>
    <n v="48.375010000000003"/>
    <n v="-0.56798999999999467"/>
    <x v="348"/>
  </r>
  <r>
    <n v="20682105"/>
    <n v="2021"/>
    <n v="2021"/>
    <s v="Perform Minor Enhancements HYP"/>
    <x v="299"/>
    <n v="372.1"/>
    <n v="281.10133000000002"/>
    <n v="-90.998670000000004"/>
    <x v="349"/>
  </r>
  <r>
    <n v="12422110"/>
    <n v="2021"/>
    <n v="2021"/>
    <s v="Rplc Batt Banks &amp; Chargers-VAR"/>
    <x v="149"/>
    <n v="327.2"/>
    <n v="350.41167999999999"/>
    <n v="23.211680000000001"/>
    <x v="350"/>
  </r>
  <r>
    <n v="12982101"/>
    <n v="2021"/>
    <n v="2021"/>
    <s v="Remove Safety Hazards-2021"/>
    <x v="108"/>
    <n v="199.1"/>
    <n v="224.74454"/>
    <n v="25.644540000000006"/>
    <x v="351"/>
  </r>
  <r>
    <n v="12682102"/>
    <n v="2021"/>
    <n v="2021"/>
    <s v="HRD GT - Tools and Equipment"/>
    <x v="300"/>
    <n v="45.6"/>
    <n v="37.38447"/>
    <n v="-8.2155300000000011"/>
    <x v="352"/>
  </r>
  <r>
    <n v="13252103"/>
    <n v="2021"/>
    <n v="2021"/>
    <s v="Upgrd Cables, Trenches, AC/DC"/>
    <x v="301"/>
    <n v="496.69299999999998"/>
    <n v="251.93798000000001"/>
    <n v="-244.75501999999997"/>
    <x v="353"/>
  </r>
  <r>
    <n v="12932102"/>
    <n v="2021"/>
    <n v="2021"/>
    <s v="BDE - Unit 5 Gen Overhaul"/>
    <x v="302"/>
    <n v="220.42699999999999"/>
    <n v="303.22201000000001"/>
    <n v="82.795010000000019"/>
    <x v="354"/>
  </r>
  <r>
    <n v="12852101"/>
    <n v="2021"/>
    <n v="2021"/>
    <s v="PRV - Generator Overhaul"/>
    <x v="303"/>
    <n v="341.90600000000001"/>
    <n v="316.18919"/>
    <n v="-25.716810000000009"/>
    <x v="355"/>
  </r>
  <r>
    <n v="12932110"/>
    <n v="2021"/>
    <n v="2021"/>
    <s v="Hydraulic Generation In-Servic"/>
    <x v="128"/>
    <n v="1250"/>
    <n v="2059.11778"/>
    <n v="809.11778000000004"/>
    <x v="356"/>
  </r>
  <r>
    <n v="12792101"/>
    <n v="2021"/>
    <n v="2021"/>
    <s v="Hydro Generation Tools &amp; Equip"/>
    <x v="55"/>
    <n v="194.3"/>
    <n v="168.81370000000001"/>
    <n v="-25.4863"/>
    <x v="357"/>
  </r>
  <r>
    <n v="12932105"/>
    <n v="2021"/>
    <n v="2021"/>
    <s v="BDE - Replace Air Conditioning"/>
    <x v="304"/>
    <n v="162.9"/>
    <n v="177.81789999999998"/>
    <n v="14.917899999999975"/>
    <x v="358"/>
  </r>
  <r>
    <n v="20082101"/>
    <n v="2021"/>
    <n v="2021"/>
    <s v="Purchase Office Equipment-HYP"/>
    <x v="195"/>
    <n v="62.264000000000003"/>
    <n v="20.42484"/>
    <n v="-41.839160000000007"/>
    <x v="359"/>
  </r>
  <r>
    <n v="13492108"/>
    <n v="2021"/>
    <n v="2021"/>
    <s v="Perform WPLM Program"/>
    <x v="48"/>
    <n v="2896.9"/>
    <n v="2964.9460399999998"/>
    <n v="68.046039999999721"/>
    <x v="360"/>
  </r>
  <r>
    <n v="13332101"/>
    <n v="2021"/>
    <n v="2021"/>
    <s v="Overhaul Diesel Units-Var"/>
    <x v="185"/>
    <n v="1232.9000000000001"/>
    <n v="790.39238"/>
    <n v="-442.50762000000009"/>
    <x v="361"/>
  </r>
  <r>
    <n v="12422108"/>
    <n v="2021"/>
    <n v="2021"/>
    <s v="Upgrade RTUs"/>
    <x v="191"/>
    <n v="183.4"/>
    <n v="199.18982"/>
    <n v="15.789819999999992"/>
    <x v="362"/>
  </r>
  <r>
    <n v="12422106"/>
    <n v="2021"/>
    <n v="2021"/>
    <s v="Var-Replace Radomes"/>
    <x v="121"/>
    <n v="240.4"/>
    <n v="231.90667999999999"/>
    <n v="-8.4933200000000113"/>
    <x v="363"/>
  </r>
  <r>
    <n v="12972101"/>
    <n v="2021"/>
    <n v="2021"/>
    <s v="HRD-Boiler Cond Assessmt/Upgrd"/>
    <x v="305"/>
    <n v="3000"/>
    <n v="3889.2473599999998"/>
    <n v="889.24735999999984"/>
    <x v="364"/>
  </r>
  <r>
    <n v="12972103"/>
    <n v="2021"/>
    <n v="2021"/>
    <s v="HRD-Inspect Chemical Tanks"/>
    <x v="306"/>
    <n v="919.8"/>
    <n v="514.64530999999999"/>
    <n v="-405.15468999999996"/>
    <x v="365"/>
  </r>
  <r>
    <n v="12962103"/>
    <n v="2021"/>
    <n v="2021"/>
    <s v="HRD-Thermal In-Service Failure"/>
    <x v="307"/>
    <n v="2000"/>
    <n v="5807.5150300000005"/>
    <n v="3807.5150300000005"/>
    <x v="366"/>
  </r>
  <r>
    <n v="12962104"/>
    <n v="2021"/>
    <n v="2021"/>
    <s v="HRD-O/H U3 Boiler Feed Pump E"/>
    <x v="308"/>
    <n v="373"/>
    <n v="257.78661"/>
    <n v="-115.21339"/>
    <x v="367"/>
  </r>
  <r>
    <n v="12962101"/>
    <n v="2021"/>
    <n v="2021"/>
    <s v="HRD-O/H Unit 1 Turbine / Value"/>
    <x v="309"/>
    <n v="8026.6"/>
    <n v="9765.0063399999999"/>
    <n v="1738.4063399999995"/>
    <x v="368"/>
  </r>
  <r>
    <n v="20682103"/>
    <n v="2021"/>
    <n v="2021"/>
    <s v="Core IT/OT Infrastructure"/>
    <x v="310"/>
    <n v="262.77600000000001"/>
    <n v="257.54584"/>
    <n v="-5.2301600000000121"/>
    <x v="369"/>
  </r>
  <r>
    <n v="20682104"/>
    <n v="2021"/>
    <n v="2021"/>
    <s v="Refresh Security Software HYP"/>
    <x v="311"/>
    <n v="217.494"/>
    <n v="211.21764000000002"/>
    <n v="-6.2763599999999826"/>
    <x v="370"/>
  </r>
  <r>
    <n v="20682109"/>
    <n v="2021"/>
    <n v="2021"/>
    <s v="Upgrd Hydro ECC Wall  Infrastr"/>
    <x v="312"/>
    <n v="188.476"/>
    <n v="142.33488"/>
    <n v="-46.141120000000001"/>
    <x v="371"/>
  </r>
  <r>
    <n v="12962102"/>
    <n v="2021"/>
    <n v="2021"/>
    <s v="HRD-O/H Unit 3 Generator"/>
    <x v="313"/>
    <n v="572.70000000000005"/>
    <n v="610.98180000000002"/>
    <n v="38.281799999999976"/>
    <x v="372"/>
  </r>
  <r>
    <n v="12422107"/>
    <n v="2021"/>
    <n v="2021"/>
    <s v="Purchase Test Equipment"/>
    <x v="59"/>
    <n v="40"/>
    <n v="34.001510000000003"/>
    <n v="-5.9984899999999968"/>
    <x v="373"/>
  </r>
  <r>
    <n v="12682101"/>
    <n v="2021"/>
    <n v="2021"/>
    <s v="Thermal Generation Tools&amp;Equip"/>
    <x v="59"/>
    <n v="18.8"/>
    <n v="7.9027299999999991"/>
    <n v="-10.897270000000002"/>
    <x v="374"/>
  </r>
  <r>
    <n v="13252109"/>
    <n v="2021"/>
    <n v="2021"/>
    <s v="Repl. TS Batt. Banks and Charg"/>
    <x v="257"/>
    <n v="177.4"/>
    <n v="156.54885999999999"/>
    <n v="-20.851140000000015"/>
    <x v="375"/>
  </r>
  <r>
    <n v="20682108"/>
    <n v="2021"/>
    <n v="2021"/>
    <s v="Hydro - Mobile Devices"/>
    <x v="314"/>
    <n v="48.2"/>
    <n v="47.144910000000003"/>
    <n v="-1.0550899999999999"/>
    <x v="376"/>
  </r>
  <r>
    <n v="14011908"/>
    <n v="2019"/>
    <n v="2022"/>
    <s v="Rplc Diesel Genset 2052 - CTW"/>
    <x v="315"/>
    <n v="3947.4"/>
    <n v="4163.90175"/>
    <n v="216.5017499999999"/>
    <x v="377"/>
  </r>
  <r>
    <n v="14012002"/>
    <n v="2020"/>
    <n v="2022"/>
    <s v="Replace Auto. Equipment RIG"/>
    <x v="316"/>
    <n v="363.8"/>
    <n v="459.44682"/>
    <n v="95.646819999999991"/>
    <x v="378"/>
  </r>
  <r>
    <n v="13402002"/>
    <n v="2020"/>
    <n v="2022"/>
    <s v="HRD GT Partial Disch. Mon."/>
    <x v="317"/>
    <n v="612.755"/>
    <n v="521.33302000000003"/>
    <n v="-91.421979999999962"/>
    <x v="379"/>
  </r>
  <r>
    <n v="13502017"/>
    <n v="2020"/>
    <n v="2022"/>
    <s v="Install Recloser Remote Contro"/>
    <x v="318"/>
    <n v="256.64699999999999"/>
    <n v="285.01196000000004"/>
    <n v="28.364960000000053"/>
    <x v="380"/>
  </r>
  <r>
    <n v="13882003"/>
    <n v="2020"/>
    <n v="2022"/>
    <s v="Refurbish 230kV TS WAB-M21"/>
    <x v="319"/>
    <n v="2465.576"/>
    <n v="1509.44029"/>
    <n v="-956.13571000000002"/>
    <x v="381"/>
  </r>
  <r>
    <n v="14022001"/>
    <n v="2020"/>
    <n v="2022"/>
    <s v="Install Fault Recorders - HVY"/>
    <x v="320"/>
    <n v="687.95100000000002"/>
    <n v="393.80165"/>
    <n v="-294.14935000000003"/>
    <x v="382"/>
  </r>
  <r>
    <n v="13882093"/>
    <n v="2020"/>
    <n v="2022"/>
    <s v="WAB L34/L35 Protection Upgrade"/>
    <x v="321"/>
    <n v="259.30200000000002"/>
    <n v="0"/>
    <n v="-259.30200000000002"/>
    <x v="336"/>
  </r>
  <r>
    <n v="13402102"/>
    <n v="2021"/>
    <n v="2022"/>
    <s v="Purchase Capital Spares – GT"/>
    <x v="322"/>
    <n v="213.8"/>
    <n v="200.79205999999999"/>
    <n v="-13.007940000000019"/>
    <x v="383"/>
  </r>
  <r>
    <n v="13402101"/>
    <n v="2021"/>
    <n v="2022"/>
    <s v="HRD GT-Const LO Cooler Hood"/>
    <x v="323"/>
    <n v="318.8"/>
    <n v="562.20369999999991"/>
    <n v="243.4036999999999"/>
    <x v="384"/>
  </r>
  <r>
    <n v="14011904"/>
    <n v="2019"/>
    <n v="2022"/>
    <s v="Rplc Human Machine Interface"/>
    <x v="324"/>
    <n v="306.89999999999998"/>
    <n v="306.49096000000003"/>
    <n v="-0.40903999999994767"/>
    <x v="385"/>
  </r>
  <r>
    <n v="13962103"/>
    <n v="2021"/>
    <n v="2022"/>
    <s v="HVY L7-Additon for Load Growth"/>
    <x v="325"/>
    <n v="617.6"/>
    <n v="613.27026999999998"/>
    <n v="-4.3297300000000405"/>
    <x v="386"/>
  </r>
  <r>
    <n v="13462102"/>
    <n v="2021"/>
    <n v="2022"/>
    <s v="Rplc Light Duty Mobile Equip"/>
    <x v="326"/>
    <n v="549.6"/>
    <n v="601.08090000000004"/>
    <n v="51.48090000000002"/>
    <x v="387"/>
  </r>
  <r>
    <n v="13252115"/>
    <n v="2021"/>
    <n v="2022"/>
    <s v="Upgrade Power Transformers - V"/>
    <x v="327"/>
    <n v="4312.3180000000002"/>
    <n v="3072.27909"/>
    <n v="-1240.0389100000002"/>
    <x v="388"/>
  </r>
  <r>
    <n v="13252111"/>
    <n v="2021"/>
    <n v="2022"/>
    <s v="Perform Grounding Upgrades-M22"/>
    <x v="328"/>
    <n v="2107.3000000000002"/>
    <n v="1732.1112599999999"/>
    <n v="-375.18874000000028"/>
    <x v="389"/>
  </r>
  <r>
    <n v="13252110"/>
    <n v="2021"/>
    <n v="2022"/>
    <s v="Replace Protective Relays-M22"/>
    <x v="329"/>
    <n v="2007"/>
    <n v="1765.0953100000002"/>
    <n v="-241.90468999999985"/>
    <x v="390"/>
  </r>
  <r>
    <n v="13252116"/>
    <n v="2021"/>
    <n v="2022"/>
    <s v="Upgrs XFMR Parallel-HWD T1-T4"/>
    <x v="330"/>
    <n v="176.2"/>
    <n v="184.18145000000001"/>
    <n v="7.9814500000000237"/>
    <x v="391"/>
  </r>
  <r>
    <n v="21842103"/>
    <n v="2021"/>
    <n v="2022"/>
    <s v="HVYGT-Upgrade Compressed Air"/>
    <x v="331"/>
    <n v="145.80000000000001"/>
    <n v="186.60581999999999"/>
    <n v="40.805819999999983"/>
    <x v="392"/>
  </r>
  <r>
    <n v="21842101"/>
    <n v="2021"/>
    <n v="2022"/>
    <s v="HVYGT-Replace Voltage Regulato"/>
    <x v="332"/>
    <n v="342.3"/>
    <n v="283.17534000000001"/>
    <n v="-59.124660000000006"/>
    <x v="393"/>
  </r>
  <r>
    <n v="21842102"/>
    <n v="2021"/>
    <n v="2022"/>
    <s v="Rplc Fuel Lube Glycol Pump HVY"/>
    <x v="333"/>
    <n v="405.2"/>
    <n v="405.06031000000002"/>
    <n v="-0.13968999999997322"/>
    <x v="394"/>
  </r>
  <r>
    <n v="13252113"/>
    <n v="2021"/>
    <n v="2022"/>
    <s v="Upgrade Data Alarm Mgmt. OPD"/>
    <x v="334"/>
    <n v="353.30900000000003"/>
    <n v="561.58132999999998"/>
    <n v="208.27232999999995"/>
    <x v="395"/>
  </r>
  <r>
    <n v="13252112"/>
    <n v="2021"/>
    <n v="2022"/>
    <s v="Install Breaker Fail OPD DR"/>
    <x v="335"/>
    <n v="451.47199999999998"/>
    <n v="480.59555999999998"/>
    <n v="29.123559999999998"/>
    <x v="396"/>
  </r>
  <r>
    <n v="13252114"/>
    <n v="2021"/>
    <n v="2022"/>
    <s v="Replace Disconnect Switches"/>
    <x v="336"/>
    <n v="1292.7"/>
    <n v="1554.6702600000001"/>
    <n v="261.97026000000005"/>
    <x v="397"/>
  </r>
  <r>
    <n v="13502103"/>
    <n v="2021"/>
    <n v="2022"/>
    <s v="2021/22-Distribution Upgrades"/>
    <x v="337"/>
    <n v="1124.5"/>
    <n v="1841.9017200000001"/>
    <n v="717.40172000000007"/>
    <x v="398"/>
  </r>
  <r>
    <n v="13252106"/>
    <n v="2021"/>
    <n v="2022"/>
    <s v="Upgrade Station Lighting - VAR"/>
    <x v="338"/>
    <n v="278.89999999999998"/>
    <n v="201.90496999999999"/>
    <n v="-76.995029999999986"/>
    <x v="399"/>
  </r>
  <r>
    <n v="13252104"/>
    <n v="2021"/>
    <n v="2022"/>
    <s v="Repla Instr. Transformers VAR"/>
    <x v="339"/>
    <n v="460.9"/>
    <n v="729.68838000000005"/>
    <n v="268.78838000000007"/>
    <x v="400"/>
  </r>
  <r>
    <n v="20682203"/>
    <n v="2022"/>
    <n v="2022"/>
    <s v="Upgrade Core IT/OT Infrastruct"/>
    <x v="340"/>
    <n v="308.2"/>
    <n v="308.27683000000002"/>
    <n v="7.6830000000029486E-2"/>
    <x v="401"/>
  </r>
  <r>
    <n v="20682204"/>
    <n v="2022"/>
    <n v="2022"/>
    <s v="Refresh Security Software HYP"/>
    <x v="341"/>
    <n v="221.7"/>
    <n v="333.39534000000003"/>
    <n v="111.69534000000004"/>
    <x v="402"/>
  </r>
  <r>
    <n v="20682205"/>
    <n v="2022"/>
    <n v="2022"/>
    <s v="Perform Minor Enhancements HYP"/>
    <x v="342"/>
    <n v="621.70000000000005"/>
    <n v="493.68698999999998"/>
    <n v="-128.01301000000007"/>
    <x v="403"/>
  </r>
  <r>
    <n v="12422201"/>
    <n v="2022"/>
    <n v="2022"/>
    <s v="Replace RTUs (2022) - Various"/>
    <x v="343"/>
    <n v="171.1"/>
    <n v="153.17148999999998"/>
    <n v="-17.928510000000017"/>
    <x v="404"/>
  </r>
  <r>
    <n v="12422203"/>
    <n v="2022"/>
    <n v="2022"/>
    <s v="Upgr Site Facilities VAR 22"/>
    <x v="344"/>
    <n v="49.6"/>
    <n v="50.306339999999999"/>
    <n v="0.7063399999999973"/>
    <x v="405"/>
  </r>
  <r>
    <n v="13332201"/>
    <n v="2022"/>
    <n v="2022"/>
    <s v="Overhaul Diesel Units-Var"/>
    <x v="345"/>
    <n v="1360.5"/>
    <n v="1216.9337600000001"/>
    <n v="-143.56623999999988"/>
    <x v="406"/>
  </r>
  <r>
    <n v="14112202"/>
    <n v="2022"/>
    <n v="2022"/>
    <s v="Upgr Fuel Storage Tanks MSH 22"/>
    <x v="346"/>
    <n v="499.1"/>
    <n v="622.67489999999998"/>
    <n v="123.57489999999996"/>
    <x v="407"/>
  </r>
  <r>
    <n v="12422208"/>
    <n v="2022"/>
    <n v="2022"/>
    <s v="Replace Mobile Devices - Hydro"/>
    <x v="347"/>
    <n v="49.7"/>
    <n v="48.892139999999998"/>
    <n v="-0.80786000000000513"/>
    <x v="408"/>
  </r>
  <r>
    <n v="13252205"/>
    <n v="2022"/>
    <n v="2022"/>
    <s v="Upgr Terminal Stn Fdn BCX/LLK"/>
    <x v="348"/>
    <n v="614.5"/>
    <n v="552.47328000000005"/>
    <n v="-62.026719999999955"/>
    <x v="409"/>
  </r>
  <r>
    <n v="20682211"/>
    <n v="2022"/>
    <n v="2022"/>
    <s v="STLF HYDRO 22"/>
    <x v="349"/>
    <n v="439.5"/>
    <n v="409.11871000000002"/>
    <n v="-30.381289999999979"/>
    <x v="410"/>
  </r>
  <r>
    <n v="13492201"/>
    <n v="2022"/>
    <n v="2022"/>
    <s v="Wood Pole Line Management Prgm"/>
    <x v="350"/>
    <n v="1603.5"/>
    <n v="1986.46684"/>
    <n v="382.96684000000005"/>
    <x v="411"/>
  </r>
  <r>
    <n v="12982201"/>
    <n v="2022"/>
    <n v="2022"/>
    <s v="Remove Safety Hazards - Var"/>
    <x v="351"/>
    <n v="199.6"/>
    <n v="170.5701"/>
    <n v="-29.029899999999998"/>
    <x v="412"/>
  </r>
  <r>
    <n v="12422204"/>
    <n v="2022"/>
    <n v="2022"/>
    <s v="Rplc Batt Banks &amp; Chargers-VAR"/>
    <x v="352"/>
    <n v="226.6"/>
    <n v="192.73472000000001"/>
    <n v="-33.865279999999984"/>
    <x v="413"/>
  </r>
  <r>
    <n v="12422205"/>
    <n v="2022"/>
    <n v="2022"/>
    <s v="Purchase Tools and Equipment"/>
    <x v="353"/>
    <n v="42"/>
    <n v="56.027910000000006"/>
    <n v="14.027910000000006"/>
    <x v="414"/>
  </r>
  <r>
    <n v="12422206"/>
    <n v="2022"/>
    <n v="2022"/>
    <s v="Var - Replace Radomes 2022"/>
    <x v="354"/>
    <n v="179.9"/>
    <n v="124.74683"/>
    <n v="-55.153170000000003"/>
    <x v="415"/>
  </r>
  <r>
    <n v="13502191"/>
    <n v="2021"/>
    <n v="2022"/>
    <s v="Phase 2 - EV fast Charging Net"/>
    <x v="355"/>
    <n v="1581.501"/>
    <n v="1844.09555"/>
    <n v="262.59455000000003"/>
    <x v="416"/>
  </r>
  <r>
    <n v="13252122"/>
    <n v="2021"/>
    <n v="2022"/>
    <s v="Replace HTGS T2"/>
    <x v="356"/>
    <n v="1393.1569999999999"/>
    <n v="2047.83215"/>
    <n v="654.67515000000003"/>
    <x v="417"/>
  </r>
  <r>
    <n v="13251910"/>
    <n v="2019"/>
    <n v="2022"/>
    <s v="Replace Protective Relays-M20"/>
    <x v="357"/>
    <n v="4579.3999999999996"/>
    <n v="2781.0307299999999"/>
    <n v="-1798.3692699999997"/>
    <x v="418"/>
  </r>
  <r>
    <n v="13402202"/>
    <n v="2022"/>
    <n v="2022"/>
    <s v="Purchase Tools &amp; Equipment -GT"/>
    <x v="358"/>
    <n v="19.600000000000001"/>
    <n v="20.030139999999999"/>
    <n v="0.43013999999999797"/>
    <x v="419"/>
  </r>
  <r>
    <n v="13252209"/>
    <n v="2022"/>
    <n v="2022"/>
    <s v="Install Breaker Fail - DLK"/>
    <x v="359"/>
    <n v="171.21600000000001"/>
    <n v="59.610480000000003"/>
    <n v="-111.60552000000001"/>
    <x v="420"/>
  </r>
  <r>
    <n v="13252107"/>
    <n v="2021"/>
    <n v="2022"/>
    <s v="Upgrade Fault Recorders - Var"/>
    <x v="295"/>
    <n v="346.40800000000002"/>
    <n v="219.51249999999999"/>
    <n v="-126.89550000000003"/>
    <x v="342"/>
  </r>
  <r>
    <n v="13252109"/>
    <n v="2021"/>
    <n v="2022"/>
    <s v="Repl. TS Batt. Banks and Charg"/>
    <x v="257"/>
    <n v="177.4"/>
    <n v="156.54885999999999"/>
    <n v="-20.851140000000015"/>
    <x v="375"/>
  </r>
  <r>
    <n v="14272290"/>
    <n v="2022"/>
    <n v="2022"/>
    <s v="Hampden New Line from TS SUPP"/>
    <x v="360"/>
    <n v="443.8"/>
    <n v="415.31421"/>
    <n v="-28.485790000000009"/>
    <x v="421"/>
  </r>
  <r>
    <n v="12932204"/>
    <n v="2022"/>
    <n v="2022"/>
    <s v="Upgrd Public Safety Dams BDE22"/>
    <x v="201"/>
    <n v="469.5"/>
    <n v="587.47735"/>
    <n v="117.97735"/>
    <x v="422"/>
  </r>
  <r>
    <n v="12962204"/>
    <n v="2022"/>
    <n v="2022"/>
    <s v="Tools and Equip. &lt;50K Therm 22"/>
    <x v="361"/>
    <n v="18.899999999999999"/>
    <n v="18.507369999999998"/>
    <n v="-0.39263000000000048"/>
    <x v="423"/>
  </r>
  <r>
    <n v="12962205"/>
    <n v="2022"/>
    <n v="2022"/>
    <s v="Turbine Valve Overhaul Unit 3"/>
    <x v="362"/>
    <n v="3623.5"/>
    <n v="2485.5916099999999"/>
    <n v="-1137.9083900000001"/>
    <x v="424"/>
  </r>
  <r>
    <n v="12932205"/>
    <n v="2022"/>
    <n v="2022"/>
    <s v="Overhaul Turbine Gen - BDE"/>
    <x v="363"/>
    <n v="225.4"/>
    <n v="564.40012999999999"/>
    <n v="339.00013000000001"/>
    <x v="425"/>
  </r>
  <r>
    <n v="12932206"/>
    <n v="2022"/>
    <n v="2022"/>
    <s v="Overhaul Turbine Gen - Unit 4"/>
    <x v="364"/>
    <n v="225"/>
    <n v="251.13585999999998"/>
    <n v="26.13585999999998"/>
    <x v="426"/>
  </r>
  <r>
    <n v="12932209"/>
    <n v="2022"/>
    <n v="2022"/>
    <s v="Purchase Tools &amp; Eq. &lt;50K"/>
    <x v="365"/>
    <n v="187.3"/>
    <n v="151.90232999999998"/>
    <n v="-35.397670000000033"/>
    <x v="427"/>
  </r>
  <r>
    <n v="20082201"/>
    <n v="2022"/>
    <n v="2022"/>
    <s v="Tools &amp; Equipment - Admin 2022"/>
    <x v="366"/>
    <n v="67.099999999999994"/>
    <n v="68.824339999999992"/>
    <n v="1.724339999999998"/>
    <x v="428"/>
  </r>
  <r>
    <n v="12902002"/>
    <n v="2020"/>
    <n v="2022"/>
    <s v="Refurb Sump Lvl Sys-CatArm"/>
    <x v="367"/>
    <n v="355.923"/>
    <n v="895.63261"/>
    <n v="539.70961"/>
    <x v="429"/>
  </r>
  <r>
    <n v="12842001"/>
    <n v="2020"/>
    <n v="2022"/>
    <s v="Rplc Sump Pump-Upper Salmon"/>
    <x v="368"/>
    <n v="407.15300000000002"/>
    <n v="396.23444000000001"/>
    <n v="-10.918560000000014"/>
    <x v="430"/>
  </r>
  <r>
    <n v="12962002"/>
    <n v="2020"/>
    <n v="2022"/>
    <s v="Up.Uninterruptible Pow 3&amp;4 HRD"/>
    <x v="369"/>
    <n v="348.7"/>
    <n v="512.73267999999996"/>
    <n v="164.03267999999997"/>
    <x v="431"/>
  </r>
  <r>
    <n v="12922101"/>
    <n v="2021"/>
    <n v="2022"/>
    <s v="Lvl 2 Condition Assessment SRS"/>
    <x v="370"/>
    <n v="556.80799999999999"/>
    <n v="481.65846000000005"/>
    <n v="-75.149539999999945"/>
    <x v="432"/>
  </r>
  <r>
    <n v="12932103"/>
    <n v="2021"/>
    <n v="2022"/>
    <s v="BDE-Refurb U 6 Gen Stator"/>
    <x v="371"/>
    <n v="9160.8790000000008"/>
    <n v="7106.4587799999999"/>
    <n v="-2054.4202200000009"/>
    <x v="433"/>
  </r>
  <r>
    <n v="12812101"/>
    <n v="2021"/>
    <n v="2022"/>
    <s v="HLK-Rep Frazil Ice Monitor Sys"/>
    <x v="372"/>
    <n v="199.5"/>
    <n v="336.72492999999997"/>
    <n v="137.22492999999997"/>
    <x v="434"/>
  </r>
  <r>
    <n v="12922102"/>
    <n v="2021"/>
    <n v="2022"/>
    <s v="Burnt Dam-Replace 60kW Diesel"/>
    <x v="373"/>
    <n v="1161.7"/>
    <n v="383.20380999999998"/>
    <n v="-778.49619000000007"/>
    <x v="435"/>
  </r>
  <r>
    <n v="12972102"/>
    <n v="2021"/>
    <n v="2022"/>
    <s v="HRD-Upgrd WasteWater Equal.Sys"/>
    <x v="374"/>
    <n v="2361.1"/>
    <n v="2668.95696"/>
    <n v="307.85696000000007"/>
    <x v="436"/>
  </r>
  <r>
    <n v="12932203"/>
    <n v="2022"/>
    <n v="2022"/>
    <s v="BDE Unit 6 Replace  Control Ca"/>
    <x v="375"/>
    <n v="304.8"/>
    <n v="331.65253999999999"/>
    <n v="26.852539999999976"/>
    <x v="437"/>
  </r>
  <r>
    <n v="12972201"/>
    <n v="2022"/>
    <n v="2022"/>
    <s v="HRD - Upgrade Wastewater Treat"/>
    <x v="376"/>
    <n v="70.099999999999994"/>
    <n v="58.202539999999999"/>
    <n v="-11.897459999999995"/>
    <x v="438"/>
  </r>
  <r>
    <n v="12972202"/>
    <n v="2022"/>
    <n v="2022"/>
    <s v="Air Receivers Condition Assess"/>
    <x v="377"/>
    <n v="336.5"/>
    <n v="192.38489000000001"/>
    <n v="-144.11510999999999"/>
    <x v="439"/>
  </r>
  <r>
    <n v="12962202"/>
    <n v="2022"/>
    <n v="2022"/>
    <s v="Major Pump Overhaul - Holyrood"/>
    <x v="378"/>
    <n v="491.3"/>
    <n v="907.71659999999997"/>
    <n v="416.41659999999996"/>
    <x v="440"/>
  </r>
  <r>
    <n v="12972203"/>
    <n v="2022"/>
    <n v="2022"/>
    <s v="HRD-Boiler Cond Assessmt/Upgrd"/>
    <x v="379"/>
    <n v="3014.2"/>
    <n v="3899.3703100000002"/>
    <n v="885.17031000000043"/>
    <x v="441"/>
  </r>
  <r>
    <n v="14362001"/>
    <n v="2020"/>
    <n v="2023"/>
    <s v="Rplc Diesel Plant Roof-LAL,STA"/>
    <x v="380"/>
    <n v="2313.5555399999998"/>
    <n v="1335.89915"/>
    <n v="-977.65638999999987"/>
    <x v="442"/>
  </r>
  <r>
    <n v="20082002"/>
    <n v="2020"/>
    <n v="2023"/>
    <s v="Replace Elevator Motors HYP"/>
    <x v="381"/>
    <n v="882.84768000000008"/>
    <n v="964.65198999999996"/>
    <n v="81.804309999999873"/>
    <x v="443"/>
  </r>
  <r>
    <n v="13462105"/>
    <n v="2021"/>
    <n v="2023"/>
    <s v="L2 Chargers for Electric Veh."/>
    <x v="382"/>
    <n v="478.00503000000003"/>
    <n v="357.29338999999999"/>
    <n v="-120.71164000000005"/>
    <x v="444"/>
  </r>
  <r>
    <n v="13462001"/>
    <n v="2020"/>
    <n v="2023"/>
    <s v="RplcLight&amp;HvyDty Vehicles -VAR"/>
    <x v="383"/>
    <n v="8848.5693699999993"/>
    <n v="4055.0590200000001"/>
    <n v="-4793.5103499999987"/>
    <x v="445"/>
  </r>
  <r>
    <n v="13252108"/>
    <n v="2021"/>
    <n v="2023"/>
    <s v="Instl Fire Protect 230kVST-MDR"/>
    <x v="384"/>
    <n v="921.49896000000001"/>
    <n v="521.91261999999995"/>
    <n v="-399.58634000000006"/>
    <x v="446"/>
  </r>
  <r>
    <n v="12932104"/>
    <n v="2021"/>
    <n v="2023"/>
    <s v="BDE-Replace Annunciators"/>
    <x v="385"/>
    <n v="384.96840000000003"/>
    <n v="353.38376"/>
    <n v="-31.584640000000036"/>
    <x v="447"/>
  </r>
  <r>
    <n v="12962105"/>
    <n v="2021"/>
    <n v="2023"/>
    <s v="HRD-Upgrd Dist.Control System"/>
    <x v="386"/>
    <n v="1122.6141100000002"/>
    <n v="863.59189000000003"/>
    <n v="-259.02222000000017"/>
    <x v="448"/>
  </r>
  <r>
    <n v="20082102"/>
    <n v="2021"/>
    <n v="2023"/>
    <s v="HYP-Rplc Transfer Switches/Hrd"/>
    <x v="387"/>
    <n v="2324.60914"/>
    <n v="1485.3388600000001"/>
    <n v="-839.27027999999996"/>
    <x v="449"/>
  </r>
  <r>
    <n v="13462101"/>
    <n v="2021"/>
    <n v="2023"/>
    <s v="Rplc Vehicles&amp;Aerial Devices"/>
    <x v="388"/>
    <n v="5909.7556699999996"/>
    <n v="1838.99629"/>
    <n v="-4070.7593799999995"/>
    <x v="450"/>
  </r>
  <r>
    <n v="12422202"/>
    <n v="2022"/>
    <n v="2023"/>
    <s v="Rplc Network Comms EQ 2022"/>
    <x v="389"/>
    <n v="312.59640000000002"/>
    <n v="203.25798"/>
    <n v="-109.33842000000001"/>
    <x v="451"/>
  </r>
  <r>
    <n v="12902201"/>
    <n v="2022"/>
    <n v="2023"/>
    <s v="SSLR Communication Link Upgrad"/>
    <x v="390"/>
    <n v="163.15825000000001"/>
    <n v="192.61584999999999"/>
    <n v="29.457599999999985"/>
    <x v="452"/>
  </r>
  <r>
    <n v="20682206"/>
    <n v="2022"/>
    <n v="2023"/>
    <s v="Upgr Energy MGMT System 22"/>
    <x v="391"/>
    <n v="335.56829999999997"/>
    <n v="446.35953999999998"/>
    <n v="110.79124000000002"/>
    <x v="453"/>
  </r>
  <r>
    <n v="13462203"/>
    <n v="2022"/>
    <n v="2023"/>
    <s v="Replace Light- Duty Mobile Equ"/>
    <x v="392"/>
    <n v="775.28530000000001"/>
    <n v="705.40962000000002"/>
    <n v="-69.875679999999988"/>
    <x v="454"/>
  </r>
  <r>
    <n v="13462290"/>
    <n v="2022"/>
    <n v="2023"/>
    <s v=" Replace Tracks - V7271 &lt;50k"/>
    <x v="393"/>
    <n v="96.62"/>
    <n v="45"/>
    <n v="-51.620000000000005"/>
    <x v="455"/>
  </r>
  <r>
    <n v="13252117"/>
    <n v="2021"/>
    <n v="2023"/>
    <s v="Upgrade Circuit Breakers 21/22"/>
    <x v="394"/>
    <n v="12048.692939999999"/>
    <n v="8193.3203400000002"/>
    <n v="-3855.3725999999988"/>
    <x v="456"/>
  </r>
  <r>
    <n v="13252202"/>
    <n v="2022"/>
    <n v="2023"/>
    <s v="Upgrade Circuit Breakers 22/23"/>
    <x v="395"/>
    <n v="8402.5238200000003"/>
    <n v="5643.3501699999997"/>
    <n v="-2759.1736500000006"/>
    <x v="457"/>
  </r>
  <r>
    <n v="21842201"/>
    <n v="2022"/>
    <n v="2023"/>
    <s v="Install Infrared Scanning Port"/>
    <x v="396"/>
    <n v="87.557419999999993"/>
    <n v="53.041429999999998"/>
    <n v="-34.515989999999995"/>
    <x v="458"/>
  </r>
  <r>
    <n v="13402201"/>
    <n v="2022"/>
    <n v="2023"/>
    <s v="Holyrood GT Control Systems Up"/>
    <x v="397"/>
    <n v="262.17133000000001"/>
    <n v="192.30792000000002"/>
    <n v="-69.863409999999988"/>
    <x v="459"/>
  </r>
  <r>
    <n v="13252203"/>
    <n v="2022"/>
    <n v="2023"/>
    <s v="Instll Fire Protect 230kv- BUC"/>
    <x v="398"/>
    <n v="492.80225999999999"/>
    <n v="390.89436000000001"/>
    <n v="-101.90789999999998"/>
    <x v="460"/>
  </r>
  <r>
    <n v="13252204"/>
    <n v="2022"/>
    <n v="2023"/>
    <s v="Replace Protective Relays-M23"/>
    <x v="399"/>
    <n v="2253.2077599999998"/>
    <n v="1407.7078899999999"/>
    <n v="-845.49986999999987"/>
    <x v="461"/>
  </r>
  <r>
    <n v="12962203"/>
    <n v="2022"/>
    <n v="2023"/>
    <s v="Unit 3 Gen. Comp Cond Asst"/>
    <x v="400"/>
    <n v="422.02364"/>
    <n v="544.69560999999999"/>
    <n v="122.67196999999999"/>
    <x v="462"/>
  </r>
  <r>
    <n v="13502203"/>
    <n v="2022"/>
    <n v="2023"/>
    <s v="Upgrade Distribution Feeders"/>
    <x v="401"/>
    <n v="2761.0980199999999"/>
    <n v="3052.5192499999998"/>
    <n v="291.42122999999992"/>
    <x v="463"/>
  </r>
  <r>
    <n v="12922201"/>
    <n v="2022"/>
    <n v="2023"/>
    <s v="Refurb Hydlic Struct Burnt Dam"/>
    <x v="402"/>
    <n v="3756.27702"/>
    <n v="3003.7782200000001"/>
    <n v="-752.49879999999985"/>
    <x v="464"/>
  </r>
  <r>
    <n v="13252206"/>
    <n v="2022"/>
    <n v="2023"/>
    <s v="Repl TS Batt Banks/Chargers22"/>
    <x v="403"/>
    <n v="315.23933"/>
    <n v="369.09052000000003"/>
    <n v="53.851190000000031"/>
    <x v="465"/>
  </r>
  <r>
    <n v="12932207"/>
    <n v="2022"/>
    <n v="2023"/>
    <s v="Replace Generator Bearing Seal"/>
    <x v="404"/>
    <n v="296.46746000000002"/>
    <n v="149.28685999999999"/>
    <n v="-147.18060000000003"/>
    <x v="466"/>
  </r>
  <r>
    <n v="12902202"/>
    <n v="2022"/>
    <n v="2023"/>
    <s v="Replace Surface Air Coolers"/>
    <x v="405"/>
    <n v="869.07318000000009"/>
    <n v="583.55487000000005"/>
    <n v="-285.51831000000004"/>
    <x v="467"/>
  </r>
  <r>
    <n v="13252207"/>
    <n v="2022"/>
    <n v="2023"/>
    <s v="Upgrade Power Transformers-22"/>
    <x v="406"/>
    <n v="3758.9072000000001"/>
    <n v="2642.75054"/>
    <n v="-1116.1566600000001"/>
    <x v="468"/>
  </r>
  <r>
    <n v="12842201"/>
    <n v="2022"/>
    <n v="2023"/>
    <s v="Replace Rotary Strainer - USL"/>
    <x v="407"/>
    <n v="239.99659"/>
    <n v="238.49976000000001"/>
    <n v="-1.4968299999999886"/>
    <x v="469"/>
  </r>
  <r>
    <n v="12932210"/>
    <n v="2022"/>
    <n v="2023"/>
    <s v="Replace Monorail Beams"/>
    <x v="408"/>
    <n v="592.88038000000006"/>
    <n v="874.59324000000004"/>
    <n v="281.71285999999998"/>
    <x v="470"/>
  </r>
  <r>
    <n v="13502202"/>
    <n v="2022"/>
    <n v="2023"/>
    <s v="Install Recloser Remote Contro"/>
    <x v="409"/>
    <n v="360.48255999999998"/>
    <n v="213.76292999999998"/>
    <n v="-146.71963"/>
    <x v="471"/>
  </r>
  <r>
    <n v="13252209"/>
    <n v="2022"/>
    <n v="2023"/>
    <s v="Install Breaker Fail - DLK"/>
    <x v="359"/>
    <n v="171.2"/>
    <n v="59.610480000000003"/>
    <n v="-111.58951999999999"/>
    <x v="472"/>
  </r>
  <r>
    <n v="13252208"/>
    <n v="2022"/>
    <n v="2023"/>
    <s v="Replace Disconnects - Various"/>
    <x v="410"/>
    <n v="1235.7012500000001"/>
    <n v="1002.3860699999999"/>
    <n v="-233.31518000000017"/>
    <x v="473"/>
  </r>
  <r>
    <n v="13252211"/>
    <n v="2022"/>
    <n v="2023"/>
    <s v="Upgrade Reclosing Circuit Brea"/>
    <x v="411"/>
    <n v="210.96975"/>
    <n v="231.81801999999999"/>
    <n v="20.848269999999985"/>
    <x v="474"/>
  </r>
  <r>
    <n v="13252210"/>
    <n v="2022"/>
    <n v="2023"/>
    <s v="Replace Station Lighting - BUC"/>
    <x v="412"/>
    <n v="202.63639000000001"/>
    <n v="314.93149"/>
    <n v="112.29509999999999"/>
    <x v="475"/>
  </r>
  <r>
    <n v="13252212"/>
    <n v="2022"/>
    <n v="2023"/>
    <s v="Replace Instrument Transformer"/>
    <x v="413"/>
    <n v="402.35947999999996"/>
    <n v="487.90871000000004"/>
    <n v="85.54923000000008"/>
    <x v="476"/>
  </r>
  <r>
    <n v="14012290"/>
    <n v="2022"/>
    <n v="2023"/>
    <s v=" Rplc Diesel Plant RF MAK SUPP"/>
    <x v="414"/>
    <n v="891.6241"/>
    <n v="733.89476000000002"/>
    <n v="-157.72933999999998"/>
    <x v="477"/>
  </r>
  <r>
    <n v="12962291"/>
    <n v="2022"/>
    <n v="2023"/>
    <s v=" Lt Stage Blades Holyrood Supp"/>
    <x v="415"/>
    <n v="1432.6215099999999"/>
    <n v="1595.53719"/>
    <n v="162.91568000000007"/>
    <x v="478"/>
  </r>
  <r>
    <n v="12842290"/>
    <n v="2022"/>
    <n v="2023"/>
    <s v="USL Rotor Rim Shrinking (Supp)"/>
    <x v="416"/>
    <n v="4236.3288700000003"/>
    <n v="9146.6379499999985"/>
    <n v="4910.3090799999982"/>
    <x v="479"/>
  </r>
  <r>
    <n v="12972290"/>
    <n v="2022"/>
    <n v="2023"/>
    <s v="HRD SUPP Rpl Tank Farm Undgrd"/>
    <x v="417"/>
    <n v="1469.6288500000001"/>
    <n v="1262.91155"/>
    <n v="-206.71730000000002"/>
    <x v="480"/>
  </r>
  <r>
    <n v="12972292"/>
    <n v="2022"/>
    <n v="2023"/>
    <s v="HRD SUPP Day Tank Refurb"/>
    <x v="418"/>
    <n v="846.77193999999997"/>
    <n v="942.14318999999989"/>
    <n v="95.371249999999918"/>
    <x v="481"/>
  </r>
  <r>
    <n v="12422309"/>
    <n v="2023"/>
    <n v="2023"/>
    <s v="Rplc standalone PHX phone sys"/>
    <x v="419"/>
    <n v="175.5"/>
    <n v="208.96578"/>
    <n v="33.465779999999995"/>
    <x v="482"/>
  </r>
  <r>
    <n v="12422305"/>
    <n v="2023"/>
    <n v="2023"/>
    <s v="Purchase Tools and Equipment"/>
    <x v="420"/>
    <n v="40.4"/>
    <n v="47.401050000000005"/>
    <n v="7.0010500000000064"/>
    <x v="483"/>
  </r>
  <r>
    <n v="12422303"/>
    <n v="2023"/>
    <n v="2023"/>
    <s v="Upgr Site Facilities VAR 23"/>
    <x v="421"/>
    <n v="45.2"/>
    <n v="47.112900000000003"/>
    <n v="1.9129000000000005"/>
    <x v="484"/>
  </r>
  <r>
    <n v="12422308"/>
    <n v="2023"/>
    <n v="2023"/>
    <s v="Purchase Mobile Devices Hydro"/>
    <x v="422"/>
    <n v="83.4"/>
    <n v="116.3509"/>
    <n v="32.95089999999999"/>
    <x v="485"/>
  </r>
  <r>
    <n v="20682305"/>
    <n v="2023"/>
    <n v="2023"/>
    <s v="Prfm soft upgrs/minor echan 23"/>
    <x v="423"/>
    <n v="451.2"/>
    <n v="357.31642999999997"/>
    <n v="-93.88357000000002"/>
    <x v="486"/>
  </r>
  <r>
    <n v="20682303"/>
    <n v="2023"/>
    <n v="2023"/>
    <s v="Upgrade Core IT/OT Infrastruct"/>
    <x v="424"/>
    <n v="171.7"/>
    <n v="255.26193000000001"/>
    <n v="83.561930000000018"/>
    <x v="487"/>
  </r>
  <r>
    <n v="20682304"/>
    <n v="2023"/>
    <n v="2023"/>
    <s v="Upde Cyber Security Software23"/>
    <x v="425"/>
    <n v="232.1"/>
    <n v="230.53307999999998"/>
    <n v="-1.5669200000000103"/>
    <x v="488"/>
  </r>
  <r>
    <n v="12962302"/>
    <n v="2023"/>
    <n v="2023"/>
    <s v="Overhaul Pumps Holyrood 23"/>
    <x v="426"/>
    <n v="742.4"/>
    <n v="1429.8881899999999"/>
    <n v="687.48818999999992"/>
    <x v="489"/>
  </r>
  <r>
    <n v="12962303"/>
    <n v="2023"/>
    <n v="2023"/>
    <s v="Tools and Equip. Thermal 23"/>
    <x v="427"/>
    <n v="55.1"/>
    <n v="122.78201"/>
    <n v="67.682009999999991"/>
    <x v="490"/>
  </r>
  <r>
    <n v="13332301"/>
    <n v="2023"/>
    <n v="2023"/>
    <s v="Diesel In-Service Failures 23"/>
    <x v="428"/>
    <n v="480.4"/>
    <n v="727.17684999999994"/>
    <n v="246.77684999999997"/>
    <x v="491"/>
  </r>
  <r>
    <n v="12972301"/>
    <n v="2023"/>
    <n v="2023"/>
    <s v="HRD-Boiler Cond Assessmt/Upgrd"/>
    <x v="429"/>
    <n v="2926.6"/>
    <n v="4336.3611700000001"/>
    <n v="1409.7611700000002"/>
    <x v="492"/>
  </r>
  <r>
    <n v="12962305"/>
    <n v="2023"/>
    <n v="2023"/>
    <s v="Refurb Workshop Roof - HRD"/>
    <x v="430"/>
    <n v="243.7"/>
    <n v="237.75269"/>
    <n v="-5.9473099999999874"/>
    <x v="493"/>
  </r>
  <r>
    <n v="12422301"/>
    <n v="2023"/>
    <n v="2023"/>
    <s v="Replace RTUs (2023) - Various"/>
    <x v="431"/>
    <n v="179.7"/>
    <n v="234.43362999999999"/>
    <n v="54.733630000000005"/>
    <x v="494"/>
  </r>
  <r>
    <n v="13402301"/>
    <n v="2023"/>
    <n v="2023"/>
    <s v="Purchase Tools &amp; Equipment -GT"/>
    <x v="432"/>
    <n v="18.3"/>
    <n v="16.65767"/>
    <n v="-1.6423300000000012"/>
    <x v="495"/>
  </r>
  <r>
    <n v="21882301"/>
    <n v="2023"/>
    <n v="2023"/>
    <s v="Gas Turbine In-Service Failure"/>
    <x v="433"/>
    <n v="344.2"/>
    <n v="3606.7459199999998"/>
    <n v="3262.54592"/>
    <x v="496"/>
  </r>
  <r>
    <n v="13252301"/>
    <n v="2023"/>
    <n v="2023"/>
    <s v="Terminal Stat In-Serv Failures"/>
    <x v="434"/>
    <n v="1300"/>
    <n v="2846.69479"/>
    <n v="1546.69479"/>
    <x v="497"/>
  </r>
  <r>
    <n v="12982301"/>
    <n v="2023"/>
    <n v="2023"/>
    <s v="Remove Safety Hazards - Var"/>
    <x v="435"/>
    <n v="198.2"/>
    <n v="207.0342"/>
    <n v="8.8342000000000098"/>
    <x v="498"/>
  </r>
  <r>
    <n v="12932301"/>
    <n v="2023"/>
    <n v="2023"/>
    <s v="Hydraulic In-Serv Failures 23"/>
    <x v="436"/>
    <n v="1500"/>
    <n v="4081.0910600000002"/>
    <n v="2581.0910600000002"/>
    <x v="499"/>
  </r>
  <r>
    <n v="12932303"/>
    <n v="2023"/>
    <n v="2023"/>
    <s v="Upgr Public Safety Dams BDE 23"/>
    <x v="437"/>
    <n v="482.1"/>
    <n v="795.45952999999997"/>
    <n v="313.35952999999995"/>
    <x v="500"/>
  </r>
  <r>
    <n v="12962301"/>
    <n v="2023"/>
    <n v="2023"/>
    <s v="Thermal In-Service Failures 23"/>
    <x v="438"/>
    <n v="3300"/>
    <n v="2887.82782"/>
    <n v="-412.17218000000003"/>
    <x v="501"/>
  </r>
  <r>
    <n v="12422302"/>
    <n v="2023"/>
    <n v="2023"/>
    <s v="Rplc Network Comms EQ 2023"/>
    <x v="439"/>
    <n v="189"/>
    <n v="238.68992"/>
    <n v="49.689920000000001"/>
    <x v="502"/>
  </r>
  <r>
    <n v="12972303"/>
    <n v="2023"/>
    <n v="2023"/>
    <s v="Upgr Bio-Green Sewage HRD"/>
    <x v="440"/>
    <n v="256.60000000000002"/>
    <n v="504.94481999999999"/>
    <n v="248.34481999999997"/>
    <x v="503"/>
  </r>
  <r>
    <n v="14012302"/>
    <n v="2023"/>
    <n v="2023"/>
    <s v="SBN-Dsl Genset Rplc Unit 2056"/>
    <x v="441"/>
    <n v="543"/>
    <n v="474.69865999999996"/>
    <n v="-68.301340000000039"/>
    <x v="504"/>
  </r>
  <r>
    <n v="12922301"/>
    <n v="2023"/>
    <n v="2023"/>
    <s v="SRS - Replace Emergency Lift"/>
    <x v="442"/>
    <n v="49.8"/>
    <n v="90.741770000000002"/>
    <n v="40.941770000000005"/>
    <x v="505"/>
  </r>
  <r>
    <n v="20082301"/>
    <n v="2023"/>
    <n v="2023"/>
    <s v="Purchase office equipment &lt;50k"/>
    <x v="443"/>
    <n v="75.599999999999994"/>
    <n v="55.69332"/>
    <n v="-19.906679999999994"/>
    <x v="506"/>
  </r>
  <r>
    <n v="12932305"/>
    <n v="2023"/>
    <n v="2023"/>
    <s v="Pur Tools &amp; Eq. &lt;50K Hydraulic"/>
    <x v="444"/>
    <n v="144.9"/>
    <n v="149.97907000000001"/>
    <n v="5.0790700000000015"/>
    <x v="507"/>
  </r>
  <r>
    <n v="13072301"/>
    <n v="2023"/>
    <n v="2023"/>
    <s v="Meters and Metering Equipment"/>
    <x v="445"/>
    <n v="226.6"/>
    <n v="202.95777999999999"/>
    <n v="-23.642220000000009"/>
    <x v="508"/>
  </r>
  <r>
    <n v="12422306"/>
    <n v="2023"/>
    <n v="2023"/>
    <s v="Rplc Batt Banks &amp; Chargers-VAR"/>
    <x v="446"/>
    <n v="439.7"/>
    <n v="418.96257000000003"/>
    <n v="-20.737429999999961"/>
    <x v="509"/>
  </r>
  <r>
    <n v="13332302"/>
    <n v="2023"/>
    <n v="2023"/>
    <s v="Overhaul Diesel Units-Var"/>
    <x v="447"/>
    <n v="1502"/>
    <n v="1347.2624599999999"/>
    <n v="-154.73754000000008"/>
    <x v="510"/>
  </r>
  <r>
    <n v="12942302"/>
    <n v="2023"/>
    <n v="2023"/>
    <s v="BDE unit 7 lvl 2 cond asst"/>
    <x v="448"/>
    <n v="597.5"/>
    <n v="379.40528999999998"/>
    <n v="-218.09471000000002"/>
    <x v="511"/>
  </r>
  <r>
    <n v="12902301"/>
    <n v="2023"/>
    <n v="2023"/>
    <s v="Hydraulic Unit 1&amp;3 Overhaul"/>
    <x v="449"/>
    <n v="975.7"/>
    <n v="1289.4118100000001"/>
    <n v="313.71181000000001"/>
    <x v="512"/>
  </r>
  <r>
    <n v="13492301"/>
    <n v="2023"/>
    <n v="2023"/>
    <s v="Wood Pole Line Management Prgm"/>
    <x v="450"/>
    <n v="2824.4"/>
    <n v="5085.8376900000003"/>
    <n v="2261.4376900000002"/>
    <x v="513"/>
  </r>
  <r>
    <n v="13492302"/>
    <n v="2023"/>
    <n v="2023"/>
    <s v="Transmission Inservice Failure"/>
    <x v="451"/>
    <n v="151.69999999999999"/>
    <n v="193.58905999999999"/>
    <n v="41.889060000000001"/>
    <x v="514"/>
  </r>
  <r>
    <n v="12812102"/>
    <n v="2021"/>
    <n v="2024"/>
    <s v="HLK-Annunciator Replacement"/>
    <x v="452"/>
    <n v="371.13310999999999"/>
    <n v="483.66958"/>
    <n v="112.53647000000001"/>
    <x v="515"/>
  </r>
  <r>
    <n v="13402001"/>
    <n v="2020"/>
    <n v="2024"/>
    <s v="HRD GT-Combustor Inpection"/>
    <x v="453"/>
    <n v="5473.5431700000008"/>
    <n v="5120.9906500000006"/>
    <n v="-352.55252000000019"/>
    <x v="516"/>
  </r>
  <r>
    <n v="14112203"/>
    <n v="2022"/>
    <n v="2024"/>
    <s v="Diesel Genset Rplc Unit STL"/>
    <x v="454"/>
    <n v="1980.8"/>
    <n v="1580.0628300000001"/>
    <n v="-400.73716999999988"/>
    <x v="517"/>
  </r>
  <r>
    <n v="13332202"/>
    <n v="2022"/>
    <n v="2024"/>
    <s v="Instll Fire Prtct Diesel RAM"/>
    <x v="455"/>
    <n v="1928.8"/>
    <n v="1515.6300700000002"/>
    <n v="-413.16992999999979"/>
    <x v="518"/>
  </r>
  <r>
    <n v="13962203"/>
    <n v="2022"/>
    <n v="2024"/>
    <s v="Lab City L22Voltage Conversion"/>
    <x v="456"/>
    <n v="1491.2"/>
    <n v="2175.6354700000002"/>
    <n v="684.43547000000012"/>
    <x v="519"/>
  </r>
  <r>
    <n v="13462201"/>
    <n v="2022"/>
    <n v="2024"/>
    <s v="Purchase 46 ft Category B"/>
    <x v="457"/>
    <n v="757.99999999999989"/>
    <n v="740.91463999999996"/>
    <n v="-17.085359999999923"/>
    <x v="520"/>
  </r>
  <r>
    <n v="13462202"/>
    <n v="2022"/>
    <n v="2024"/>
    <s v="Purchase 85' Material Handler"/>
    <x v="458"/>
    <n v="1353.9"/>
    <n v="1201.72396"/>
    <n v="-152.17604000000006"/>
    <x v="521"/>
  </r>
  <r>
    <n v="14012303"/>
    <n v="2023"/>
    <n v="2024"/>
    <s v="Replace Building Ext Postville"/>
    <x v="459"/>
    <n v="683.30000000000007"/>
    <n v="1200.8385700000001"/>
    <n v="517.53857000000005"/>
    <x v="522"/>
  </r>
  <r>
    <n v="13882301"/>
    <n v="2023"/>
    <n v="2024"/>
    <s v="Cond asst Condensers 1&amp;2 WABTS"/>
    <x v="460"/>
    <n v="1093.3000000000002"/>
    <n v="1049.2629899999999"/>
    <n v="-44.037010000000237"/>
    <x v="523"/>
  </r>
  <r>
    <n v="13462305"/>
    <n v="2023"/>
    <n v="2024"/>
    <s v="Replace HVAC Unit BIF"/>
    <x v="461"/>
    <n v="172.20000000000002"/>
    <n v="274.45945"/>
    <n v="102.25944999999999"/>
    <x v="524"/>
  </r>
  <r>
    <n v="14012390"/>
    <n v="2023"/>
    <n v="2024"/>
    <s v="CHT/MSH rplc unit 2090/2044"/>
    <x v="462"/>
    <n v="401.02199999999999"/>
    <n v="492.55937"/>
    <n v="91.53737000000001"/>
    <x v="525"/>
  </r>
  <r>
    <n v="12962390"/>
    <n v="2023"/>
    <n v="2024"/>
    <s v="Pur/RplcLT Blades Unit 1&amp;2 SUP"/>
    <x v="463"/>
    <n v="6408.7"/>
    <n v="6673.0654100000002"/>
    <n v="264.36541000000034"/>
    <x v="526"/>
  </r>
  <r>
    <n v="12962292"/>
    <n v="2022"/>
    <n v="2024"/>
    <s v="Upgrd Tur Ctrl Sys Unit 2 SUPP"/>
    <x v="464"/>
    <n v="726"/>
    <n v="752.15509999999995"/>
    <n v="26.155099999999948"/>
    <x v="527"/>
  </r>
  <r>
    <n v="12422304"/>
    <n v="2023"/>
    <n v="2024"/>
    <s v="Rplc Pwr Ln Carrier (2023-24)"/>
    <x v="465"/>
    <n v="957.69999999999993"/>
    <n v="879.42520999999999"/>
    <n v="-78.274789999999939"/>
    <x v="528"/>
  </r>
  <r>
    <n v="21842301"/>
    <n v="2023"/>
    <n v="2024"/>
    <s v="Rpl Human Machine Inter 2023"/>
    <x v="466"/>
    <n v="138.6"/>
    <n v="166.22876000000002"/>
    <n v="27.628760000000028"/>
    <x v="529"/>
  </r>
  <r>
    <n v="21842302"/>
    <n v="2023"/>
    <n v="2024"/>
    <s v="Rpl Oil Mist Seperator 23/24"/>
    <x v="467"/>
    <n v="400.6"/>
    <n v="179.01691"/>
    <n v="-221.58309000000003"/>
    <x v="530"/>
  </r>
  <r>
    <n v="13252302"/>
    <n v="2023"/>
    <n v="2024"/>
    <s v="Instll Fire Protect 230kv- DLK"/>
    <x v="468"/>
    <n v="614.5"/>
    <n v="534.40273999999999"/>
    <n v="-80.097260000000006"/>
    <x v="531"/>
  </r>
  <r>
    <n v="13252305"/>
    <n v="2023"/>
    <n v="2024"/>
    <s v="InstallCAT T1S oil spill cont"/>
    <x v="469"/>
    <n v="581.6"/>
    <n v="873.81373999999994"/>
    <n v="292.21373999999992"/>
    <x v="532"/>
  </r>
  <r>
    <n v="13462403"/>
    <n v="2024"/>
    <n v="2024"/>
    <s v="Replace Grader V9829 BDE"/>
    <x v="470"/>
    <n v="836.7"/>
    <n v="872.9393"/>
    <n v="36.239299999999957"/>
    <x v="533"/>
  </r>
  <r>
    <n v="12422410"/>
    <n v="2024"/>
    <n v="2024"/>
    <s v="Install Anemometer Cat Arm 24"/>
    <x v="471"/>
    <n v="68.599999999999994"/>
    <n v="100.74238000000001"/>
    <n v="32.142380000000017"/>
    <x v="534"/>
  </r>
  <r>
    <n v="12972403"/>
    <n v="2024"/>
    <n v="2024"/>
    <s v="HRD Marine Term Arm 24"/>
    <x v="472"/>
    <n v="511"/>
    <n v="468.30034999999998"/>
    <n v="-42.69965000000002"/>
    <x v="535"/>
  </r>
  <r>
    <n v="12422420"/>
    <n v="2024"/>
    <n v="2024"/>
    <s v="Replace CCTV System 24"/>
    <x v="473"/>
    <n v="317.60000000000002"/>
    <n v="369.71610999999996"/>
    <n v="52.116109999999935"/>
    <x v="536"/>
  </r>
  <r>
    <n v="12422421"/>
    <n v="2024"/>
    <n v="2024"/>
    <s v="Replace SONET Multiplexers 24"/>
    <x v="474"/>
    <n v="430.4"/>
    <n v="398.69509000000005"/>
    <n v="-31.704909999999927"/>
    <x v="537"/>
  </r>
  <r>
    <n v="12922402"/>
    <n v="2024"/>
    <n v="2024"/>
    <s v="Rpl Timber Crib 24 Burnt Dam"/>
    <x v="475"/>
    <n v="161.80000000000001"/>
    <n v="100.06079"/>
    <n v="-61.739210000000014"/>
    <x v="538"/>
  </r>
  <r>
    <n v="12962406"/>
    <n v="2024"/>
    <n v="2024"/>
    <s v="Refurb Fuel Oil Store 4 HRD"/>
    <x v="476"/>
    <n v="1920"/>
    <n v="2150.8604599999999"/>
    <n v="230.86045999999988"/>
    <x v="539"/>
  </r>
  <r>
    <n v="20082401"/>
    <n v="2024"/>
    <n v="2024"/>
    <s v="Lvl 2 EV Chargers - HYP 24"/>
    <x v="477"/>
    <n v="322.63499999999999"/>
    <n v="143.58233999999999"/>
    <n v="-179.05266"/>
    <x v="540"/>
  </r>
  <r>
    <n v="12842401"/>
    <n v="2024"/>
    <n v="2024"/>
    <s v="Penstock lvl2 Cond asst 24 USL"/>
    <x v="478"/>
    <n v="382.8"/>
    <n v="149.22135"/>
    <n v="-233.57865000000001"/>
    <x v="541"/>
  </r>
  <r>
    <n v="12952401"/>
    <n v="2024"/>
    <n v="2024"/>
    <s v="GCL-Overhaul Hydraulic units24"/>
    <x v="479"/>
    <n v="323.8"/>
    <n v="376.81433000000004"/>
    <n v="53.014330000000029"/>
    <x v="542"/>
  </r>
  <r>
    <n v="13252010"/>
    <n v="2020"/>
    <n v="2024"/>
    <s v="Replace Transformer T7 - HRD"/>
    <x v="480"/>
    <n v="2678.1400299999996"/>
    <n v="4701.0658099999991"/>
    <n v="2022.9257799999996"/>
    <x v="543"/>
  </r>
  <r>
    <n v="13882202"/>
    <n v="2022"/>
    <n v="2024"/>
    <s v="IOC SCADA Data Link"/>
    <x v="481"/>
    <n v="28.218"/>
    <n v="28.879840000000002"/>
    <n v="0.66184000000000154"/>
    <x v="544"/>
  </r>
  <r>
    <n v="13252022"/>
    <n v="2020"/>
    <n v="2024"/>
    <s v="Valentine Gold Interconnection"/>
    <x v="482"/>
    <n v="16347.4"/>
    <n v="16148.72568"/>
    <n v="-198.67432000000008"/>
    <x v="545"/>
  </r>
  <r>
    <n v="12972204"/>
    <n v="2022"/>
    <n v="2024"/>
    <s v="Replace Underground Fire Water"/>
    <x v="483"/>
    <n v="1706.3"/>
    <n v="3080.4524300000003"/>
    <n v="1374.1524300000003"/>
    <x v="546"/>
  </r>
  <r>
    <n v="12842301"/>
    <n v="2023"/>
    <n v="2024"/>
    <s v="Rpl PHstation srvice panel USL"/>
    <x v="484"/>
    <n v="1568.5"/>
    <n v="2526.6794100000002"/>
    <n v="958.17941000000019"/>
    <x v="547"/>
  </r>
  <r>
    <n v="14112290"/>
    <n v="2022"/>
    <n v="2024"/>
    <s v="CHT Winterize Unit 2102 SUPP"/>
    <x v="485"/>
    <n v="1314.7"/>
    <n v="1786.73254"/>
    <n v="472.03253999999993"/>
    <x v="548"/>
  </r>
  <r>
    <n v="13492490"/>
    <n v="2024"/>
    <n v="2024"/>
    <s v="TL201 Dyn line rating sys&lt;750k"/>
    <x v="486"/>
    <n v="469.90199999999999"/>
    <n v="455.12930999999998"/>
    <n v="-14.772690000000011"/>
    <x v="549"/>
  </r>
  <r>
    <n v="20082404"/>
    <n v="2024"/>
    <n v="2024"/>
    <s v="Upgr HVAC Network Eng/Con HYP"/>
    <x v="487"/>
    <n v="149.6"/>
    <n v="136.97556"/>
    <n v="-12.624439999999993"/>
    <x v="550"/>
  </r>
  <r>
    <n v="12962490"/>
    <n v="2024"/>
    <n v="2024"/>
    <s v="Instl L1 Blade Unit 1 Turb HRD"/>
    <x v="488"/>
    <n v="581.26300000000003"/>
    <n v="512.49599999999998"/>
    <n v="-68.767000000000053"/>
    <x v="551"/>
  </r>
  <r>
    <n v="14282490"/>
    <n v="2024"/>
    <n v="2024"/>
    <s v="TL226,TL239,TL259 WIDEN ROW"/>
    <x v="489"/>
    <n v="668.91399999999999"/>
    <n v="624.21951000000001"/>
    <n v="-44.694489999999973"/>
    <x v="552"/>
  </r>
  <r>
    <n v="12812401"/>
    <n v="2024"/>
    <n v="2025"/>
    <s v="Flatten Downstream Slope 24/25"/>
    <x v="490"/>
    <n v="3229.5"/>
    <n v="1821.7460900000001"/>
    <n v="-1407.7539099999999"/>
    <x v="553"/>
  </r>
  <r>
    <n v="12842501"/>
    <n v="2025"/>
    <n v="2025"/>
    <s v="Inst Power Canal SBoom 25 USL"/>
    <x v="491"/>
    <n v="463.8"/>
    <n v="268.63135999999997"/>
    <n v="-195.16864000000004"/>
    <x v="554"/>
  </r>
  <r>
    <n v="13252412"/>
    <n v="2024"/>
    <n v="2025"/>
    <s v="Upgr Reclosing CBreakers TL247"/>
    <x v="492"/>
    <n v="328.20000000000005"/>
    <n v="238.2979"/>
    <n v="-89.902100000000047"/>
    <x v="555"/>
  </r>
  <r>
    <n v="20082403"/>
    <n v="2024"/>
    <n v="2025"/>
    <s v="General Prop Rehab HYP"/>
    <x v="493"/>
    <n v="234"/>
    <n v="401.48196999999999"/>
    <n v="167.48196999999999"/>
    <x v="556"/>
  </r>
  <r>
    <n v="13252407"/>
    <n v="2024"/>
    <n v="2025"/>
    <s v="Install Proct 230KV Voisey's"/>
    <x v="494"/>
    <n v="652.79999999999995"/>
    <n v="504.36198999999999"/>
    <n v="-148.43800999999996"/>
    <x v="557"/>
  </r>
  <r>
    <n v="12422504"/>
    <n v="2025"/>
    <n v="2025"/>
    <s v="Replace CCTV Cameras 25"/>
    <x v="495"/>
    <n v="440.1"/>
    <n v="353.69071000000002"/>
    <n v="-86.409289999999999"/>
    <x v="558"/>
  </r>
  <r>
    <n v="12902502"/>
    <n v="2025"/>
    <n v="2025"/>
    <s v="Lvl2 Cond Asst Phouse 25 CAT"/>
    <x v="496"/>
    <n v="169.4"/>
    <n v="138.18635"/>
    <n v="-31.213650000000001"/>
    <x v="559"/>
  </r>
  <r>
    <n v="18192501"/>
    <n v="2025"/>
    <n v="2025"/>
    <s v="Pur Surveying soft/equip 25"/>
    <x v="497"/>
    <n v="316.39999999999998"/>
    <n v="286.66505999999998"/>
    <n v="-29.734939999999995"/>
    <x v="560"/>
  </r>
  <r>
    <n v="12422412"/>
    <n v="2024"/>
    <n v="2025"/>
    <s v="Rpl MDR8000 Microwave Radios"/>
    <x v="498"/>
    <n v="1453.8"/>
    <n v="1424.1702499999999"/>
    <n v="-29.629750000000058"/>
    <x v="561"/>
  </r>
  <r>
    <n v="13402502"/>
    <n v="2025"/>
    <n v="2025"/>
    <s v="Inps Fuel Tanks 25 HRD"/>
    <x v="499"/>
    <n v="608"/>
    <n v="575.50701000000004"/>
    <n v="-32.492989999999963"/>
    <x v="562"/>
  </r>
  <r>
    <n v="12932406"/>
    <n v="2024"/>
    <n v="2025"/>
    <s v="Rpl PWhouse Air Con BDE 24/25"/>
    <x v="500"/>
    <n v="289"/>
    <n v="291.01567"/>
    <n v="2.0156700000000001"/>
    <x v="563"/>
  </r>
  <r>
    <n v="12932404"/>
    <n v="2024"/>
    <n v="2025"/>
    <s v="Refurb Intake Gate 1 24/25 BDE"/>
    <x v="501"/>
    <n v="3344"/>
    <n v="3418.6679900000004"/>
    <n v="74.667990000000373"/>
    <x v="564"/>
  </r>
  <r>
    <n v="13252312"/>
    <n v="2023"/>
    <n v="2025"/>
    <s v="Upg Station Lighting Var 23/24"/>
    <x v="502"/>
    <n v="917.40000000000009"/>
    <n v="1432.14924"/>
    <n v="514.74923999999987"/>
    <x v="565"/>
  </r>
  <r>
    <n v="12972501"/>
    <n v="2025"/>
    <n v="2025"/>
    <s v="LV2 Cond asst Stage 1&amp;2 WSump"/>
    <x v="503"/>
    <n v="1747.0329999999999"/>
    <n v="1838.5638999999999"/>
    <n v="91.530899999999974"/>
    <x v="566"/>
  </r>
  <r>
    <n v="12422507"/>
    <n v="2025"/>
    <n v="2025"/>
    <s v="Refurb Meterological STN 25"/>
    <x v="504"/>
    <n v="167.8"/>
    <n v="179.87918999999999"/>
    <n v="12.079189999999983"/>
    <x v="567"/>
  </r>
  <r>
    <n v="14012304"/>
    <n v="2023"/>
    <n v="2025"/>
    <s v="Upgrade Fuel Storage Nain"/>
    <x v="505"/>
    <n v="721.1"/>
    <n v="1313.8396599999999"/>
    <n v="592.73965999999984"/>
    <x v="568"/>
  </r>
  <r>
    <n v="12932304"/>
    <n v="2023"/>
    <n v="2025"/>
    <s v="BDE Water Sys Assessment/Upgr"/>
    <x v="506"/>
    <n v="665.9"/>
    <n v="1387.0284199999999"/>
    <n v="721.12841999999989"/>
    <x v="569"/>
  </r>
  <r>
    <n v="12972404"/>
    <n v="2024"/>
    <n v="2025"/>
    <s v="Refurb Outbuilding&amp;Powerhouse"/>
    <x v="507"/>
    <n v="1195.6000000000001"/>
    <n v="1292.9244899999999"/>
    <n v="97.324489999999741"/>
    <x v="570"/>
  </r>
  <r>
    <n v="13402402"/>
    <n v="2024"/>
    <n v="2025"/>
    <s v="Constr Main Platform 24/25 GT"/>
    <x v="508"/>
    <n v="359.2"/>
    <n v="404.99634000000003"/>
    <n v="45.796340000000043"/>
    <x v="571"/>
  </r>
  <r>
    <n v="12972401"/>
    <n v="2024"/>
    <n v="2025"/>
    <s v="Upgr UPS 1&amp;2 HRD 24/25"/>
    <x v="509"/>
    <n v="370.6"/>
    <n v="423.07470000000001"/>
    <n v="52.474699999999984"/>
    <x v="572"/>
  </r>
  <r>
    <n v="12932201"/>
    <n v="2022"/>
    <n v="2025"/>
    <s v="BDE- TUBE SUB LVL1-2 COND ASST"/>
    <x v="510"/>
    <n v="343.6"/>
    <n v="984.93856999999991"/>
    <n v="641.33856999999989"/>
    <x v="573"/>
  </r>
  <r>
    <n v="12902401"/>
    <n v="2024"/>
    <n v="2025"/>
    <s v="Rpl Annun panels 24/25 cat arm"/>
    <x v="511"/>
    <n v="351.4"/>
    <n v="603.09220999999991"/>
    <n v="251.69220999999993"/>
    <x v="574"/>
  </r>
  <r>
    <n v="12922302"/>
    <n v="2023"/>
    <n v="2025"/>
    <s v="Rpl Diesel Genset Ebbegunbaeg"/>
    <x v="512"/>
    <n v="1026.3"/>
    <n v="1130.5443300000002"/>
    <n v="104.24433000000022"/>
    <x v="575"/>
  </r>
  <r>
    <n v="20682510"/>
    <n v="2025"/>
    <n v="2025"/>
    <s v="Upgr Work Protection Code25/26"/>
    <x v="513"/>
    <n v="708.64"/>
    <n v="592.21398999999997"/>
    <n v="-116.42601000000002"/>
    <x v="576"/>
  </r>
  <r>
    <n v="13332501"/>
    <n v="2025"/>
    <n v="2025"/>
    <s v="Replace Roof Grey River 25"/>
    <x v="514"/>
    <n v="390.8"/>
    <n v="519.78224"/>
    <n v="128.98223999999999"/>
    <x v="577"/>
  </r>
  <r>
    <n v="13252405"/>
    <n v="2024"/>
    <n v="2025"/>
    <s v="Upg Station Lighting Var 24/25"/>
    <x v="515"/>
    <n v="520.6"/>
    <n v="680.12842000000001"/>
    <n v="159.52841999999998"/>
    <x v="578"/>
  </r>
  <r>
    <n v="12922401"/>
    <n v="2024"/>
    <n v="2025"/>
    <s v="Refurb Surge Tank 1 24/25 BDE"/>
    <x v="516"/>
    <n v="2287.2000000000003"/>
    <n v="3485.66516"/>
    <n v="1198.4651599999997"/>
    <x v="579"/>
  </r>
  <r>
    <n v="21882503"/>
    <n v="2025"/>
    <n v="2025"/>
    <s v="Inspt fuel tanks25 Stephenvile"/>
    <x v="517"/>
    <n v="676.9"/>
    <n v="1048.16625"/>
    <n v="371.26625000000001"/>
    <x v="580"/>
  </r>
  <r>
    <n v="21882402"/>
    <n v="2024"/>
    <n v="2025"/>
    <s v="Inspt fuel tanks 24 HardwoodGT"/>
    <x v="518"/>
    <n v="692.9"/>
    <n v="1038.7660699999999"/>
    <n v="345.86606999999992"/>
    <x v="581"/>
  </r>
  <r>
    <n v="12962403"/>
    <n v="2024"/>
    <n v="2025"/>
    <s v="Upgr Unit 1 contr sys24/25 HRD"/>
    <x v="519"/>
    <n v="652.6"/>
    <n v="732.54070999999999"/>
    <n v="79.940709999999967"/>
    <x v="582"/>
  </r>
  <r>
    <n v="12932302"/>
    <n v="2023"/>
    <n v="2025"/>
    <s v="Refurb SuprStructure SRS 23/24"/>
    <x v="520"/>
    <n v="2828.3"/>
    <n v="959.41165000000001"/>
    <n v="-1868.8883500000002"/>
    <x v="583"/>
  </r>
  <r>
    <n v="13252310"/>
    <n v="2023"/>
    <n v="2025"/>
    <s v="Upgr Data Alarm system Buchans"/>
    <x v="521"/>
    <n v="166"/>
    <n v="425.80802"/>
    <n v="259.80802"/>
    <x v="584"/>
  </r>
  <r>
    <n v="12422406"/>
    <n v="2024"/>
    <n v="2025"/>
    <s v="Upgrade SCADA Network (2024)"/>
    <x v="522"/>
    <n v="402.3"/>
    <n v="843.66804000000002"/>
    <n v="441.36804000000001"/>
    <x v="585"/>
  </r>
  <r>
    <n v="14012101"/>
    <n v="2021"/>
    <n v="2025"/>
    <s v="NAN-Diesel Genset Replac-21/22"/>
    <x v="523"/>
    <n v="2846.7999999999997"/>
    <n v="3346.7632699999999"/>
    <n v="499.96327000000019"/>
    <x v="586"/>
  </r>
  <r>
    <n v="13882201"/>
    <n v="2022"/>
    <n v="2025"/>
    <s v=" Install Fault Recorder WABTS"/>
    <x v="524"/>
    <n v="422.4"/>
    <n v="656.98870999999997"/>
    <n v="234.58870999999999"/>
    <x v="587"/>
  </r>
  <r>
    <n v="13252309"/>
    <n v="2023"/>
    <n v="2025"/>
    <s v="Ugr Breakr Fail Proc SSD 230KV"/>
    <x v="525"/>
    <n v="289.7"/>
    <n v="1477.4993100000002"/>
    <n v="1187.7993100000001"/>
    <x v="588"/>
  </r>
  <r>
    <n v="13072201"/>
    <n v="2022"/>
    <n v="2025"/>
    <s v="Replace Metering System"/>
    <x v="526"/>
    <n v="5875.8000000000011"/>
    <n v="9295.4733000000015"/>
    <n v="3419.6733000000004"/>
    <x v="589"/>
  </r>
  <r>
    <n v="13501791"/>
    <n v="2017"/>
    <n v="2017"/>
    <s v="BWT-Additions for Load Growth"/>
    <x v="527"/>
    <n v="3045"/>
    <n v="3024.8316500000001"/>
    <n v="-20.168349999999919"/>
    <x v="590"/>
  </r>
  <r>
    <n v="12961791"/>
    <n v="2017"/>
    <n v="2017"/>
    <s v="HRD-Exciter Controls Replcmnt"/>
    <x v="528"/>
    <n v="1349.2"/>
    <n v="1339.8811699999999"/>
    <n v="-9.3188300000001618"/>
    <x v="591"/>
  </r>
  <r>
    <n v="12931791"/>
    <n v="2017"/>
    <n v="2017"/>
    <s v="BDE Unit 3 Turb Rehabilitation"/>
    <x v="529"/>
    <n v="2361.5"/>
    <n v="1905.37014"/>
    <n v="-456.12986000000001"/>
    <x v="592"/>
  </r>
  <r>
    <n v="12931792"/>
    <n v="2017"/>
    <n v="2017"/>
    <s v="BDE Penstock #2 Refurbishment"/>
    <x v="530"/>
    <n v="9063.7000000000007"/>
    <n v="3586.3226600000003"/>
    <n v="-5477.3773400000009"/>
    <x v="593"/>
  </r>
  <r>
    <n v="21841791"/>
    <n v="2017"/>
    <n v="2017"/>
    <s v="HVY GT Engine Refurbishments"/>
    <x v="531"/>
    <n v="3714.8"/>
    <n v="2049.2883099999999"/>
    <n v="-1665.5116900000003"/>
    <x v="594"/>
  </r>
  <r>
    <n v="12961792"/>
    <n v="2017"/>
    <n v="2018"/>
    <s v="HRD-Reliability &amp; Perform Upgr"/>
    <x v="532"/>
    <n v="2610"/>
    <n v="3883.91363"/>
    <n v="1273.91363"/>
    <x v="595"/>
  </r>
  <r>
    <n v="12961693"/>
    <n v="2016"/>
    <n v="2018"/>
    <s v="HRD-12MW Diesel Generation"/>
    <x v="533"/>
    <n v="4700"/>
    <n v="4959.3214699999999"/>
    <n v="259.32146999999986"/>
    <x v="596"/>
  </r>
  <r>
    <n v="13881791"/>
    <n v="2017"/>
    <n v="2018"/>
    <s v="Wabush TS Upgrades (Twinco)"/>
    <x v="534"/>
    <n v="2912.5"/>
    <n v="1962.0603100000001"/>
    <n v="-950.43968999999993"/>
    <x v="597"/>
  </r>
  <r>
    <n v="13501891"/>
    <n v="2018"/>
    <n v="2018"/>
    <s v="WRSB-HampdenWasteTransferSite"/>
    <x v="535"/>
    <n v="748.4"/>
    <n v="644.5"/>
    <n v="-103.89999999999998"/>
    <x v="598"/>
  </r>
  <r>
    <n v="13961891"/>
    <n v="2018"/>
    <n v="2018"/>
    <s v="Smokey Mountain-Line Upgrade"/>
    <x v="536"/>
    <n v="719.4"/>
    <n v="705.13706000000002"/>
    <n v="-14.262939999999958"/>
    <x v="599"/>
  </r>
  <r>
    <n v="12961891"/>
    <n v="2018"/>
    <n v="2018"/>
    <s v="HRD-Improve Boiler Capacity"/>
    <x v="537"/>
    <n v="2560.5"/>
    <n v="1665.9473"/>
    <n v="-894.55269999999996"/>
    <x v="600"/>
  </r>
  <r>
    <n v="13961892"/>
    <n v="2018"/>
    <n v="2018"/>
    <s v="HVY - Gang Switch"/>
    <x v="538"/>
    <n v="195.4"/>
    <n v="85.19341"/>
    <n v="-110.20659000000001"/>
    <x v="601"/>
  </r>
  <r>
    <n v="12811991"/>
    <n v="2019"/>
    <n v="2019"/>
    <s v="HLK-Overhaul Unit 1"/>
    <x v="539"/>
    <n v="259.5"/>
    <n v="422.93209000000002"/>
    <n v="163.43209000000002"/>
    <x v="602"/>
  </r>
  <r>
    <n v="12931991"/>
    <n v="2019"/>
    <n v="2019"/>
    <s v="Penstock InspectionBDE,HLK,GCL"/>
    <x v="540"/>
    <n v="414.3"/>
    <n v="294.44458000000003"/>
    <n v="-119.85541999999998"/>
    <x v="603"/>
  </r>
  <r>
    <n v="14281891"/>
    <n v="2018"/>
    <n v="2019"/>
    <s v="TL226/TL239 ReRoute-Northern"/>
    <x v="541"/>
    <n v="932.4"/>
    <n v="994.07511"/>
    <n v="61.675110000000018"/>
    <x v="604"/>
  </r>
  <r>
    <n v="12931892"/>
    <n v="2018"/>
    <n v="2019"/>
    <s v="BDE-Penstock Cond Assessments"/>
    <x v="542"/>
    <n v="1120.5999999999999"/>
    <n v="1832.673"/>
    <n v="712.07300000000009"/>
    <x v="605"/>
  </r>
  <r>
    <n v="14111891"/>
    <n v="2018"/>
    <n v="2019"/>
    <s v="Mary's Harbour Hydro Intergrat"/>
    <x v="543"/>
    <n v="195.5"/>
    <n v="242.67"/>
    <n v="47.169999999999987"/>
    <x v="606"/>
  </r>
  <r>
    <n v="13882092"/>
    <n v="2020"/>
    <n v="2020"/>
    <s v="Interconn BlockLab Data Center"/>
    <x v="544"/>
    <n v="244"/>
    <n v="295.00940000000003"/>
    <n v="51.009400000000028"/>
    <x v="607"/>
  </r>
  <r>
    <n v="12962091"/>
    <n v="2020"/>
    <n v="2020"/>
    <s v="SUP OH U2 Turbine Valves -HRD"/>
    <x v="545"/>
    <n v="2919.5"/>
    <n v="3159.2509"/>
    <n v="239.7509"/>
    <x v="608"/>
  </r>
  <r>
    <n v="12962092"/>
    <n v="2020"/>
    <n v="2020"/>
    <s v="SUP Overhaul Unit 2 Genera HRD"/>
    <x v="546"/>
    <n v="1294.0999999999999"/>
    <n v="1410.2104099999999"/>
    <n v="116.11041"/>
    <x v="609"/>
  </r>
  <r>
    <n v="12962093"/>
    <n v="2020"/>
    <n v="2020"/>
    <s v="SUP Overh.U3 Boiler FeedPu HRD"/>
    <x v="547"/>
    <n v="367.9"/>
    <n v="369.45044999999999"/>
    <n v="1.5504500000000121"/>
    <x v="610"/>
  </r>
  <r>
    <n v="12972094"/>
    <n v="2020"/>
    <n v="2020"/>
    <s v="SUP BoilerCon.Asses.MiscUpgHRD"/>
    <x v="379"/>
    <n v="3056.7"/>
    <n v="3221.1775299999999"/>
    <n v="164.47753000000012"/>
    <x v="611"/>
  </r>
  <r>
    <n v="12422011"/>
    <n v="2020"/>
    <n v="2020"/>
    <s v="Nain Diesel Plant Fibre Upgrad"/>
    <x v="548"/>
    <n v="44.773000000000003"/>
    <n v="37.114199999999997"/>
    <n v="-7.6588000000000065"/>
    <x v="612"/>
  </r>
  <r>
    <n v="12962106"/>
    <n v="2021"/>
    <n v="2021"/>
    <s v="Overhaul Unit 1 bolier Pump"/>
    <x v="549"/>
    <n v="443.02199999999999"/>
    <n v="554.65880000000004"/>
    <n v="111.63680000000005"/>
    <x v="613"/>
  </r>
  <r>
    <n v="14112102"/>
    <n v="2021"/>
    <n v="2021"/>
    <s v="CHT Purchase Diesel Gen U 2102"/>
    <x v="550"/>
    <n v="350"/>
    <n v="350"/>
    <n v="0"/>
    <x v="614"/>
  </r>
  <r>
    <n v="13401801"/>
    <n v="2018"/>
    <n v="2022"/>
    <s v="Inc Fuel &amp; Water Treatment Cap"/>
    <x v="551"/>
    <n v="11842.6"/>
    <n v="7625.4772599999997"/>
    <n v="-4217.1227400000007"/>
    <x v="615"/>
  </r>
  <r>
    <n v="14101802"/>
    <n v="2018"/>
    <n v="2022"/>
    <s v="STA-Rplc Automation Eqmt-18/19"/>
    <x v="552"/>
    <n v="1873.3"/>
    <n v="2516.40735"/>
    <n v="643.10735"/>
    <x v="616"/>
  </r>
  <r>
    <n v="13851901"/>
    <n v="2019"/>
    <n v="2022"/>
    <s v="MF-HV Interconnect"/>
    <x v="553"/>
    <n v="19978.5"/>
    <n v="22693.839510000002"/>
    <n v="2715.3395100000016"/>
    <x v="617"/>
  </r>
  <r>
    <n v="13252201"/>
    <n v="2022"/>
    <n v="2022"/>
    <s v="Terminal Stat In-Serv Failures"/>
    <x v="554"/>
    <n v="900"/>
    <n v="3626.0947900000001"/>
    <n v="2726.0947900000001"/>
    <x v="618"/>
  </r>
  <r>
    <n v="12932208"/>
    <n v="2022"/>
    <n v="2022"/>
    <s v="Hydraulic In-Service Failures"/>
    <x v="555"/>
    <n v="1000"/>
    <n v="1425.77943"/>
    <n v="425.77943000000005"/>
    <x v="619"/>
  </r>
  <r>
    <n v="12962201"/>
    <n v="2022"/>
    <n v="2022"/>
    <s v="Thermal In-Service Failures 22"/>
    <x v="556"/>
    <n v="1999.9999700000001"/>
    <n v="2893.7743"/>
    <n v="893.77432999999996"/>
    <x v="620"/>
  </r>
  <r>
    <n v="13252118"/>
    <n v="2021"/>
    <n v="2024"/>
    <s v="Upgrd Retire SVLGT-BBK T4"/>
    <x v="557"/>
    <n v="6874.9"/>
    <n v="5115.5785599999999"/>
    <n v="-1759.3214399999997"/>
    <x v="621"/>
  </r>
  <r>
    <n v="13462304"/>
    <n v="2023"/>
    <n v="2024"/>
    <s v="Rpl Diesel Shop Building BIF"/>
    <x v="558"/>
    <n v="1422.1"/>
    <n v="241.86872"/>
    <n v="-1180.23128"/>
    <x v="622"/>
  </r>
  <r>
    <n v="12982401"/>
    <n v="2024"/>
    <n v="2024"/>
    <s v="Remove Safety Hazards - Var"/>
    <x v="559"/>
    <n v="198.3"/>
    <n v="322.48327"/>
    <n v="124.18326999999999"/>
    <x v="623"/>
  </r>
  <r>
    <n v="13332401"/>
    <n v="2024"/>
    <n v="2024"/>
    <s v="Diesel In-Service Failures 24"/>
    <x v="560"/>
    <n v="488.3"/>
    <n v="1984.5096100000001"/>
    <n v="1496.2096100000001"/>
    <x v="624"/>
  </r>
  <r>
    <n v="21882401"/>
    <n v="2024"/>
    <n v="2024"/>
    <s v="Gas Turbine In-Service Fail 24"/>
    <x v="561"/>
    <n v="358"/>
    <n v="7101.6794300000001"/>
    <n v="6743.6794300000001"/>
    <x v="625"/>
  </r>
  <r>
    <n v="12932401"/>
    <n v="2024"/>
    <n v="2024"/>
    <s v="Hydraulic In-Serv Failures 24"/>
    <x v="562"/>
    <n v="1500"/>
    <n v="2973.94497"/>
    <n v="1473.94497"/>
    <x v="626"/>
  </r>
  <r>
    <n v="20682406"/>
    <n v="2024"/>
    <n v="2024"/>
    <s v="Upgr Energy MGMT System 24"/>
    <x v="563"/>
    <n v="366.4"/>
    <n v="4.6124600000000004"/>
    <n v="-361.78753999999998"/>
    <x v="627"/>
  </r>
  <r>
    <n v="12422403"/>
    <n v="2024"/>
    <n v="2024"/>
    <s v="Telecom ISFs 24"/>
    <x v="564"/>
    <n v="91.4"/>
    <n v="253.80859000000001"/>
    <n v="162.40859"/>
    <x v="628"/>
  </r>
  <r>
    <n v="13252402"/>
    <n v="2024"/>
    <n v="2024"/>
    <s v="Terminal Station ISFs 24"/>
    <x v="565"/>
    <n v="1299.9999700000001"/>
    <n v="2459.2468699999999"/>
    <n v="1159.2468999999999"/>
    <x v="629"/>
  </r>
  <r>
    <n v="13492403"/>
    <n v="2024"/>
    <n v="2024"/>
    <s v="Transmission ISFs 2024"/>
    <x v="566"/>
    <n v="158.5"/>
    <n v="162.24372"/>
    <n v="3.7437199999999962"/>
    <x v="630"/>
  </r>
  <r>
    <n v="12962401"/>
    <n v="2024"/>
    <n v="2024"/>
    <s v="Thermal In-Service Failures 24"/>
    <x v="567"/>
    <n v="3508.7"/>
    <n v="4587.7512800000004"/>
    <n v="1079.0512800000006"/>
    <x v="631"/>
  </r>
  <r>
    <n v="13462204"/>
    <n v="2022"/>
    <n v="2024"/>
    <s v="Replace Vehicles and Aerial"/>
    <x v="568"/>
    <n v="3481.8"/>
    <n v="2975.6269300000004"/>
    <n v="-506.17306999999983"/>
    <x v="632"/>
  </r>
  <r>
    <n v="13252308"/>
    <n v="2023"/>
    <n v="2024"/>
    <s v="Rpl Instr Transforms VAR 23/24"/>
    <x v="569"/>
    <n v="508.2"/>
    <n v="685.83581000000004"/>
    <n v="177.63581000000005"/>
    <x v="633"/>
  </r>
  <r>
    <n v="13252307"/>
    <n v="2023"/>
    <n v="2024"/>
    <s v="Replace Disconnects 23/24"/>
    <x v="570"/>
    <n v="652.79999999999995"/>
    <n v="1081.3523799999998"/>
    <n v="428.55237999999986"/>
    <x v="634"/>
  </r>
  <r>
    <n v="14302301"/>
    <n v="2023"/>
    <n v="2024"/>
    <s v="Rpl TS Battery Banks/Chargers"/>
    <x v="571"/>
    <n v="218.2"/>
    <n v="207.22998000000001"/>
    <n v="-10.970019999999977"/>
    <x v="635"/>
  </r>
  <r>
    <n v="13502303"/>
    <n v="2023"/>
    <n v="2024"/>
    <s v="Upg Distribution Feeders 23/24"/>
    <x v="572"/>
    <n v="1446"/>
    <n v="2092.0239299999998"/>
    <n v="646.02392999999984"/>
    <x v="636"/>
  </r>
  <r>
    <n v="13462302"/>
    <n v="2023"/>
    <n v="2024"/>
    <s v="Rplc Mobile equipment 2023"/>
    <x v="573"/>
    <n v="728.5"/>
    <n v="764.61245999999994"/>
    <n v="36.112459999999942"/>
    <x v="637"/>
  </r>
  <r>
    <n v="13252304"/>
    <n v="2023"/>
    <n v="2024"/>
    <s v="Upgr Power Transformers 23/24"/>
    <x v="574"/>
    <n v="3979.3"/>
    <n v="4872.9741799999993"/>
    <n v="893.67417999999907"/>
    <x v="638"/>
  </r>
  <r>
    <n v="13252303"/>
    <n v="2023"/>
    <n v="2024"/>
    <s v="Circuit Breakers Ren prg 23/24"/>
    <x v="575"/>
    <n v="3812"/>
    <n v="5578.6896500000003"/>
    <n v="1766.6896500000003"/>
    <x v="639"/>
  </r>
  <r>
    <n v="13252306"/>
    <n v="2023"/>
    <n v="2024"/>
    <s v="Replace Protective Relays-M24"/>
    <x v="576"/>
    <n v="1959.7"/>
    <n v="2889.1490299999996"/>
    <n v="929.44902999999954"/>
    <x v="640"/>
  </r>
  <r>
    <n v="13332402"/>
    <n v="2024"/>
    <n v="2024"/>
    <s v="Overhaul Diesel Units-Var 24"/>
    <x v="577"/>
    <n v="829.2"/>
    <n v="1300.3094799999999"/>
    <n v="471.10947999999985"/>
    <x v="641"/>
  </r>
  <r>
    <n v="13492401"/>
    <n v="2024"/>
    <n v="2024"/>
    <s v="Wood Pole Line Management Prgm"/>
    <x v="578"/>
    <n v="3765.2"/>
    <n v="5122.7666799999997"/>
    <n v="1357.5666799999999"/>
    <x v="642"/>
  </r>
  <r>
    <n v="20682405"/>
    <n v="2024"/>
    <n v="2024"/>
    <s v="Prfm soft upgrs/minor echan 24"/>
    <x v="579"/>
    <n v="864.2"/>
    <n v="337.06880999999998"/>
    <n v="-527.13119000000006"/>
    <x v="643"/>
  </r>
  <r>
    <n v="20682403"/>
    <n v="2024"/>
    <n v="2024"/>
    <s v="Upgrade Core IT/OT Infrast 24"/>
    <x v="580"/>
    <n v="174.7"/>
    <n v="148.12792000000002"/>
    <n v="-26.572079999999971"/>
    <x v="644"/>
  </r>
  <r>
    <n v="20682404"/>
    <n v="2024"/>
    <n v="2024"/>
    <s v="Upde Cyber Security Software24"/>
    <x v="581"/>
    <n v="281.3"/>
    <n v="409.50101000000001"/>
    <n v="128.20101"/>
    <x v="645"/>
  </r>
  <r>
    <n v="12422402"/>
    <n v="2024"/>
    <n v="2024"/>
    <s v="Rplc Network Comms EQ 2024"/>
    <x v="582"/>
    <n v="180.7"/>
    <n v="235.19523000000001"/>
    <n v="54.495230000000021"/>
    <x v="646"/>
  </r>
  <r>
    <n v="12422409"/>
    <n v="2024"/>
    <n v="2024"/>
    <s v="Minor Telecomm Enhancements 24"/>
    <x v="583"/>
    <n v="96.9"/>
    <n v="87.595710000000011"/>
    <n v="-9.3042899999999946"/>
    <x v="647"/>
  </r>
  <r>
    <n v="12422408"/>
    <n v="2024"/>
    <n v="2024"/>
    <s v="Pur Mobile Devices Hydro 24"/>
    <x v="584"/>
    <n v="155.6"/>
    <n v="166.56592000000001"/>
    <n v="10.965920000000011"/>
    <x v="648"/>
  </r>
  <r>
    <n v="12972402"/>
    <n v="2024"/>
    <n v="2024"/>
    <s v="HRD-Boiler Cond Asst Upgr 24"/>
    <x v="585"/>
    <n v="3957.8"/>
    <n v="7864.5455099999999"/>
    <n v="3906.7455099999997"/>
    <x v="649"/>
  </r>
  <r>
    <n v="12962404"/>
    <n v="2024"/>
    <n v="2024"/>
    <s v="Overhaul Pumps Holyrood 24"/>
    <x v="586"/>
    <n v="661"/>
    <n v="134.73620000000003"/>
    <n v="-526.26379999999995"/>
    <x v="650"/>
  </r>
  <r>
    <n v="12422411"/>
    <n v="2024"/>
    <n v="2024"/>
    <s v="Rplc 48VDC Batt/Charg VAR 24"/>
    <x v="587"/>
    <n v="422.2"/>
    <n v="253.24942999999999"/>
    <n v="-168.95057"/>
    <x v="651"/>
  </r>
  <r>
    <n v="13072402"/>
    <n v="2024"/>
    <n v="2024"/>
    <s v="Meters and Metering Equipment"/>
    <x v="588"/>
    <n v="470.7"/>
    <n v="443.02409999999998"/>
    <n v="-27.675900000000013"/>
    <x v="652"/>
  </r>
  <r>
    <n v="12422414"/>
    <n v="2024"/>
    <n v="2024"/>
    <s v="Upgr Remote Terminals Units 24"/>
    <x v="589"/>
    <n v="165.9"/>
    <n v="200.53094000000002"/>
    <n v="34.63094000000001"/>
    <x v="653"/>
  </r>
  <r>
    <n v="12972293"/>
    <n v="2022"/>
    <n v="2024"/>
    <s v="HRD SUPP Refurb Tank 1 (2022)"/>
    <x v="590"/>
    <n v="2052.1"/>
    <n v="5793.7504500000005"/>
    <n v="3741.6504500000005"/>
    <x v="654"/>
  </r>
  <r>
    <n v="12932403"/>
    <n v="2024"/>
    <n v="2024"/>
    <s v="Pur Tools/Eq under 50k Hydra24"/>
    <x v="591"/>
    <n v="209.4"/>
    <n v="177.76846"/>
    <n v="-31.631540000000001"/>
    <x v="655"/>
  </r>
  <r>
    <n v="12422405"/>
    <n v="2024"/>
    <n v="2024"/>
    <s v="Purchase Tools and Equipment"/>
    <x v="592"/>
    <n v="45.6"/>
    <n v="44.509180000000001"/>
    <n v="-1.0908200000000008"/>
    <x v="656"/>
  </r>
  <r>
    <n v="13402401"/>
    <n v="2024"/>
    <n v="2024"/>
    <s v="Purchase Tools &amp; Equipment -GT"/>
    <x v="593"/>
    <n v="18.600000000000001"/>
    <n v="19.423549999999999"/>
    <n v="0.82354999999999734"/>
    <x v="657"/>
  </r>
  <r>
    <n v="12962407"/>
    <n v="2024"/>
    <n v="2024"/>
    <s v="Tools and Equip. Thermal 24"/>
    <x v="594"/>
    <n v="167.1"/>
    <n v="152.26954000000001"/>
    <n v="-14.830459999999988"/>
    <x v="658"/>
  </r>
  <r>
    <n v="20082402"/>
    <n v="2024"/>
    <n v="2024"/>
    <s v="Purchase office equipment &lt;50k"/>
    <x v="595"/>
    <n v="50"/>
    <n v="55.057850000000002"/>
    <n v="5.057850000000002"/>
    <x v="659"/>
  </r>
  <r>
    <n v="20082491"/>
    <n v="2024"/>
    <n v="2024"/>
    <s v="HYP Office Retrofits"/>
    <x v="596"/>
    <n v="249.809"/>
    <n v="96.366969999999995"/>
    <n v="-153.44202999999999"/>
    <x v="660"/>
  </r>
  <r>
    <n v="13252504"/>
    <n v="2025"/>
    <n v="2025"/>
    <s v="Terminal Station ISFs 25"/>
    <x v="597"/>
    <n v="2500"/>
    <n v="516.00510999999995"/>
    <n v="-1983.9948899999999"/>
    <x v="661"/>
  </r>
  <r>
    <n v="12962501"/>
    <n v="2025"/>
    <n v="2025"/>
    <s v="Thermal In-Service Failures 25"/>
    <x v="598"/>
    <n v="3900"/>
    <n v="3058.7405400000002"/>
    <n v="-841.25945999999976"/>
    <x v="662"/>
  </r>
  <r>
    <n v="12422503"/>
    <n v="2025"/>
    <n v="2025"/>
    <s v="Telecom ISFs 25"/>
    <x v="599"/>
    <n v="94.1"/>
    <n v="76.991429999999994"/>
    <n v="-17.10857"/>
    <x v="663"/>
  </r>
  <r>
    <n v="13492501"/>
    <n v="2025"/>
    <n v="2025"/>
    <s v="Transmission ISFs 2025"/>
    <x v="600"/>
    <n v="184.3"/>
    <n v="162.32483999999999"/>
    <n v="-21.975160000000017"/>
    <x v="664"/>
  </r>
  <r>
    <n v="14012502"/>
    <n v="2025"/>
    <n v="2025"/>
    <s v="Diesel In-Service Failures 25"/>
    <x v="601"/>
    <n v="800"/>
    <n v="758.43017000000009"/>
    <n v="-41.569829999999911"/>
    <x v="665"/>
  </r>
  <r>
    <n v="21882501"/>
    <n v="2025"/>
    <n v="2025"/>
    <s v="Gas Turbine In-Service Fail 25"/>
    <x v="602"/>
    <n v="500"/>
    <n v="1868.1898100000001"/>
    <n v="1368.1898100000001"/>
    <x v="666"/>
  </r>
  <r>
    <n v="20082590"/>
    <n v="2025"/>
    <n v="2025"/>
    <s v="Inst Work Stations LVL 3&amp;4 HYP"/>
    <x v="603"/>
    <n v="747.76700000000005"/>
    <n v="707.33348000000001"/>
    <n v="-40.433520000000044"/>
    <x v="667"/>
  </r>
  <r>
    <n v="14272490"/>
    <n v="2024"/>
    <n v="2025"/>
    <s v="Main Brook L1 Recon 24/25"/>
    <x v="604"/>
    <n v="353.02"/>
    <n v="483.52440000000001"/>
    <n v="130.50440000000003"/>
    <x v="668"/>
  </r>
  <r>
    <n v="12942590"/>
    <n v="2025"/>
    <n v="2025"/>
    <s v="Procure Stop Logs BDE unit 1-7"/>
    <x v="605"/>
    <n v="740"/>
    <n v="728.58399999999995"/>
    <n v="-11.416000000000054"/>
    <x v="669"/>
  </r>
  <r>
    <n v="12422490"/>
    <n v="2024"/>
    <n v="2025"/>
    <s v="Inst site-wide Radio Sys HRD"/>
    <x v="606"/>
    <n v="412.2"/>
    <n v="425.21179999999998"/>
    <n v="13.011799999999994"/>
    <x v="670"/>
  </r>
  <r>
    <n v="20082492"/>
    <n v="2024"/>
    <n v="2025"/>
    <s v="HYP 4th fl fire restore"/>
    <x v="607"/>
    <n v="1067.9000000000001"/>
    <n v="1151.9531299999999"/>
    <n v="84.053129999999783"/>
    <x v="671"/>
  </r>
  <r>
    <n v="13332592"/>
    <n v="2025"/>
    <n v="2025"/>
    <s v="Install Add Fuel Tank Ram 25"/>
    <x v="608"/>
    <n v="232.5"/>
    <n v="179.11238"/>
    <n v="-53.387619999999998"/>
    <x v="672"/>
  </r>
  <r>
    <n v="12962402"/>
    <n v="2024"/>
    <n v="2025"/>
    <s v="Upgr DCS Hware Unit 1/3 BMS 3"/>
    <x v="609"/>
    <n v="472.5"/>
    <n v="616.58417000000009"/>
    <n v="144.08417000000009"/>
    <x v="673"/>
  </r>
  <r>
    <n v="13972403"/>
    <n v="2024"/>
    <n v="2025"/>
    <s v="Upg Distribution Feeders 24/25"/>
    <x v="610"/>
    <n v="3291.7"/>
    <n v="5505.7124199999998"/>
    <n v="2214.01242"/>
    <x v="674"/>
  </r>
  <r>
    <n v="13502404"/>
    <n v="2024"/>
    <n v="2025"/>
    <s v="Distr Feeders Refurb 24/25"/>
    <x v="611"/>
    <n v="2532.4"/>
    <n v="2433.35716"/>
    <n v="-99.042840000000069"/>
    <x v="675"/>
  </r>
  <r>
    <n v="14112201"/>
    <n v="2022"/>
    <n v="2025"/>
    <s v="Add Load 22 - MSH SER CON"/>
    <x v="612"/>
    <n v="359.1"/>
    <n v="183.1224"/>
    <n v="-175.97760000000002"/>
    <x v="676"/>
  </r>
  <r>
    <n v="13882101"/>
    <n v="2021"/>
    <n v="2025"/>
    <s v="WAB Substation Ugrde-M23"/>
    <x v="613"/>
    <n v="10694.1"/>
    <n v="8995.2588999999898"/>
    <n v="-1698.8411000000106"/>
    <x v="677"/>
  </r>
  <r>
    <n v="20682504"/>
    <n v="2025"/>
    <n v="2025"/>
    <s v="Upde Cyber Security Infrast25"/>
    <x v="614"/>
    <n v="115.6"/>
    <n v="68.184970000000007"/>
    <n v="-47.415029999999987"/>
    <x v="678"/>
  </r>
  <r>
    <n v="12422502"/>
    <n v="2025"/>
    <n v="2025"/>
    <s v="Rplc Network Comms EQ 2025"/>
    <x v="615"/>
    <n v="413.2"/>
    <n v="246.05024"/>
    <n v="-167.14975999999999"/>
    <x v="679"/>
  </r>
  <r>
    <n v="13402503"/>
    <n v="2025"/>
    <n v="2025"/>
    <s v="Purchase Tools &amp; Equipment -GT"/>
    <x v="616"/>
    <n v="46.6"/>
    <n v="30.38007"/>
    <n v="-16.219930000000002"/>
    <x v="680"/>
  </r>
  <r>
    <n v="20682505"/>
    <n v="2025"/>
    <n v="2025"/>
    <s v="Prfm soft upgrs/minor echan 25"/>
    <x v="617"/>
    <n v="808.7"/>
    <n v="565.45767000000001"/>
    <n v="-243.24233000000004"/>
    <x v="681"/>
  </r>
  <r>
    <n v="12962505"/>
    <n v="2025"/>
    <n v="2025"/>
    <s v="Tools and Equip. Thermal 25"/>
    <x v="618"/>
    <n v="127.3"/>
    <n v="100.61166"/>
    <n v="-26.688339999999997"/>
    <x v="682"/>
  </r>
  <r>
    <n v="13252403"/>
    <n v="2024"/>
    <n v="2025"/>
    <s v="Upgr Power Transformers 24/25"/>
    <x v="619"/>
    <n v="3575.9"/>
    <n v="5209.22091"/>
    <n v="1633.3209099999999"/>
    <x v="683"/>
  </r>
  <r>
    <n v="12422508"/>
    <n v="2025"/>
    <n v="2025"/>
    <s v="Pur Mobile Devices Hydro 25"/>
    <x v="620"/>
    <n v="160.19999999999999"/>
    <n v="132.47614000000002"/>
    <n v="-27.723859999999974"/>
    <x v="684"/>
  </r>
  <r>
    <n v="13252401"/>
    <n v="2024"/>
    <n v="2025"/>
    <s v="Circuit Breakers Ren prg 24/25"/>
    <x v="621"/>
    <n v="2304"/>
    <n v="2271.0860499999999"/>
    <n v="-32.913950000000114"/>
    <x v="685"/>
  </r>
  <r>
    <n v="14112204"/>
    <n v="2022"/>
    <n v="2025"/>
    <s v="Diesel Genset RplcUnit2012 LAL"/>
    <x v="622"/>
    <n v="3063.3"/>
    <n v="2699.80564"/>
    <n v="-363.49436000000014"/>
    <x v="686"/>
  </r>
  <r>
    <n v="20682503"/>
    <n v="2025"/>
    <n v="2025"/>
    <s v="Upgrade Core IT/OT Infrast 25"/>
    <x v="623"/>
    <n v="674.3"/>
    <n v="621.88718999999992"/>
    <n v="-52.412810000000036"/>
    <x v="687"/>
  </r>
  <r>
    <n v="20082502"/>
    <n v="2025"/>
    <n v="2025"/>
    <s v="Perf Security Improvements 25"/>
    <x v="624"/>
    <n v="160.69999999999999"/>
    <n v="150.69489000000002"/>
    <n v="-10.005109999999974"/>
    <x v="688"/>
  </r>
  <r>
    <n v="12422509"/>
    <n v="2025"/>
    <n v="2025"/>
    <s v="Minor Telecomm Enhancements 25"/>
    <x v="625"/>
    <n v="99.8"/>
    <n v="96.90397999999999"/>
    <n v="-2.8960200000000071"/>
    <x v="689"/>
  </r>
  <r>
    <n v="12962405"/>
    <n v="2024"/>
    <n v="2025"/>
    <s v="Overhaul unit 1 turb/valves 24"/>
    <x v="626"/>
    <n v="5181.3999999999996"/>
    <n v="11724.30233"/>
    <n v="6542.9023300000008"/>
    <x v="690"/>
  </r>
  <r>
    <n v="12962304"/>
    <n v="2023"/>
    <n v="2025"/>
    <s v="Overhaul unit 2 turb/valves 23"/>
    <x v="627"/>
    <n v="9701.7999999999993"/>
    <n v="12628.39891"/>
    <n v="2926.5989100000006"/>
    <x v="691"/>
  </r>
  <r>
    <n v="12422506"/>
    <n v="2025"/>
    <n v="2025"/>
    <s v="Upgr Remote Terminals Units 25"/>
    <x v="628"/>
    <n v="238.4"/>
    <n v="240.92551"/>
    <n v="2.525509999999997"/>
    <x v="692"/>
  </r>
  <r>
    <n v="12422501"/>
    <n v="2025"/>
    <n v="2025"/>
    <s v="Rplc 48V Batt Banks/Chargers25"/>
    <x v="629"/>
    <n v="559.1"/>
    <n v="566.60318000000007"/>
    <n v="7.503180000000043"/>
    <x v="693"/>
  </r>
  <r>
    <n v="12422505"/>
    <n v="2025"/>
    <n v="2025"/>
    <s v="Purchase Tools and Equipment"/>
    <x v="630"/>
    <n v="45.3"/>
    <n v="46.028970000000001"/>
    <n v="0.72897000000000389"/>
    <x v="694"/>
  </r>
  <r>
    <n v="14012501"/>
    <n v="2025"/>
    <n v="2025"/>
    <s v="Overhaul Diesel Units 25"/>
    <x v="631"/>
    <n v="1000"/>
    <n v="1102.2838000000002"/>
    <n v="102.28380000000016"/>
    <x v="695"/>
  </r>
  <r>
    <n v="13252408"/>
    <n v="2024"/>
    <n v="2025"/>
    <s v="Replace Protective Relays-M25"/>
    <x v="632"/>
    <n v="3439.1"/>
    <n v="5120.01595"/>
    <n v="1680.9159500000001"/>
    <x v="696"/>
  </r>
  <r>
    <n v="20082501"/>
    <n v="2025"/>
    <n v="2025"/>
    <s v="Mod Office Bldg Procure Eq 25"/>
    <x v="633"/>
    <n v="178.5"/>
    <n v="214.46578"/>
    <n v="35.965779999999995"/>
    <x v="697"/>
  </r>
  <r>
    <n v="12932503"/>
    <n v="2025"/>
    <n v="2025"/>
    <s v="Pur Tools &amp; Eq. Hydraulic"/>
    <x v="634"/>
    <n v="154.9"/>
    <n v="191.89617000000001"/>
    <n v="36.996170000000006"/>
    <x v="698"/>
  </r>
  <r>
    <n v="13462401"/>
    <n v="2024"/>
    <n v="2025"/>
    <s v="Rplc Mobile equipment 2024"/>
    <x v="635"/>
    <n v="816.6"/>
    <n v="884.8293000000001"/>
    <n v="68.22930000000008"/>
    <x v="699"/>
  </r>
  <r>
    <n v="12932501"/>
    <n v="2025"/>
    <n v="2025"/>
    <s v="Hydraulic In-Serv Failures 25"/>
    <x v="636"/>
    <n v="2000"/>
    <n v="2723.2428399999999"/>
    <n v="723.24283999999989"/>
    <x v="700"/>
  </r>
  <r>
    <n v="13492502"/>
    <n v="2025"/>
    <n v="2025"/>
    <s v="Wood Pole Line Management Prgm"/>
    <x v="637"/>
    <n v="4281.3"/>
    <n v="5877.5169500000002"/>
    <n v="1596.21695"/>
    <x v="701"/>
  </r>
  <r>
    <n v="13252409"/>
    <n v="2024"/>
    <n v="2025"/>
    <s v="Replace Disconnects 24/25"/>
    <x v="638"/>
    <n v="1485.5"/>
    <n v="2233.1765399999999"/>
    <n v="747.67653999999993"/>
    <x v="702"/>
  </r>
  <r>
    <n v="13462301"/>
    <n v="2023"/>
    <n v="2025"/>
    <s v="Rplc Light/Heavy Duty Mbl Equi"/>
    <x v="639"/>
    <n v="4566"/>
    <n v="5443.1924600000002"/>
    <n v="877.19246000000021"/>
    <x v="703"/>
  </r>
  <r>
    <n v="12972502"/>
    <n v="2025"/>
    <n v="2025"/>
    <s v="Boiler CA/Misc Upgr 25 HRD"/>
    <x v="640"/>
    <n v="4905.8"/>
    <n v="8085.6780899999994"/>
    <n v="3179.8780899999992"/>
    <x v="704"/>
  </r>
  <r>
    <n v="12982501"/>
    <n v="2025"/>
    <n v="2025"/>
    <s v="Remove Safety Hazards 25"/>
    <x v="641"/>
    <n v="203.3"/>
    <n v="340.25589000000002"/>
    <n v="136.95589000000001"/>
    <x v="705"/>
  </r>
  <r>
    <n v="13252406"/>
    <n v="2024"/>
    <n v="2025"/>
    <s v="Rpl Instr Transforms VAR 24/25"/>
    <x v="642"/>
    <n v="869.7"/>
    <n v="1344.0434"/>
    <n v="474.34339999999997"/>
    <x v="706"/>
  </r>
  <r>
    <n v="13252404"/>
    <n v="2024"/>
    <n v="2025"/>
    <s v="Repl TS Batt Banks/Chargers24"/>
    <x v="643"/>
    <n v="192.7"/>
    <n v="301.87534000000005"/>
    <n v="109.17534000000006"/>
    <x v="707"/>
  </r>
  <r>
    <n v="12962502"/>
    <n v="2025"/>
    <n v="2025"/>
    <s v="Overhaul Pumps Holyrood 25"/>
    <x v="644"/>
    <n v="1101.9000000000001"/>
    <n v="2826.1199799999999"/>
    <n v="1724.2199799999999"/>
    <x v="7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BA19006-8A7A-4B2E-8959-D78EF0FCD567}"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P5:S16" firstHeaderRow="1" firstDataRow="2" firstDataCol="1"/>
  <pivotFields count="9">
    <pivotField compact="0" outline="0" showAll="0"/>
    <pivotField compact="0" outline="0" showAll="0"/>
    <pivotField axis="axisRow" compact="0" outline="0" showAll="0">
      <items count="10">
        <item x="0"/>
        <item x="1"/>
        <item x="2"/>
        <item x="3"/>
        <item x="4"/>
        <item x="5"/>
        <item x="6"/>
        <item x="7"/>
        <item x="8"/>
        <item t="default"/>
      </items>
    </pivotField>
    <pivotField compact="0" outline="0" showAll="0"/>
    <pivotField compact="0" outline="0" showAll="0"/>
    <pivotField dataField="1" compact="0" outline="0" showAll="0"/>
    <pivotField dataField="1" compact="0" outline="0" showAll="0"/>
    <pivotField dataField="1" compact="0" numFmtId="164" outline="0" showAll="0"/>
    <pivotField compact="0" numFmtId="165" outline="0" showAll="0"/>
  </pivotFields>
  <rowFields count="1">
    <field x="2"/>
  </rowFields>
  <rowItems count="10">
    <i>
      <x/>
    </i>
    <i>
      <x v="1"/>
    </i>
    <i>
      <x v="2"/>
    </i>
    <i>
      <x v="3"/>
    </i>
    <i>
      <x v="4"/>
    </i>
    <i>
      <x v="5"/>
    </i>
    <i>
      <x v="6"/>
    </i>
    <i>
      <x v="7"/>
    </i>
    <i>
      <x v="8"/>
    </i>
    <i t="grand">
      <x/>
    </i>
  </rowItems>
  <colFields count="1">
    <field x="-2"/>
  </colFields>
  <colItems count="3">
    <i>
      <x/>
    </i>
    <i i="1">
      <x v="1"/>
    </i>
    <i i="2">
      <x v="2"/>
    </i>
  </colItems>
  <dataFields count="3">
    <dataField name="Sum of Budget" fld="5" baseField="0" baseItem="0"/>
    <dataField name="Sum of Actual Cost" fld="6" baseField="0" baseItem="0"/>
    <dataField name="Sum of Var $ " fld="7" baseField="0" baseItem="0"/>
  </dataFields>
  <formats count="32">
    <format dxfId="697">
      <pivotArea outline="0" collapsedLevelsAreSubtotals="1" fieldPosition="0"/>
    </format>
    <format dxfId="696">
      <pivotArea dataOnly="0" labelOnly="1" outline="0" fieldPosition="0">
        <references count="1">
          <reference field="4294967294" count="1">
            <x v="1"/>
          </reference>
        </references>
      </pivotArea>
    </format>
    <format dxfId="695">
      <pivotArea dataOnly="0" labelOnly="1" outline="0" fieldPosition="0">
        <references count="1">
          <reference field="4294967294" count="2">
            <x v="0"/>
            <x v="1"/>
          </reference>
        </references>
      </pivotArea>
    </format>
    <format dxfId="694">
      <pivotArea dataOnly="0" labelOnly="1" outline="0" fieldPosition="0">
        <references count="1">
          <reference field="4294967294" count="2">
            <x v="0"/>
            <x v="1"/>
          </reference>
        </references>
      </pivotArea>
    </format>
    <format dxfId="693">
      <pivotArea dataOnly="0" labelOnly="1" outline="0" fieldPosition="0">
        <references count="1">
          <reference field="4294967294" count="1">
            <x v="1"/>
          </reference>
        </references>
      </pivotArea>
    </format>
    <format dxfId="692">
      <pivotArea dataOnly="0" labelOnly="1" outline="0" fieldPosition="0">
        <references count="1">
          <reference field="4294967294" count="1">
            <x v="0"/>
          </reference>
        </references>
      </pivotArea>
    </format>
    <format dxfId="691">
      <pivotArea dataOnly="0" labelOnly="1" outline="0" fieldPosition="0">
        <references count="1">
          <reference field="4294967294" count="1">
            <x v="0"/>
          </reference>
        </references>
      </pivotArea>
    </format>
    <format dxfId="690">
      <pivotArea grandRow="1" outline="0" collapsedLevelsAreSubtotals="1" fieldPosition="0"/>
    </format>
    <format dxfId="689">
      <pivotArea grandRow="1" outline="0" collapsedLevelsAreSubtotals="1" fieldPosition="0"/>
    </format>
    <format dxfId="688">
      <pivotArea dataOnly="0" labelOnly="1" grandRow="1" outline="0" fieldPosition="0"/>
    </format>
    <format dxfId="687">
      <pivotArea grandRow="1" outline="0" collapsedLevelsAreSubtotals="1" fieldPosition="0"/>
    </format>
    <format dxfId="686">
      <pivotArea dataOnly="0" labelOnly="1" grandRow="1" outline="0" fieldPosition="0"/>
    </format>
    <format dxfId="685">
      <pivotArea dataOnly="0" labelOnly="1" outline="0" fieldPosition="0">
        <references count="1">
          <reference field="4294967294" count="3">
            <x v="0"/>
            <x v="1"/>
            <x v="2"/>
          </reference>
        </references>
      </pivotArea>
    </format>
    <format dxfId="684">
      <pivotArea dataOnly="0" labelOnly="1" outline="0" fieldPosition="0">
        <references count="1">
          <reference field="2" count="0"/>
        </references>
      </pivotArea>
    </format>
    <format dxfId="683">
      <pivotArea dataOnly="0" labelOnly="1" outline="0" fieldPosition="0">
        <references count="1">
          <reference field="4294967294" count="1">
            <x v="2"/>
          </reference>
        </references>
      </pivotArea>
    </format>
    <format dxfId="682">
      <pivotArea dataOnly="0" labelOnly="1" outline="0" fieldPosition="0">
        <references count="1">
          <reference field="4294967294" count="1">
            <x v="2"/>
          </reference>
        </references>
      </pivotArea>
    </format>
    <format dxfId="681">
      <pivotArea type="all" dataOnly="0" outline="0" fieldPosition="0"/>
    </format>
    <format dxfId="680">
      <pivotArea outline="0" collapsedLevelsAreSubtotals="1" fieldPosition="0"/>
    </format>
    <format dxfId="679">
      <pivotArea type="origin" dataOnly="0" labelOnly="1" outline="0" fieldPosition="0"/>
    </format>
    <format dxfId="678">
      <pivotArea field="-2" type="button" dataOnly="0" labelOnly="1" outline="0" axis="axisCol" fieldPosition="0"/>
    </format>
    <format dxfId="677">
      <pivotArea type="topRight" dataOnly="0" labelOnly="1" outline="0" fieldPosition="0"/>
    </format>
    <format dxfId="676">
      <pivotArea field="2" type="button" dataOnly="0" labelOnly="1" outline="0" axis="axisRow" fieldPosition="0"/>
    </format>
    <format dxfId="675">
      <pivotArea dataOnly="0" labelOnly="1" outline="0" fieldPosition="0">
        <references count="1">
          <reference field="2" count="0"/>
        </references>
      </pivotArea>
    </format>
    <format dxfId="674">
      <pivotArea dataOnly="0" labelOnly="1" grandRow="1" outline="0" fieldPosition="0"/>
    </format>
    <format dxfId="673">
      <pivotArea dataOnly="0" labelOnly="1" outline="0" fieldPosition="0">
        <references count="1">
          <reference field="4294967294" count="3">
            <x v="0"/>
            <x v="1"/>
            <x v="2"/>
          </reference>
        </references>
      </pivotArea>
    </format>
    <format dxfId="672">
      <pivotArea type="origin" dataOnly="0" labelOnly="1" outline="0" fieldPosition="0"/>
    </format>
    <format dxfId="671">
      <pivotArea field="-2" type="button" dataOnly="0" labelOnly="1" outline="0" axis="axisCol" fieldPosition="0"/>
    </format>
    <format dxfId="670">
      <pivotArea type="topRight" dataOnly="0" labelOnly="1" outline="0" fieldPosition="0"/>
    </format>
    <format dxfId="669">
      <pivotArea field="2" type="button" dataOnly="0" labelOnly="1" outline="0" axis="axisRow" fieldPosition="0"/>
    </format>
    <format dxfId="668">
      <pivotArea dataOnly="0" labelOnly="1" outline="0" fieldPosition="0">
        <references count="1">
          <reference field="4294967294" count="3">
            <x v="0"/>
            <x v="1"/>
            <x v="2"/>
          </reference>
        </references>
      </pivotArea>
    </format>
    <format dxfId="667">
      <pivotArea grandRow="1" outline="0" collapsedLevelsAreSubtotals="1" fieldPosition="0"/>
    </format>
    <format dxfId="666">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34D2C26-31A0-49DA-A04B-874DF77BD0D5}" name="PivotTable4" cacheId="2"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Q11:R36" firstHeaderRow="2" firstDataRow="2" firstDataCol="1"/>
  <pivotFields count="3">
    <pivotField axis="axisRow" compact="0" outline="0" showAll="0">
      <items count="24">
        <item x="0"/>
        <item x="9"/>
        <item x="8"/>
        <item x="7"/>
        <item x="6"/>
        <item x="5"/>
        <item x="4"/>
        <item x="3"/>
        <item x="2"/>
        <item x="10"/>
        <item x="1"/>
        <item x="21"/>
        <item x="22"/>
        <item x="11"/>
        <item x="12"/>
        <item x="13"/>
        <item x="14"/>
        <item x="15"/>
        <item x="16"/>
        <item x="17"/>
        <item x="18"/>
        <item x="19"/>
        <item x="20"/>
        <item t="default"/>
      </items>
    </pivotField>
    <pivotField dataField="1" compact="0" outline="0" showAll="0"/>
    <pivotField compact="0" outline="0" showAll="0"/>
  </pivotFields>
  <rowFields count="1">
    <field x="0"/>
  </rowFields>
  <rowItems count="24">
    <i>
      <x/>
    </i>
    <i>
      <x v="1"/>
    </i>
    <i>
      <x v="2"/>
    </i>
    <i>
      <x v="3"/>
    </i>
    <i>
      <x v="4"/>
    </i>
    <i>
      <x v="5"/>
    </i>
    <i>
      <x v="6"/>
    </i>
    <i>
      <x v="7"/>
    </i>
    <i>
      <x v="8"/>
    </i>
    <i>
      <x v="9"/>
    </i>
    <i>
      <x v="10"/>
    </i>
    <i>
      <x v="11"/>
    </i>
    <i>
      <x v="12"/>
    </i>
    <i>
      <x v="13"/>
    </i>
    <i>
      <x v="14"/>
    </i>
    <i>
      <x v="15"/>
    </i>
    <i>
      <x v="16"/>
    </i>
    <i>
      <x v="17"/>
    </i>
    <i>
      <x v="18"/>
    </i>
    <i>
      <x v="19"/>
    </i>
    <i>
      <x v="20"/>
    </i>
    <i>
      <x v="21"/>
    </i>
    <i>
      <x v="22"/>
    </i>
    <i t="grand">
      <x/>
    </i>
  </rowItems>
  <colItems count="1">
    <i/>
  </colItems>
  <dataFields count="1">
    <dataField name="Count of Chart Data" fld="1" subtotal="count" baseField="0" baseItem="3"/>
  </dataFields>
  <formats count="10">
    <format dxfId="707">
      <pivotArea type="all" dataOnly="0" outline="0" fieldPosition="0"/>
    </format>
    <format dxfId="706">
      <pivotArea outline="0" collapsedLevelsAreSubtotals="1" fieldPosition="0"/>
    </format>
    <format dxfId="705">
      <pivotArea type="origin" dataOnly="0" labelOnly="1" outline="0" fieldPosition="0"/>
    </format>
    <format dxfId="704">
      <pivotArea field="0" type="button" dataOnly="0" labelOnly="1" outline="0" axis="axisRow" fieldPosition="0"/>
    </format>
    <format dxfId="703">
      <pivotArea dataOnly="0" labelOnly="1" outline="0" fieldPosition="0">
        <references count="1">
          <reference field="0" count="0"/>
        </references>
      </pivotArea>
    </format>
    <format dxfId="702">
      <pivotArea dataOnly="0" labelOnly="1" grandRow="1" outline="0" fieldPosition="0"/>
    </format>
    <format dxfId="701">
      <pivotArea type="topRight" dataOnly="0" labelOnly="1" outline="0" fieldPosition="0"/>
    </format>
    <format dxfId="700">
      <pivotArea type="origin" dataOnly="0" labelOnly="1" outline="0" fieldPosition="0"/>
    </format>
    <format dxfId="699">
      <pivotArea field="0" type="button" dataOnly="0" labelOnly="1" outline="0" axis="axisRow" fieldPosition="0"/>
    </format>
    <format dxfId="698">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3DDAC42-21F2-410E-AC93-56345FFBDA69}" name="PivotTable3" cacheId="1"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A1:D594" firstHeaderRow="1" firstDataRow="2" firstDataCol="2"/>
  <pivotFields count="9">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showAll="0">
      <items count="528">
        <item x="182"/>
        <item x="325"/>
        <item x="203"/>
        <item x="284"/>
        <item x="219"/>
        <item x="107"/>
        <item x="26"/>
        <item x="112"/>
        <item x="41"/>
        <item x="377"/>
        <item x="375"/>
        <item x="385"/>
        <item x="379"/>
        <item x="429"/>
        <item x="305"/>
        <item x="208"/>
        <item x="96"/>
        <item x="485"/>
        <item x="32"/>
        <item x="202"/>
        <item x="132"/>
        <item x="99"/>
        <item x="192"/>
        <item x="323"/>
        <item x="508"/>
        <item x="179"/>
        <item x="290"/>
        <item x="171"/>
        <item x="397"/>
        <item x="441"/>
        <item x="454"/>
        <item x="83"/>
        <item x="265"/>
        <item x="271"/>
        <item x="68"/>
        <item x="315"/>
        <item x="523"/>
        <item x="428"/>
        <item x="77"/>
        <item x="212"/>
        <item x="213"/>
        <item x="272"/>
        <item x="162"/>
        <item x="286"/>
        <item x="95"/>
        <item x="510"/>
        <item x="151"/>
        <item x="490"/>
        <item x="161"/>
        <item x="433"/>
        <item x="88"/>
        <item x="71"/>
        <item x="493"/>
        <item x="274"/>
        <item x="303"/>
        <item x="360"/>
        <item x="452"/>
        <item x="418"/>
        <item x="417"/>
        <item x="463"/>
        <item x="464"/>
        <item x="35"/>
        <item x="33"/>
        <item x="34"/>
        <item x="128"/>
        <item x="436"/>
        <item x="449"/>
        <item x="314"/>
        <item x="130"/>
        <item x="222"/>
        <item x="50"/>
        <item x="306"/>
        <item x="181"/>
        <item x="183"/>
        <item x="294"/>
        <item x="40"/>
        <item x="518"/>
        <item x="499"/>
        <item x="517"/>
        <item x="471"/>
        <item x="72"/>
        <item x="102"/>
        <item x="104"/>
        <item x="221"/>
        <item x="359"/>
        <item x="228"/>
        <item x="175"/>
        <item x="335"/>
        <item x="525"/>
        <item x="495"/>
        <item x="44"/>
        <item x="153"/>
        <item x="214"/>
        <item x="109"/>
        <item x="39"/>
        <item x="320"/>
        <item x="173"/>
        <item x="89"/>
        <item x="93"/>
        <item x="398"/>
        <item x="384"/>
        <item x="226"/>
        <item x="278"/>
        <item x="158"/>
        <item x="468"/>
        <item x="494"/>
        <item x="455"/>
        <item x="24"/>
        <item x="254"/>
        <item x="82"/>
        <item x="6"/>
        <item x="396"/>
        <item x="152"/>
        <item x="488"/>
        <item x="382"/>
        <item x="486"/>
        <item x="469"/>
        <item x="317"/>
        <item x="84"/>
        <item x="184"/>
        <item x="491"/>
        <item x="236"/>
        <item x="115"/>
        <item x="97"/>
        <item x="163"/>
        <item x="218"/>
        <item x="318"/>
        <item x="409"/>
        <item x="150"/>
        <item x="127"/>
        <item x="22"/>
        <item x="79"/>
        <item x="291"/>
        <item x="481"/>
        <item x="456"/>
        <item x="370"/>
        <item x="133"/>
        <item x="38"/>
        <item x="145"/>
        <item x="460"/>
        <item x="378"/>
        <item x="414"/>
        <item x="29"/>
        <item x="185"/>
        <item x="110"/>
        <item x="345"/>
        <item x="447"/>
        <item x="479"/>
        <item x="472"/>
        <item x="215"/>
        <item x="124"/>
        <item x="426"/>
        <item x="30"/>
        <item x="193"/>
        <item x="54"/>
        <item x="242"/>
        <item x="125"/>
        <item x="309"/>
        <item x="126"/>
        <item x="250"/>
        <item x="308"/>
        <item x="313"/>
        <item x="198"/>
        <item x="364"/>
        <item x="363"/>
        <item x="144"/>
        <item x="142"/>
        <item x="143"/>
        <item x="252"/>
        <item x="292"/>
        <item x="478"/>
        <item x="453"/>
        <item x="230"/>
        <item x="156"/>
        <item x="328"/>
        <item x="496"/>
        <item x="503"/>
        <item x="299"/>
        <item x="342"/>
        <item x="423"/>
        <item x="355"/>
        <item x="129"/>
        <item x="457"/>
        <item x="458"/>
        <item x="42"/>
        <item x="57"/>
        <item x="322"/>
        <item x="69"/>
        <item x="53"/>
        <item x="31"/>
        <item x="111"/>
        <item x="189"/>
        <item x="49"/>
        <item x="445"/>
        <item x="160"/>
        <item x="422"/>
        <item x="73"/>
        <item x="195"/>
        <item x="366"/>
        <item x="443"/>
        <item x="260"/>
        <item x="298"/>
        <item x="497"/>
        <item x="55"/>
        <item x="300"/>
        <item x="59"/>
        <item x="353"/>
        <item x="358"/>
        <item x="365"/>
        <item x="361"/>
        <item x="432"/>
        <item x="444"/>
        <item x="420"/>
        <item x="427"/>
        <item x="415"/>
        <item x="289"/>
        <item x="311"/>
        <item x="341"/>
        <item x="319"/>
        <item x="268"/>
        <item x="249"/>
        <item x="138"/>
        <item x="440"/>
        <item x="205"/>
        <item x="256"/>
        <item x="241"/>
        <item x="476"/>
        <item x="20"/>
        <item x="197"/>
        <item x="240"/>
        <item x="402"/>
        <item x="237"/>
        <item x="501"/>
        <item x="76"/>
        <item x="504"/>
        <item x="507"/>
        <item x="235"/>
        <item x="80"/>
        <item x="87"/>
        <item x="520"/>
        <item x="516"/>
        <item x="131"/>
        <item x="194"/>
        <item x="371"/>
        <item x="223"/>
        <item x="430"/>
        <item x="108"/>
        <item x="58"/>
        <item x="351"/>
        <item x="435"/>
        <item x="200"/>
        <item x="446"/>
        <item x="373"/>
        <item x="176"/>
        <item x="10"/>
        <item x="117"/>
        <item x="16"/>
        <item x="304"/>
        <item x="91"/>
        <item x="27"/>
        <item x="511"/>
        <item x="86"/>
        <item x="316"/>
        <item x="149"/>
        <item x="13"/>
        <item x="75"/>
        <item x="352"/>
        <item x="459"/>
        <item x="473"/>
        <item x="492"/>
        <item x="244"/>
        <item x="137"/>
        <item x="239"/>
        <item x="282"/>
        <item x="7"/>
        <item x="135"/>
        <item x="521"/>
        <item x="512"/>
        <item x="273"/>
        <item x="380"/>
        <item x="336"/>
        <item x="410"/>
        <item x="157"/>
        <item x="66"/>
        <item x="225"/>
        <item x="277"/>
        <item x="178"/>
        <item x="246"/>
        <item x="98"/>
        <item x="381"/>
        <item x="442"/>
        <item x="263"/>
        <item x="281"/>
        <item x="52"/>
        <item x="372"/>
        <item x="333"/>
        <item x="19"/>
        <item x="296"/>
        <item x="36"/>
        <item x="470"/>
        <item x="356"/>
        <item x="324"/>
        <item x="119"/>
        <item x="466"/>
        <item x="461"/>
        <item x="224"/>
        <item x="285"/>
        <item x="339"/>
        <item x="413"/>
        <item x="67"/>
        <item x="78"/>
        <item x="229"/>
        <item x="279"/>
        <item x="85"/>
        <item x="238"/>
        <item x="505"/>
        <item x="388"/>
        <item x="326"/>
        <item x="392"/>
        <item x="383"/>
        <item x="216"/>
        <item x="14"/>
        <item x="147"/>
        <item x="498"/>
        <item x="526"/>
        <item x="347"/>
        <item x="408"/>
        <item x="123"/>
        <item x="46"/>
        <item x="389"/>
        <item x="439"/>
        <item x="136"/>
        <item x="467"/>
        <item x="146"/>
        <item x="11"/>
        <item x="465"/>
        <item x="74"/>
        <item x="62"/>
        <item x="500"/>
        <item x="61"/>
        <item x="484"/>
        <item x="17"/>
        <item x="101"/>
        <item x="357"/>
        <item x="399"/>
        <item x="105"/>
        <item x="329"/>
        <item x="168"/>
        <item x="121"/>
        <item x="354"/>
        <item x="56"/>
        <item x="431"/>
        <item x="43"/>
        <item x="514"/>
        <item x="23"/>
        <item x="407"/>
        <item x="122"/>
        <item x="164"/>
        <item x="248"/>
        <item x="169"/>
        <item x="170"/>
        <item x="474"/>
        <item x="94"/>
        <item x="419"/>
        <item x="8"/>
        <item x="177"/>
        <item x="405"/>
        <item x="297"/>
        <item x="206"/>
        <item x="258"/>
        <item x="0"/>
        <item x="245"/>
        <item x="190"/>
        <item x="148"/>
        <item x="502"/>
        <item x="475"/>
        <item x="393"/>
        <item x="387"/>
        <item x="159"/>
        <item x="480"/>
        <item x="403"/>
        <item x="257"/>
        <item x="483"/>
        <item x="462"/>
        <item x="243"/>
        <item x="404"/>
        <item x="15"/>
        <item x="172"/>
        <item x="332"/>
        <item x="139"/>
        <item x="349"/>
        <item x="280"/>
        <item x="368"/>
        <item x="141"/>
        <item x="390"/>
        <item x="63"/>
        <item x="140"/>
        <item x="210"/>
        <item x="209"/>
        <item x="113"/>
        <item x="434"/>
        <item x="307"/>
        <item x="116"/>
        <item x="199"/>
        <item x="438"/>
        <item x="60"/>
        <item x="28"/>
        <item x="451"/>
        <item x="64"/>
        <item x="166"/>
        <item x="362"/>
        <item x="211"/>
        <item x="400"/>
        <item x="302"/>
        <item x="448"/>
        <item x="425"/>
        <item x="51"/>
        <item x="4"/>
        <item x="253"/>
        <item x="283"/>
        <item x="207"/>
        <item x="259"/>
        <item x="301"/>
        <item x="264"/>
        <item x="394"/>
        <item x="395"/>
        <item x="331"/>
        <item x="217"/>
        <item x="310"/>
        <item x="340"/>
        <item x="424"/>
        <item x="154"/>
        <item x="334"/>
        <item x="234"/>
        <item x="266"/>
        <item x="276"/>
        <item x="174"/>
        <item x="186"/>
        <item x="21"/>
        <item x="1"/>
        <item x="386"/>
        <item x="103"/>
        <item x="391"/>
        <item x="9"/>
        <item x="5"/>
        <item x="165"/>
        <item x="155"/>
        <item x="227"/>
        <item x="295"/>
        <item x="524"/>
        <item x="477"/>
        <item x="261"/>
        <item x="346"/>
        <item x="188"/>
        <item x="12"/>
        <item x="92"/>
        <item x="487"/>
        <item x="312"/>
        <item x="187"/>
        <item x="247"/>
        <item x="337"/>
        <item x="401"/>
        <item x="37"/>
        <item x="118"/>
        <item x="231"/>
        <item x="275"/>
        <item x="327"/>
        <item x="406"/>
        <item x="70"/>
        <item x="65"/>
        <item x="45"/>
        <item x="201"/>
        <item x="437"/>
        <item x="262"/>
        <item x="411"/>
        <item x="267"/>
        <item x="191"/>
        <item x="343"/>
        <item x="522"/>
        <item x="47"/>
        <item x="120"/>
        <item x="344"/>
        <item x="421"/>
        <item x="412"/>
        <item x="287"/>
        <item x="338"/>
        <item x="515"/>
        <item x="196"/>
        <item x="220"/>
        <item x="100"/>
        <item x="18"/>
        <item x="204"/>
        <item x="255"/>
        <item x="293"/>
        <item x="114"/>
        <item x="3"/>
        <item x="233"/>
        <item x="232"/>
        <item x="25"/>
        <item x="106"/>
        <item x="369"/>
        <item x="519"/>
        <item x="509"/>
        <item x="180"/>
        <item x="90"/>
        <item x="2"/>
        <item x="374"/>
        <item x="376"/>
        <item x="167"/>
        <item x="513"/>
        <item x="330"/>
        <item x="416"/>
        <item x="134"/>
        <item x="482"/>
        <item x="321"/>
        <item x="506"/>
        <item x="81"/>
        <item x="489"/>
        <item x="48"/>
        <item x="350"/>
        <item x="450"/>
        <item x="251"/>
        <item x="269"/>
        <item x="270"/>
        <item x="288"/>
        <item x="348"/>
        <item x="367"/>
        <item t="default"/>
      </items>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numFmtId="164" outline="0" showAll="0">
      <extLst>
        <ext xmlns:x14="http://schemas.microsoft.com/office/spreadsheetml/2009/9/main" uri="{2946ED86-A175-432a-8AC1-64E0C546D7DE}">
          <x14:pivotField fillDownLabels="1"/>
        </ext>
      </extLst>
    </pivotField>
    <pivotField axis="axisRow" compact="0" numFmtId="165" outline="0" showAll="0" defaultSubtotal="0">
      <items count="590">
        <item x="336"/>
        <item x="268"/>
        <item x="303"/>
        <item x="257"/>
        <item x="149"/>
        <item x="147"/>
        <item x="87"/>
        <item x="165"/>
        <item x="117"/>
        <item x="271"/>
        <item x="143"/>
        <item x="450"/>
        <item x="359"/>
        <item x="435"/>
        <item x="583"/>
        <item x="298"/>
        <item x="244"/>
        <item x="420"/>
        <item x="472"/>
        <item x="191"/>
        <item x="135"/>
        <item x="541"/>
        <item x="160"/>
        <item x="313"/>
        <item x="115"/>
        <item x="374"/>
        <item x="228"/>
        <item x="72"/>
        <item x="109"/>
        <item x="265"/>
        <item x="540"/>
        <item x="255"/>
        <item x="530"/>
        <item x="254"/>
        <item x="264"/>
        <item x="445"/>
        <item x="168"/>
        <item x="455"/>
        <item x="312"/>
        <item x="167"/>
        <item x="39"/>
        <item x="188"/>
        <item x="90"/>
        <item x="169"/>
        <item x="305"/>
        <item x="118"/>
        <item x="466"/>
        <item x="353"/>
        <item x="256"/>
        <item x="243"/>
        <item x="183"/>
        <item x="217"/>
        <item x="4"/>
        <item x="44"/>
        <item x="248"/>
        <item x="226"/>
        <item x="73"/>
        <item x="278"/>
        <item x="365"/>
        <item x="553"/>
        <item x="75"/>
        <item x="446"/>
        <item x="163"/>
        <item x="253"/>
        <item x="439"/>
        <item x="382"/>
        <item x="323"/>
        <item x="267"/>
        <item x="442"/>
        <item x="554"/>
        <item x="57"/>
        <item x="6"/>
        <item x="86"/>
        <item x="68"/>
        <item x="266"/>
        <item x="471"/>
        <item x="233"/>
        <item x="141"/>
        <item x="216"/>
        <item x="458"/>
        <item x="42"/>
        <item x="418"/>
        <item x="381"/>
        <item x="198"/>
        <item x="538"/>
        <item x="164"/>
        <item x="251"/>
        <item x="2"/>
        <item x="461"/>
        <item x="71"/>
        <item x="5"/>
        <item x="259"/>
        <item x="36"/>
        <item x="342"/>
        <item x="511"/>
        <item x="181"/>
        <item x="449"/>
        <item x="361"/>
        <item x="302"/>
        <item x="451"/>
        <item x="161"/>
        <item x="339"/>
        <item x="69"/>
        <item x="341"/>
        <item x="189"/>
        <item x="249"/>
        <item x="82"/>
        <item x="300"/>
        <item x="148"/>
        <item x="344"/>
        <item x="467"/>
        <item x="457"/>
        <item x="150"/>
        <item x="41"/>
        <item x="456"/>
        <item x="171"/>
        <item x="138"/>
        <item x="139"/>
        <item x="424"/>
        <item x="92"/>
        <item x="65"/>
        <item x="131"/>
        <item x="145"/>
        <item x="250"/>
        <item x="367"/>
        <item x="293"/>
        <item x="415"/>
        <item x="37"/>
        <item x="308"/>
        <item x="468"/>
        <item x="235"/>
        <item x="12"/>
        <item x="113"/>
        <item x="388"/>
        <item x="98"/>
        <item x="79"/>
        <item x="203"/>
        <item x="295"/>
        <item x="309"/>
        <item x="296"/>
        <item x="67"/>
        <item x="399"/>
        <item x="158"/>
        <item x="242"/>
        <item x="555"/>
        <item x="46"/>
        <item x="326"/>
        <item x="232"/>
        <item x="13"/>
        <item x="459"/>
        <item x="506"/>
        <item x="274"/>
        <item x="277"/>
        <item x="294"/>
        <item x="444"/>
        <item x="299"/>
        <item x="371"/>
        <item x="349"/>
        <item x="234"/>
        <item x="89"/>
        <item x="332"/>
        <item x="317"/>
        <item x="448"/>
        <item x="260"/>
        <item x="200"/>
        <item x="557"/>
        <item x="297"/>
        <item x="29"/>
        <item x="95"/>
        <item x="433"/>
        <item x="119"/>
        <item x="518"/>
        <item x="43"/>
        <item x="174"/>
        <item x="229"/>
        <item x="486"/>
        <item x="460"/>
        <item x="403"/>
        <item x="517"/>
        <item x="252"/>
        <item x="184"/>
        <item x="3"/>
        <item x="464"/>
        <item x="84"/>
        <item x="54"/>
        <item x="558"/>
        <item x="125"/>
        <item x="427"/>
        <item x="473"/>
        <item x="220"/>
        <item x="140"/>
        <item x="559"/>
        <item x="76"/>
        <item x="45"/>
        <item x="352"/>
        <item x="272"/>
        <item x="389"/>
        <item x="144"/>
        <item x="477"/>
        <item x="102"/>
        <item x="62"/>
        <item x="38"/>
        <item x="393"/>
        <item x="40"/>
        <item x="24"/>
        <item x="438"/>
        <item x="97"/>
        <item x="142"/>
        <item x="193"/>
        <item x="275"/>
        <item x="111"/>
        <item x="576"/>
        <item x="172"/>
        <item x="28"/>
        <item x="373"/>
        <item x="413"/>
        <item x="379"/>
        <item x="110"/>
        <item x="237"/>
        <item x="412"/>
        <item x="112"/>
        <item x="91"/>
        <item x="199"/>
        <item x="19"/>
        <item x="480"/>
        <item x="126"/>
        <item x="432"/>
        <item x="357"/>
        <item x="531"/>
        <item x="176"/>
        <item x="66"/>
        <item x="61"/>
        <item x="159"/>
        <item x="58"/>
        <item x="136"/>
        <item x="338"/>
        <item x="504"/>
        <item x="152"/>
        <item x="501"/>
        <item x="390"/>
        <item x="345"/>
        <item x="182"/>
        <item x="551"/>
        <item x="177"/>
        <item x="375"/>
        <item x="190"/>
        <item x="0"/>
        <item x="521"/>
        <item x="26"/>
        <item x="406"/>
        <item x="404"/>
        <item x="508"/>
        <item x="212"/>
        <item x="510"/>
        <item x="218"/>
        <item x="409"/>
        <item x="124"/>
        <item x="77"/>
        <item x="133"/>
        <item x="316"/>
        <item x="560"/>
        <item x="162"/>
        <item x="204"/>
        <item x="104"/>
        <item x="263"/>
        <item x="201"/>
        <item x="454"/>
        <item x="495"/>
        <item x="17"/>
        <item x="550"/>
        <item x="535"/>
        <item x="129"/>
        <item x="88"/>
        <item x="447"/>
        <item x="528"/>
        <item x="292"/>
        <item x="85"/>
        <item x="128"/>
        <item x="210"/>
        <item x="355"/>
        <item x="537"/>
        <item x="33"/>
        <item x="410"/>
        <item x="213"/>
        <item x="324"/>
        <item x="340"/>
        <item x="552"/>
        <item x="78"/>
        <item x="516"/>
        <item x="421"/>
        <item x="59"/>
        <item x="262"/>
        <item x="383"/>
        <item x="562"/>
        <item x="230"/>
        <item x="27"/>
        <item x="81"/>
        <item x="153"/>
        <item x="207"/>
        <item x="156"/>
        <item x="509"/>
        <item x="127"/>
        <item x="523"/>
        <item x="205"/>
        <item x="63"/>
        <item x="83"/>
        <item x="157"/>
        <item x="241"/>
        <item x="363"/>
        <item x="334"/>
        <item x="105"/>
        <item x="170"/>
        <item x="549"/>
        <item x="370"/>
        <item x="53"/>
        <item x="240"/>
        <item x="430"/>
        <item x="329"/>
        <item x="20"/>
        <item x="288"/>
        <item x="493"/>
        <item x="520"/>
        <item x="376"/>
        <item x="343"/>
        <item x="423"/>
        <item x="561"/>
        <item x="369"/>
        <item x="35"/>
        <item x="236"/>
        <item x="196"/>
        <item x="408"/>
        <item x="208"/>
        <item x="320"/>
        <item x="14"/>
        <item x="545"/>
        <item x="56"/>
        <item x="348"/>
        <item x="386"/>
        <item x="488"/>
        <item x="279"/>
        <item x="469"/>
        <item x="346"/>
        <item x="385"/>
        <item x="394"/>
        <item x="25"/>
        <item x="401"/>
        <item x="285"/>
        <item x="327"/>
        <item x="101"/>
        <item x="23"/>
        <item x="563"/>
        <item x="80"/>
        <item x="187"/>
        <item x="405"/>
        <item x="123"/>
        <item x="146"/>
        <item x="209"/>
        <item x="48"/>
        <item x="281"/>
        <item x="306"/>
        <item x="173"/>
        <item x="419"/>
        <item x="564"/>
        <item x="7"/>
        <item x="16"/>
        <item x="52"/>
        <item x="544"/>
        <item x="360"/>
        <item x="214"/>
        <item x="428"/>
        <item x="155"/>
        <item x="8"/>
        <item x="21"/>
        <item x="284"/>
        <item x="301"/>
        <item x="282"/>
        <item x="507"/>
        <item x="239"/>
        <item x="527"/>
        <item x="64"/>
        <item x="194"/>
        <item x="526"/>
        <item x="484"/>
        <item x="533"/>
        <item x="498"/>
        <item x="391"/>
        <item x="93"/>
        <item x="325"/>
        <item x="99"/>
        <item x="31"/>
        <item x="566"/>
        <item x="377"/>
        <item x="132"/>
        <item x="94"/>
        <item x="247"/>
        <item x="223"/>
        <item x="74"/>
        <item x="396"/>
        <item x="372"/>
        <item x="202"/>
        <item x="331"/>
        <item x="350"/>
        <item x="567"/>
        <item x="60"/>
        <item x="570"/>
        <item x="30"/>
        <item x="362"/>
        <item x="137"/>
        <item x="225"/>
        <item x="437"/>
        <item x="18"/>
        <item x="358"/>
        <item x="443"/>
        <item x="387"/>
        <item x="55"/>
        <item x="1"/>
        <item x="180"/>
        <item x="238"/>
        <item x="287"/>
        <item x="273"/>
        <item x="474"/>
        <item x="215"/>
        <item x="15"/>
        <item x="290"/>
        <item x="575"/>
        <item x="463"/>
        <item x="380"/>
        <item x="154"/>
        <item x="246"/>
        <item x="481"/>
        <item x="319"/>
        <item x="478"/>
        <item x="426"/>
        <item x="276"/>
        <item x="539"/>
        <item x="582"/>
        <item x="318"/>
        <item x="571"/>
        <item x="351"/>
        <item x="436"/>
        <item x="96"/>
        <item x="572"/>
        <item x="322"/>
        <item x="206"/>
        <item x="47"/>
        <item x="219"/>
        <item x="333"/>
        <item x="542"/>
        <item x="536"/>
        <item x="227"/>
        <item x="321"/>
        <item x="416"/>
        <item x="465"/>
        <item x="185"/>
        <item x="483"/>
        <item x="224"/>
        <item x="310"/>
        <item x="586"/>
        <item x="452"/>
        <item x="245"/>
        <item x="9"/>
        <item x="286"/>
        <item x="482"/>
        <item x="114"/>
        <item x="130"/>
        <item x="529"/>
        <item x="397"/>
        <item x="261"/>
        <item x="476"/>
        <item x="368"/>
        <item x="315"/>
        <item x="120"/>
        <item x="525"/>
        <item x="411"/>
        <item x="311"/>
        <item x="211"/>
        <item x="407"/>
        <item x="422"/>
        <item x="347"/>
        <item x="32"/>
        <item x="502"/>
        <item x="378"/>
        <item x="166"/>
        <item x="195"/>
        <item x="514"/>
        <item x="392"/>
        <item x="462"/>
        <item x="70"/>
        <item x="441"/>
        <item x="364"/>
        <item x="291"/>
        <item x="515"/>
        <item x="337"/>
        <item x="494"/>
        <item x="578"/>
        <item x="269"/>
        <item x="10"/>
        <item x="512"/>
        <item x="270"/>
        <item x="11"/>
        <item x="577"/>
        <item x="453"/>
        <item x="100"/>
        <item x="414"/>
        <item x="34"/>
        <item x="178"/>
        <item x="49"/>
        <item x="280"/>
        <item x="548"/>
        <item x="304"/>
        <item x="134"/>
        <item x="354"/>
        <item x="50"/>
        <item x="485"/>
        <item x="335"/>
        <item x="103"/>
        <item x="122"/>
        <item x="51"/>
        <item x="106"/>
        <item x="519"/>
        <item x="534"/>
        <item x="417"/>
        <item x="431"/>
        <item x="470"/>
        <item x="492"/>
        <item x="487"/>
        <item x="221"/>
        <item x="581"/>
        <item x="532"/>
        <item x="402"/>
        <item x="491"/>
        <item x="22"/>
        <item x="579"/>
        <item x="151"/>
        <item x="192"/>
        <item x="580"/>
        <item x="475"/>
        <item x="587"/>
        <item x="197"/>
        <item x="565"/>
        <item x="589"/>
        <item x="400"/>
        <item x="283"/>
        <item x="395"/>
        <item x="524"/>
        <item x="547"/>
        <item x="398"/>
        <item x="356"/>
        <item x="289"/>
        <item x="500"/>
        <item x="175"/>
        <item x="434"/>
        <item x="556"/>
        <item x="574"/>
        <item x="307"/>
        <item x="231"/>
        <item x="543"/>
        <item x="522"/>
        <item x="384"/>
        <item x="107"/>
        <item x="513"/>
        <item x="546"/>
        <item x="568"/>
        <item x="505"/>
        <item x="440"/>
        <item x="222"/>
        <item x="328"/>
        <item x="489"/>
        <item x="179"/>
        <item x="503"/>
        <item x="330"/>
        <item x="108"/>
        <item x="569"/>
        <item x="585"/>
        <item x="479"/>
        <item x="121"/>
        <item x="497"/>
        <item x="258"/>
        <item x="490"/>
        <item x="116"/>
        <item x="425"/>
        <item x="429"/>
        <item x="584"/>
        <item x="499"/>
        <item x="186"/>
        <item x="573"/>
        <item x="366"/>
        <item x="314"/>
        <item x="588"/>
        <item x="496"/>
      </items>
      <extLst>
        <ext xmlns:x14="http://schemas.microsoft.com/office/spreadsheetml/2009/9/main" uri="{2946ED86-A175-432a-8AC1-64E0C546D7DE}">
          <x14:pivotField fillDownLabels="1"/>
        </ext>
      </extLst>
    </pivotField>
  </pivotFields>
  <rowFields count="2">
    <field x="8"/>
    <field x="4"/>
  </rowFields>
  <rowItems count="592">
    <i>
      <x/>
      <x v="132"/>
    </i>
    <i r="1">
      <x v="514"/>
    </i>
    <i>
      <x v="1"/>
      <x v="229"/>
    </i>
    <i>
      <x v="2"/>
      <x v="197"/>
    </i>
    <i>
      <x v="3"/>
      <x v="311"/>
    </i>
    <i>
      <x v="4"/>
      <x v="393"/>
    </i>
    <i>
      <x v="5"/>
      <x v="396"/>
    </i>
    <i>
      <x v="6"/>
      <x v="313"/>
    </i>
    <i>
      <x v="7"/>
      <x v="313"/>
    </i>
    <i>
      <x v="8"/>
      <x v="370"/>
    </i>
    <i>
      <x v="9"/>
      <x v="384"/>
    </i>
    <i>
      <x v="10"/>
      <x v="331"/>
    </i>
    <i>
      <x v="11"/>
      <x v="316"/>
    </i>
    <i>
      <x v="12"/>
      <x v="197"/>
    </i>
    <i>
      <x v="13"/>
      <x v="252"/>
    </i>
    <i>
      <x v="14"/>
      <x v="239"/>
    </i>
    <i>
      <x v="15"/>
      <x v="421"/>
    </i>
    <i>
      <x v="16"/>
      <x v="125"/>
    </i>
    <i>
      <x v="17"/>
      <x v="84"/>
    </i>
    <i>
      <x v="18"/>
      <x v="84"/>
    </i>
    <i>
      <x v="19"/>
      <x v="286"/>
    </i>
    <i>
      <x v="20"/>
      <x v="64"/>
    </i>
    <i>
      <x v="21"/>
      <x v="170"/>
    </i>
    <i>
      <x v="22"/>
      <x v="112"/>
    </i>
    <i>
      <x v="23"/>
      <x v="219"/>
    </i>
    <i>
      <x v="24"/>
      <x v="7"/>
    </i>
    <i>
      <x v="25"/>
      <x v="205"/>
    </i>
    <i>
      <x v="26"/>
      <x v="2"/>
    </i>
    <i>
      <x v="27"/>
      <x v="51"/>
    </i>
    <i>
      <x v="28"/>
      <x v="5"/>
    </i>
    <i>
      <x v="29"/>
      <x v="231"/>
    </i>
    <i>
      <x v="30"/>
      <x v="450"/>
    </i>
    <i>
      <x v="31"/>
      <x v="447"/>
    </i>
    <i>
      <x v="32"/>
      <x v="332"/>
    </i>
    <i>
      <x v="33"/>
      <x v="101"/>
    </i>
    <i>
      <x v="34"/>
      <x v="121"/>
    </i>
    <i>
      <x v="35"/>
      <x v="319"/>
    </i>
    <i>
      <x v="36"/>
      <x v="468"/>
    </i>
    <i>
      <x v="37"/>
      <x v="376"/>
    </i>
    <i>
      <x v="38"/>
      <x v="475"/>
    </i>
    <i>
      <x v="39"/>
      <x v="282"/>
    </i>
    <i>
      <x v="40"/>
      <x v="137"/>
    </i>
    <i>
      <x v="41"/>
      <x v="253"/>
    </i>
    <i>
      <x v="42"/>
      <x v="50"/>
    </i>
    <i>
      <x v="43"/>
      <x v="103"/>
    </i>
    <i>
      <x v="44"/>
      <x v="205"/>
    </i>
    <i>
      <x v="45"/>
      <x v="417"/>
    </i>
    <i>
      <x v="46"/>
      <x v="385"/>
    </i>
    <i>
      <x v="47"/>
      <x v="422"/>
    </i>
    <i>
      <x v="48"/>
      <x v="85"/>
    </i>
    <i>
      <x v="49"/>
      <x v="427"/>
    </i>
    <i>
      <x v="50"/>
      <x v="387"/>
    </i>
    <i>
      <x v="51"/>
      <x v="197"/>
    </i>
    <i>
      <x v="52"/>
      <x v="417"/>
    </i>
    <i>
      <x v="53"/>
      <x v="352"/>
    </i>
    <i>
      <x v="54"/>
      <x v="345"/>
    </i>
    <i>
      <x v="55"/>
      <x v="19"/>
    </i>
    <i>
      <x v="56"/>
      <x v="80"/>
    </i>
    <i>
      <x v="57"/>
      <x v="348"/>
    </i>
    <i>
      <x v="58"/>
      <x v="71"/>
    </i>
    <i>
      <x v="59"/>
      <x v="47"/>
    </i>
    <i>
      <x v="60"/>
      <x v="336"/>
    </i>
    <i>
      <x v="61"/>
      <x v="100"/>
    </i>
    <i>
      <x v="62"/>
      <x v="309"/>
    </i>
    <i>
      <x v="63"/>
      <x v="284"/>
    </i>
    <i>
      <x v="64"/>
      <x v="9"/>
    </i>
    <i>
      <x v="65"/>
      <x v="95"/>
    </i>
    <i>
      <x v="66"/>
      <x v="102"/>
    </i>
    <i>
      <x v="67"/>
      <x v="272"/>
    </i>
    <i>
      <x v="68"/>
      <x v="279"/>
    </i>
    <i>
      <x v="69"/>
      <x v="120"/>
    </i>
    <i>
      <x v="70"/>
      <x v="350"/>
    </i>
    <i>
      <x v="71"/>
      <x v="110"/>
    </i>
    <i>
      <x v="72"/>
      <x v="118"/>
    </i>
    <i>
      <x v="73"/>
      <x v="309"/>
    </i>
    <i>
      <x v="74"/>
      <x v="314"/>
    </i>
    <i>
      <x v="75"/>
      <x v="127"/>
    </i>
    <i>
      <x v="76"/>
      <x v="420"/>
    </i>
    <i>
      <x v="77"/>
      <x v="512"/>
    </i>
    <i>
      <x v="78"/>
      <x v="393"/>
    </i>
    <i>
      <x v="79"/>
      <x v="111"/>
    </i>
    <i>
      <x v="80"/>
      <x v="8"/>
    </i>
    <i>
      <x v="81"/>
      <x v="343"/>
    </i>
    <i>
      <x v="82"/>
      <x v="218"/>
    </i>
    <i>
      <x v="83"/>
      <x v="119"/>
    </i>
    <i>
      <x v="84"/>
      <x v="375"/>
    </i>
    <i>
      <x v="85"/>
      <x v="446"/>
    </i>
    <i>
      <x v="86"/>
      <x v="244"/>
    </i>
    <i>
      <x v="87"/>
      <x v="505"/>
    </i>
    <i>
      <x v="88"/>
      <x v="344"/>
    </i>
    <i>
      <x v="89"/>
      <x v="468"/>
    </i>
    <i>
      <x v="90"/>
      <x v="444"/>
    </i>
    <i>
      <x v="91"/>
      <x v="464"/>
    </i>
    <i>
      <x v="92"/>
      <x v="370"/>
    </i>
    <i>
      <x v="93"/>
      <x v="448"/>
    </i>
    <i>
      <x v="94"/>
      <x v="414"/>
    </i>
    <i>
      <x v="95"/>
      <x v="360"/>
    </i>
    <i>
      <x v="96"/>
      <x v="377"/>
    </i>
    <i>
      <x v="97"/>
      <x v="143"/>
    </i>
    <i>
      <x v="98"/>
      <x v="473"/>
    </i>
    <i>
      <x v="99"/>
      <x v="329"/>
    </i>
    <i>
      <x v="100"/>
      <x v="91"/>
    </i>
    <i>
      <x v="101"/>
      <x v="399"/>
    </i>
    <i>
      <x v="102"/>
      <x v="34"/>
    </i>
    <i>
      <x v="103"/>
      <x v="74"/>
    </i>
    <i>
      <x v="104"/>
      <x v="365"/>
    </i>
    <i>
      <x v="105"/>
      <x v="83"/>
    </i>
    <i>
      <x v="106"/>
      <x v="516"/>
    </i>
    <i>
      <x v="107"/>
      <x v="451"/>
    </i>
    <i>
      <x v="108"/>
      <x v="205"/>
    </i>
    <i>
      <x v="109"/>
      <x v="297"/>
    </i>
    <i>
      <x v="110"/>
      <x v="366"/>
    </i>
    <i>
      <x v="111"/>
      <x v="425"/>
    </i>
    <i>
      <x v="112"/>
      <x v="166"/>
    </i>
    <i>
      <x v="113"/>
      <x v="75"/>
    </i>
    <i>
      <x v="114"/>
      <x v="424"/>
    </i>
    <i>
      <x v="115"/>
      <x v="194"/>
    </i>
    <i>
      <x v="116"/>
      <x v="241"/>
    </i>
    <i>
      <x v="117"/>
      <x v="20"/>
    </i>
    <i>
      <x v="118"/>
      <x v="410"/>
    </i>
    <i>
      <x v="119"/>
      <x v="504"/>
    </i>
    <i>
      <x v="120"/>
      <x v="408"/>
    </i>
    <i>
      <x v="121"/>
      <x v="150"/>
    </i>
    <i>
      <x v="122"/>
      <x v="221"/>
    </i>
    <i>
      <x v="123"/>
      <x v="69"/>
    </i>
    <i>
      <x v="124"/>
      <x v="160"/>
    </i>
    <i>
      <x v="125"/>
      <x v="492"/>
    </i>
    <i>
      <x v="126"/>
      <x v="349"/>
    </i>
    <i>
      <x v="127"/>
      <x v="298"/>
    </i>
    <i>
      <x v="128"/>
      <x v="291"/>
    </i>
    <i>
      <x v="129"/>
      <x v="467"/>
    </i>
    <i>
      <x v="130"/>
      <x v="398"/>
    </i>
    <i>
      <x v="131"/>
      <x v="454"/>
    </i>
    <i>
      <x v="132"/>
      <x v="144"/>
    </i>
    <i>
      <x v="133"/>
      <x v="466"/>
    </i>
    <i>
      <x v="134"/>
      <x v="16"/>
    </i>
    <i>
      <x v="135"/>
      <x v="310"/>
    </i>
    <i>
      <x v="136"/>
      <x v="453"/>
    </i>
    <i>
      <x v="137"/>
      <x v="399"/>
    </i>
    <i>
      <x v="138"/>
      <x v="423"/>
    </i>
    <i>
      <x v="139"/>
      <x v="381"/>
    </i>
    <i>
      <x v="140"/>
      <x v="283"/>
    </i>
    <i>
      <x v="141"/>
      <x v="485"/>
    </i>
    <i>
      <x v="142"/>
      <x v="128"/>
    </i>
    <i>
      <x v="143"/>
      <x v="320"/>
    </i>
    <i>
      <x v="144"/>
      <x v="269"/>
    </i>
    <i>
      <x v="145"/>
      <x v="470"/>
    </i>
    <i>
      <x v="146"/>
      <x v="292"/>
    </i>
    <i>
      <x v="147"/>
      <x v="368"/>
    </i>
    <i>
      <x v="148"/>
      <x v="264"/>
    </i>
    <i>
      <x v="149"/>
      <x v="28"/>
    </i>
    <i>
      <x v="150"/>
      <x v="199"/>
    </i>
    <i>
      <x v="151"/>
      <x v="287"/>
    </i>
    <i>
      <x v="152"/>
      <x v="191"/>
    </i>
    <i>
      <x v="153"/>
      <x v="224"/>
    </i>
    <i>
      <x v="154"/>
      <x v="114"/>
    </i>
    <i>
      <x v="155"/>
      <x v="200"/>
    </i>
    <i>
      <x v="156"/>
      <x v="457"/>
    </i>
    <i>
      <x v="157"/>
      <x v="177"/>
    </i>
    <i>
      <x v="158"/>
      <x v="15"/>
    </i>
    <i>
      <x v="159"/>
      <x v="238"/>
    </i>
    <i>
      <x v="160"/>
      <x v="484"/>
    </i>
    <i>
      <x v="161"/>
      <x v="41"/>
    </i>
    <i>
      <x v="162"/>
      <x v="440"/>
    </i>
    <i>
      <x v="163"/>
      <x v="497"/>
    </i>
    <i>
      <x v="164"/>
      <x v="437"/>
    </i>
    <i>
      <x v="165"/>
      <x v="105"/>
    </i>
    <i>
      <x v="166"/>
      <x v="369"/>
    </i>
    <i>
      <x v="167"/>
      <x v="142"/>
    </i>
    <i>
      <x v="168"/>
      <x v="98"/>
    </i>
    <i>
      <x v="169"/>
      <x v="243"/>
    </i>
    <i>
      <x v="170"/>
      <x v="494"/>
    </i>
    <i>
      <x v="171"/>
      <x v="106"/>
    </i>
    <i>
      <x v="172"/>
      <x v="184"/>
    </i>
    <i>
      <x v="173"/>
      <x v="124"/>
    </i>
    <i>
      <x v="174"/>
      <x v="491"/>
    </i>
    <i>
      <x v="175"/>
      <x v="179"/>
    </i>
    <i>
      <x v="176"/>
      <x v="99"/>
    </i>
    <i>
      <x v="177"/>
      <x v="178"/>
    </i>
    <i>
      <x v="178"/>
      <x v="30"/>
    </i>
    <i>
      <x v="179"/>
      <x v="305"/>
    </i>
    <i>
      <x v="180"/>
      <x v="96"/>
    </i>
    <i>
      <x v="181"/>
      <x v="495"/>
    </i>
    <i>
      <x v="182"/>
      <x v="230"/>
    </i>
    <i>
      <x v="183"/>
      <x v="109"/>
    </i>
    <i>
      <x v="184"/>
      <x v="188"/>
    </i>
    <i>
      <x v="185"/>
      <x v="89"/>
    </i>
    <i>
      <x v="186"/>
      <x v="463"/>
    </i>
    <i>
      <x v="187"/>
      <x v="208"/>
    </i>
    <i>
      <x v="188"/>
      <x v="281"/>
    </i>
    <i>
      <x v="189"/>
      <x v="162"/>
    </i>
    <i>
      <x v="190"/>
      <x v="136"/>
    </i>
    <i>
      <x v="191"/>
      <x v="175"/>
    </i>
    <i>
      <x v="192"/>
      <x v="265"/>
    </i>
    <i>
      <x v="193"/>
      <x v="90"/>
    </i>
    <i>
      <x v="194"/>
      <x v="204"/>
    </i>
    <i>
      <x v="195"/>
      <x v="270"/>
    </i>
    <i>
      <x v="196"/>
      <x v="174"/>
    </i>
    <i>
      <x v="197"/>
      <x v="271"/>
    </i>
    <i>
      <x v="198"/>
      <x v="141"/>
    </i>
    <i>
      <x v="199"/>
      <x v="489"/>
    </i>
    <i>
      <x v="200"/>
      <x v="339"/>
    </i>
    <i>
      <x v="201"/>
      <x v="462"/>
    </i>
    <i>
      <x v="202"/>
      <x v="388"/>
    </i>
    <i>
      <x v="203"/>
      <x v="94"/>
    </i>
    <i>
      <x v="204"/>
      <x v="107"/>
    </i>
    <i>
      <x v="205"/>
      <x v="507"/>
    </i>
    <i>
      <x v="206"/>
      <x v="44"/>
    </i>
    <i>
      <x v="207"/>
      <x v="275"/>
    </i>
    <i>
      <x v="208"/>
      <x v="25"/>
    </i>
    <i>
      <x v="209"/>
      <x v="143"/>
    </i>
    <i>
      <x v="210"/>
      <x v="246"/>
    </i>
    <i>
      <x v="211"/>
      <x v="509"/>
    </i>
    <i>
      <x v="212"/>
      <x v="48"/>
    </i>
    <i>
      <x v="213"/>
      <x v="406"/>
    </i>
    <i>
      <x v="214"/>
      <x v="205"/>
    </i>
    <i>
      <x v="215"/>
      <x v="266"/>
    </i>
    <i>
      <x v="216"/>
      <x v="117"/>
    </i>
    <i>
      <x v="217"/>
      <x v="185"/>
    </i>
    <i>
      <x v="218"/>
      <x v="411"/>
    </i>
    <i>
      <x v="219"/>
      <x v="248"/>
    </i>
    <i>
      <x v="220"/>
      <x v="93"/>
    </i>
    <i>
      <x v="221"/>
      <x v="97"/>
    </i>
    <i>
      <x v="222"/>
      <x v="143"/>
    </i>
    <i>
      <x v="223"/>
      <x v="296"/>
    </i>
    <i>
      <x v="224"/>
      <x v="58"/>
    </i>
    <i>
      <x v="225"/>
      <x v="302"/>
    </i>
    <i>
      <x v="226"/>
      <x v="135"/>
    </i>
    <i>
      <x v="227"/>
      <x v="203"/>
    </i>
    <i>
      <x v="228"/>
      <x v="104"/>
    </i>
    <i>
      <x v="229"/>
      <x v="445"/>
    </i>
    <i>
      <x v="230"/>
      <x v="469"/>
    </i>
    <i>
      <x v="231"/>
      <x v="405"/>
    </i>
    <i>
      <x v="232"/>
      <x v="46"/>
    </i>
    <i>
      <x v="233"/>
      <x v="185"/>
    </i>
    <i>
      <x v="234"/>
      <x v="181"/>
    </i>
    <i>
      <x v="235"/>
      <x v="471"/>
    </i>
    <i>
      <x v="236"/>
      <x v="29"/>
    </i>
    <i>
      <x v="237"/>
      <x v="165"/>
    </i>
    <i>
      <x v="238"/>
      <x v="404"/>
    </i>
    <i>
      <x v="239"/>
      <x v="346"/>
    </i>
    <i>
      <x v="240"/>
      <x v="367"/>
    </i>
    <i>
      <x v="241"/>
      <x v="27"/>
    </i>
    <i>
      <x v="242"/>
      <x v="113"/>
    </i>
    <i>
      <x v="243"/>
      <x v="409"/>
    </i>
    <i>
      <x v="244"/>
      <x v="381"/>
    </i>
    <i>
      <x v="245"/>
      <x v="86"/>
    </i>
    <i>
      <x v="246"/>
      <x v="370"/>
    </i>
    <i>
      <x v="247"/>
      <x v="183"/>
    </i>
    <i>
      <x v="248"/>
      <x v="6"/>
    </i>
    <i>
      <x v="249"/>
      <x v="145"/>
    </i>
    <i>
      <x v="250"/>
      <x v="477"/>
    </i>
    <i>
      <x v="251"/>
      <x v="193"/>
    </i>
    <i>
      <x v="252"/>
      <x v="153"/>
    </i>
    <i>
      <x v="253"/>
      <x v="146"/>
    </i>
    <i>
      <x v="254"/>
      <x v="487"/>
    </i>
    <i>
      <x v="255"/>
      <x v="525"/>
    </i>
    <i>
      <x v="256"/>
      <x v="518"/>
    </i>
    <i>
      <x v="257"/>
      <x v="233"/>
    </i>
    <i>
      <x v="258"/>
      <x v="158"/>
    </i>
    <i>
      <x v="259"/>
      <x v="33"/>
    </i>
    <i>
      <x v="260"/>
      <x v="202"/>
    </i>
    <i>
      <x v="261"/>
      <x v="431"/>
    </i>
    <i>
      <x v="262"/>
      <x v="191"/>
    </i>
    <i>
      <x v="263"/>
      <x v="81"/>
    </i>
    <i>
      <x v="264"/>
      <x v="236"/>
    </i>
    <i>
      <x v="265"/>
      <x v="458"/>
    </i>
    <i>
      <x v="266"/>
      <x v="318"/>
    </i>
    <i>
      <x v="267"/>
      <x v="210"/>
    </i>
    <i>
      <x v="268"/>
      <x v="341"/>
    </i>
    <i>
      <x v="269"/>
      <x v="456"/>
    </i>
    <i>
      <x v="270"/>
      <x v="148"/>
    </i>
    <i>
      <x v="271"/>
      <x v="356"/>
    </i>
    <i>
      <x v="272"/>
      <x v="261"/>
    </i>
    <i>
      <x v="273"/>
      <x v="11"/>
    </i>
    <i>
      <x v="274"/>
      <x v="335"/>
    </i>
    <i>
      <x v="275"/>
      <x v="403"/>
    </i>
    <i>
      <x v="276"/>
      <x v="31"/>
    </i>
    <i>
      <x v="277"/>
      <x v="348"/>
    </i>
    <i>
      <x v="278"/>
      <x v="205"/>
    </i>
    <i>
      <x v="279"/>
      <x v="54"/>
    </i>
    <i>
      <x v="280"/>
      <x v="361"/>
    </i>
    <i>
      <x v="281"/>
      <x v="62"/>
    </i>
    <i>
      <x v="282"/>
      <x v="390"/>
    </i>
    <i>
      <x v="283"/>
      <x v="203"/>
    </i>
    <i>
      <x v="284"/>
      <x v="312"/>
    </i>
    <i>
      <x v="285"/>
      <x v="493"/>
    </i>
    <i>
      <x v="286"/>
      <x v="517"/>
    </i>
    <i>
      <x v="287"/>
      <x v="38"/>
    </i>
    <i>
      <x v="288"/>
      <x v="171"/>
    </i>
    <i>
      <x v="289"/>
      <x v="55"/>
    </i>
    <i>
      <x v="290"/>
      <x v="247"/>
    </i>
    <i>
      <x v="291"/>
      <x v="433"/>
    </i>
    <i>
      <x v="292"/>
      <x v="186"/>
    </i>
    <i>
      <x v="293"/>
      <x v="77"/>
    </i>
    <i>
      <x v="294"/>
      <x v="223"/>
    </i>
    <i>
      <x v="295"/>
      <x v="259"/>
    </i>
    <i>
      <x v="296"/>
      <x v="237"/>
    </i>
    <i>
      <x v="297"/>
      <x v="138"/>
    </i>
    <i>
      <x v="298"/>
      <x v="327"/>
    </i>
    <i>
      <x v="299"/>
      <x v="373"/>
    </i>
    <i>
      <x v="300"/>
      <x v="251"/>
    </i>
    <i>
      <x v="301"/>
      <x v="480"/>
    </i>
    <i>
      <x v="302"/>
      <x v="139"/>
    </i>
    <i>
      <x v="303"/>
      <x v="348"/>
    </i>
    <i>
      <x v="304"/>
      <x v="337"/>
    </i>
    <i>
      <x v="305"/>
      <x v="309"/>
    </i>
    <i>
      <x v="306"/>
      <x v="263"/>
    </i>
    <i>
      <x v="307"/>
      <x v="149"/>
    </i>
    <i>
      <x v="308"/>
      <x v="348"/>
    </i>
    <i>
      <x v="309"/>
      <x v="215"/>
    </i>
    <i>
      <x v="310"/>
      <x v="441"/>
    </i>
    <i>
      <x v="311"/>
      <x v="378"/>
    </i>
    <i>
      <x v="312"/>
      <x v="115"/>
    </i>
    <i>
      <x v="313"/>
      <x v="216"/>
    </i>
    <i>
      <x v="314"/>
      <x v="293"/>
    </i>
    <i>
      <x v="315"/>
      <x v="92"/>
    </i>
    <i>
      <x v="316"/>
      <x v="392"/>
    </i>
    <i>
      <x v="317"/>
      <x v="3"/>
    </i>
    <i>
      <x v="318"/>
      <x v="227"/>
    </i>
    <i>
      <x v="319"/>
      <x v="168"/>
    </i>
    <i>
      <x v="320"/>
      <x v="245"/>
    </i>
    <i>
      <x v="321"/>
      <x v="182"/>
    </i>
    <i>
      <x v="322"/>
      <x v="67"/>
    </i>
    <i>
      <x v="323"/>
      <x v="191"/>
    </i>
    <i>
      <x v="324"/>
      <x v="209"/>
    </i>
    <i>
      <x v="325"/>
      <x v="323"/>
    </i>
    <i>
      <x v="326"/>
      <x v="428"/>
    </i>
    <i>
      <x v="327"/>
      <x v="61"/>
    </i>
    <i>
      <x v="328"/>
      <x v="397"/>
    </i>
    <i>
      <x v="329"/>
      <x/>
    </i>
    <i>
      <x v="330"/>
      <x v="325"/>
    </i>
    <i>
      <x v="331"/>
      <x v="476"/>
    </i>
    <i>
      <x v="332"/>
      <x v="465"/>
    </i>
    <i>
      <x v="333"/>
      <x v="321"/>
    </i>
    <i>
      <x v="334"/>
      <x v="513"/>
    </i>
    <i>
      <x v="335"/>
      <x v="203"/>
    </i>
    <i>
      <x v="336"/>
      <x v="480"/>
    </i>
    <i>
      <x v="337"/>
      <x v="1"/>
    </i>
    <i>
      <x v="338"/>
      <x v="415"/>
    </i>
    <i>
      <x v="339"/>
      <x v="476"/>
    </i>
    <i>
      <x v="340"/>
      <x v="355"/>
    </i>
    <i>
      <x v="341"/>
      <x v="201"/>
    </i>
    <i>
      <x v="342"/>
      <x v="301"/>
    </i>
    <i>
      <x v="343"/>
      <x v="295"/>
    </i>
    <i>
      <x v="344"/>
      <x v="498"/>
    </i>
    <i>
      <x v="345"/>
      <x v="429"/>
    </i>
    <i>
      <x v="346"/>
      <x v="220"/>
    </i>
    <i>
      <x v="347"/>
      <x v="273"/>
    </i>
    <i>
      <x v="348"/>
      <x v="21"/>
    </i>
    <i>
      <x v="349"/>
      <x v="354"/>
    </i>
    <i>
      <x v="350"/>
      <x v="338"/>
    </i>
    <i>
      <x v="351"/>
      <x v="131"/>
    </i>
    <i>
      <x v="352"/>
      <x v="345"/>
    </i>
    <i>
      <x v="353"/>
      <x v="481"/>
    </i>
    <i>
      <x v="354"/>
      <x v="255"/>
    </i>
    <i>
      <x v="355"/>
      <x v="389"/>
    </i>
    <i>
      <x v="356"/>
      <x v="480"/>
    </i>
    <i>
      <x v="357"/>
      <x v="479"/>
    </i>
    <i>
      <x v="358"/>
      <x v="480"/>
    </i>
    <i>
      <x v="359"/>
      <x v="205"/>
    </i>
    <i>
      <x v="360"/>
      <x v="42"/>
    </i>
    <i>
      <x v="361"/>
      <x v="207"/>
    </i>
    <i>
      <x v="362"/>
      <x v="232"/>
    </i>
    <i>
      <x v="363"/>
      <x v="274"/>
    </i>
    <i>
      <x v="364"/>
      <x v="256"/>
    </i>
    <i>
      <x v="365"/>
      <x v="416"/>
    </i>
    <i>
      <x v="366"/>
      <x v="133"/>
    </i>
    <i>
      <x v="367"/>
      <x v="518"/>
    </i>
    <i>
      <x v="368"/>
      <x v="242"/>
    </i>
    <i>
      <x v="369"/>
      <x v="198"/>
    </i>
    <i>
      <x v="370"/>
      <x v="322"/>
    </i>
    <i>
      <x v="371"/>
      <x v="364"/>
    </i>
    <i>
      <x v="372"/>
      <x v="438"/>
    </i>
    <i>
      <x v="373"/>
      <x v="64"/>
    </i>
    <i>
      <x v="374"/>
      <x v="518"/>
    </i>
    <i>
      <x v="375"/>
      <x v="327"/>
    </i>
    <i>
      <x v="376"/>
      <x v="211"/>
    </i>
    <i>
      <x v="377"/>
      <x v="40"/>
    </i>
    <i>
      <x v="378"/>
      <x v="60"/>
    </i>
    <i>
      <x v="379"/>
      <x v="395"/>
    </i>
    <i>
      <x v="380"/>
      <x v="503"/>
    </i>
    <i>
      <x v="381"/>
      <x v="59"/>
    </i>
    <i>
      <x v="382"/>
      <x v="482"/>
    </i>
    <i>
      <x v="383"/>
      <x v="299"/>
    </i>
    <i>
      <x v="384"/>
      <x v="249"/>
    </i>
    <i>
      <x v="385"/>
      <x v="510"/>
    </i>
    <i>
      <x v="386"/>
      <x v="258"/>
    </i>
    <i>
      <x v="387"/>
      <x v="391"/>
    </i>
    <i>
      <x v="388"/>
      <x v="123"/>
    </i>
    <i>
      <x v="389"/>
      <x v="189"/>
    </i>
    <i>
      <x v="390"/>
      <x v="176"/>
    </i>
    <i>
      <x v="391"/>
      <x v="35"/>
    </i>
    <i>
      <x v="392"/>
      <x v="156"/>
    </i>
    <i>
      <x v="393"/>
      <x v="455"/>
    </i>
    <i>
      <x v="394"/>
      <x v="42"/>
    </i>
    <i>
      <x v="395"/>
      <x v="250"/>
    </i>
    <i>
      <x v="396"/>
      <x v="196"/>
    </i>
    <i>
      <x v="397"/>
      <x v="87"/>
    </i>
    <i>
      <x v="398"/>
      <x v="161"/>
    </i>
    <i>
      <x v="399"/>
      <x v="246"/>
    </i>
    <i>
      <x v="400"/>
      <x v="43"/>
    </i>
    <i>
      <x v="401"/>
      <x v="263"/>
    </i>
    <i>
      <x v="402"/>
      <x v="234"/>
    </i>
    <i>
      <x v="403"/>
      <x v="205"/>
    </i>
    <i>
      <x v="404"/>
      <x v="235"/>
    </i>
    <i>
      <x v="405"/>
      <x v="152"/>
    </i>
    <i>
      <x v="406"/>
      <x v="476"/>
    </i>
    <i>
      <x v="407"/>
      <x v="68"/>
    </i>
    <i>
      <x v="408"/>
      <x v="471"/>
    </i>
    <i>
      <x v="409"/>
      <x v="10"/>
    </i>
    <i>
      <x v="410"/>
      <x v="490"/>
    </i>
    <i>
      <x v="411"/>
      <x v="257"/>
    </i>
    <i>
      <x v="412"/>
      <x v="289"/>
    </i>
    <i>
      <x v="413"/>
      <x v="317"/>
    </i>
    <i>
      <x v="414"/>
      <x v="154"/>
    </i>
    <i>
      <x v="415"/>
      <x v="439"/>
    </i>
    <i>
      <x v="416"/>
      <x v="359"/>
    </i>
    <i>
      <x v="417"/>
      <x v="39"/>
    </i>
    <i>
      <x v="418"/>
      <x v="521"/>
    </i>
    <i>
      <x v="419"/>
      <x v="371"/>
    </i>
    <i>
      <x v="420"/>
      <x v="474"/>
    </i>
    <i>
      <x v="421"/>
      <x v="64"/>
    </i>
    <i>
      <x v="422"/>
      <x v="386"/>
    </i>
    <i>
      <x v="423"/>
      <x v="246"/>
    </i>
    <i>
      <x v="424"/>
      <x v="277"/>
    </i>
    <i>
      <x v="425"/>
      <x v="461"/>
    </i>
    <i>
      <x v="426"/>
      <x v="126"/>
    </i>
    <i>
      <x v="427"/>
      <x v="333"/>
    </i>
    <i>
      <x v="428"/>
      <x v="488"/>
    </i>
    <i>
      <x v="429"/>
      <x v="57"/>
    </i>
    <i>
      <x v="430"/>
      <x v="53"/>
    </i>
    <i>
      <x v="431"/>
      <x v="214"/>
    </i>
    <i>
      <x v="432"/>
      <x v="163"/>
    </i>
    <i>
      <x v="433"/>
      <x v="459"/>
    </i>
    <i>
      <x v="434"/>
      <x v="226"/>
    </i>
    <i>
      <x v="435"/>
      <x v="501"/>
    </i>
    <i>
      <x v="436"/>
      <x v="278"/>
    </i>
    <i>
      <x v="437"/>
      <x v="24"/>
    </i>
    <i>
      <x v="438"/>
      <x v="246"/>
    </i>
    <i>
      <x v="439"/>
      <x v="506"/>
    </i>
    <i>
      <x v="440"/>
      <x v="362"/>
    </i>
    <i>
      <x v="441"/>
      <x v="502"/>
    </i>
    <i>
      <x v="442"/>
      <x v="285"/>
    </i>
    <i>
      <x v="443"/>
      <x v="372"/>
    </i>
    <i>
      <x v="444"/>
      <x v="328"/>
    </i>
    <i>
      <x v="445"/>
      <x v="228"/>
    </i>
    <i>
      <x v="446"/>
      <x v="524"/>
    </i>
    <i>
      <x v="447"/>
      <x v="147"/>
    </i>
    <i>
      <x v="448"/>
      <x v="268"/>
    </i>
    <i>
      <x v="449"/>
      <x v="518"/>
    </i>
    <i>
      <x v="450"/>
      <x v="435"/>
    </i>
    <i>
      <x v="451"/>
      <x v="180"/>
    </i>
    <i>
      <x v="452"/>
      <x v="380"/>
    </i>
    <i>
      <x v="453"/>
      <x v="436"/>
    </i>
    <i>
      <x v="454"/>
      <x v="212"/>
    </i>
    <i>
      <x v="455"/>
      <x v="203"/>
    </i>
    <i>
      <x v="456"/>
      <x v="32"/>
    </i>
    <i>
      <x v="457"/>
      <x v="36"/>
    </i>
    <i>
      <x v="458"/>
      <x v="394"/>
    </i>
    <i>
      <x v="459"/>
      <x v="4"/>
    </i>
    <i>
      <x v="460"/>
      <x v="443"/>
    </i>
    <i>
      <x v="461"/>
      <x v="159"/>
    </i>
    <i>
      <x v="462"/>
      <x v="363"/>
    </i>
    <i>
      <x v="463"/>
      <x v="190"/>
    </i>
    <i>
      <x v="464"/>
      <x v="327"/>
    </i>
    <i>
      <x v="465"/>
      <x v="303"/>
    </i>
    <i>
      <x v="466"/>
      <x v="280"/>
    </i>
    <i>
      <x v="467"/>
      <x v="496"/>
    </i>
    <i>
      <x v="468"/>
      <x v="308"/>
    </i>
    <i>
      <x v="469"/>
      <x v="157"/>
    </i>
    <i>
      <x v="470"/>
      <x v="523"/>
    </i>
    <i>
      <x v="471"/>
      <x v="122"/>
    </i>
    <i>
      <x v="472"/>
      <x v="383"/>
    </i>
    <i>
      <x v="473"/>
      <x v="519"/>
    </i>
    <i>
      <x v="474"/>
      <x v="434"/>
    </i>
    <i>
      <x v="475"/>
      <x v="22"/>
    </i>
    <i>
      <x v="476"/>
      <x v="452"/>
    </i>
    <i>
      <x v="477"/>
      <x v="471"/>
    </i>
    <i>
      <x v="478"/>
      <x v="327"/>
    </i>
    <i>
      <x v="479"/>
      <x v="18"/>
    </i>
    <i>
      <x v="480"/>
      <x v="330"/>
    </i>
    <i>
      <x v="481"/>
      <x v="262"/>
    </i>
    <i>
      <x v="482"/>
      <x v="173"/>
    </i>
    <i>
      <x v="483"/>
      <x v="72"/>
    </i>
    <i>
      <x v="484"/>
      <x v="407"/>
    </i>
    <i>
      <x v="485"/>
      <x v="426"/>
    </i>
    <i>
      <x v="486"/>
      <x v="412"/>
    </i>
    <i>
      <x v="487"/>
      <x v="187"/>
    </i>
    <i>
      <x v="488"/>
      <x v="12"/>
    </i>
    <i>
      <x v="489"/>
      <x v="14"/>
    </i>
    <i>
      <x v="490"/>
      <x v="108"/>
    </i>
    <i>
      <x v="491"/>
      <x v="56"/>
    </i>
    <i>
      <x v="492"/>
      <x v="169"/>
    </i>
    <i>
      <x v="493"/>
      <x v="351"/>
    </i>
    <i>
      <x v="494"/>
      <x v="486"/>
    </i>
    <i>
      <x v="495"/>
      <x v="225"/>
    </i>
    <i>
      <x v="496"/>
      <x v="254"/>
    </i>
    <i>
      <x v="497"/>
      <x v="66"/>
    </i>
    <i>
      <x v="498"/>
      <x v="155"/>
    </i>
    <i>
      <x v="499"/>
      <x v="334"/>
    </i>
    <i>
      <x v="500"/>
      <x v="353"/>
    </i>
    <i>
      <x v="501"/>
      <x v="442"/>
    </i>
    <i>
      <x v="502"/>
      <x v="288"/>
    </i>
    <i>
      <x v="503"/>
      <x v="206"/>
    </i>
    <i>
      <x v="504"/>
      <x v="63"/>
    </i>
    <i>
      <x v="505"/>
      <x v="508"/>
    </i>
    <i>
      <x v="506"/>
      <x v="518"/>
    </i>
    <i>
      <x v="507"/>
      <x v="263"/>
    </i>
    <i>
      <x v="508"/>
      <x v="17"/>
    </i>
    <i>
      <x v="509"/>
      <x v="205"/>
    </i>
    <i>
      <x v="510"/>
      <x v="129"/>
    </i>
    <i>
      <x v="511"/>
      <x v="413"/>
    </i>
    <i>
      <x v="512"/>
      <x v="192"/>
    </i>
    <i>
      <x v="513"/>
      <x v="195"/>
    </i>
    <i>
      <x v="514"/>
      <x v="26"/>
    </i>
    <i>
      <x v="515"/>
      <x v="342"/>
    </i>
    <i>
      <x v="516"/>
      <x v="18"/>
    </i>
    <i>
      <x v="517"/>
      <x v="70"/>
    </i>
    <i>
      <x v="518"/>
      <x v="82"/>
    </i>
    <i>
      <x v="519"/>
      <x v="134"/>
    </i>
    <i>
      <x v="520"/>
      <x v="79"/>
    </i>
    <i>
      <x v="521"/>
      <x v="300"/>
    </i>
    <i>
      <x v="522"/>
      <x v="500"/>
    </i>
    <i>
      <x v="523"/>
      <x v="326"/>
    </i>
    <i>
      <x v="524"/>
      <x v="13"/>
    </i>
    <i>
      <x v="525"/>
      <x v="430"/>
    </i>
    <i>
      <x v="526"/>
      <x v="18"/>
    </i>
    <i>
      <x v="527"/>
      <x v="76"/>
    </i>
    <i>
      <x v="528"/>
      <x v="116"/>
    </i>
    <i>
      <x v="529"/>
      <x v="217"/>
    </i>
    <i>
      <x v="530"/>
      <x v="37"/>
    </i>
    <i>
      <x v="531"/>
      <x v="130"/>
    </i>
    <i>
      <x v="532"/>
      <x v="240"/>
    </i>
    <i>
      <x v="533"/>
      <x v="167"/>
    </i>
    <i>
      <x v="534"/>
      <x v="173"/>
    </i>
    <i>
      <x v="535"/>
      <x v="78"/>
    </i>
    <i>
      <x v="536"/>
      <x v="483"/>
    </i>
    <i>
      <x v="537"/>
      <x v="449"/>
    </i>
    <i>
      <x v="538"/>
      <x v="73"/>
    </i>
    <i>
      <x v="539"/>
      <x v="374"/>
    </i>
    <i>
      <x v="540"/>
      <x v="324"/>
    </i>
    <i>
      <x v="541"/>
      <x v="307"/>
    </i>
    <i>
      <x v="542"/>
      <x v="358"/>
    </i>
    <i>
      <x v="543"/>
      <x v="432"/>
    </i>
    <i>
      <x v="544"/>
      <x v="304"/>
    </i>
    <i>
      <x v="545"/>
      <x v="340"/>
    </i>
    <i>
      <x v="546"/>
      <x v="460"/>
    </i>
    <i>
      <x v="547"/>
      <x v="64"/>
    </i>
    <i>
      <x v="548"/>
      <x v="418"/>
    </i>
    <i>
      <x v="549"/>
      <x v="472"/>
    </i>
    <i>
      <x v="550"/>
      <x v="357"/>
    </i>
    <i>
      <x v="551"/>
      <x v="294"/>
    </i>
    <i>
      <x v="552"/>
      <x v="52"/>
    </i>
    <i>
      <x v="553"/>
      <x v="260"/>
    </i>
    <i>
      <x v="554"/>
      <x v="203"/>
    </i>
    <i>
      <x v="555"/>
      <x v="399"/>
    </i>
    <i>
      <x v="556"/>
      <x v="379"/>
    </i>
    <i>
      <x v="557"/>
      <x v="267"/>
    </i>
    <i>
      <x v="558"/>
      <x v="23"/>
    </i>
    <i>
      <x v="559"/>
      <x v="345"/>
    </i>
    <i>
      <x v="560"/>
      <x v="520"/>
    </i>
    <i>
      <x v="561"/>
      <x v="382"/>
    </i>
    <i>
      <x v="562"/>
      <x v="315"/>
    </i>
    <i>
      <x v="563"/>
      <x v="290"/>
    </i>
    <i>
      <x v="564"/>
      <x v="140"/>
    </i>
    <i>
      <x v="565"/>
      <x v="403"/>
    </i>
    <i>
      <x v="566"/>
      <x v="419"/>
    </i>
    <i>
      <x v="567"/>
      <x v="151"/>
    </i>
    <i>
      <x v="568"/>
      <x v="347"/>
    </i>
    <i>
      <x v="569"/>
      <x v="222"/>
    </i>
    <i>
      <x v="570"/>
      <x v="306"/>
    </i>
    <i>
      <x v="571"/>
      <x v="499"/>
    </i>
    <i>
      <x v="572"/>
      <x v="515"/>
    </i>
    <i>
      <x v="573"/>
      <x v="478"/>
    </i>
    <i>
      <x v="574"/>
      <x v="511"/>
    </i>
    <i>
      <x v="575"/>
      <x v="402"/>
    </i>
    <i>
      <x v="576"/>
      <x v="400"/>
    </i>
    <i>
      <x v="577"/>
      <x v="172"/>
    </i>
    <i>
      <x v="578"/>
      <x v="213"/>
    </i>
    <i>
      <x v="579"/>
      <x v="399"/>
    </i>
    <i>
      <x v="580"/>
      <x v="164"/>
    </i>
    <i>
      <x v="581"/>
      <x v="526"/>
    </i>
    <i>
      <x v="582"/>
      <x v="276"/>
    </i>
    <i>
      <x v="583"/>
      <x v="65"/>
    </i>
    <i>
      <x v="584"/>
      <x v="86"/>
    </i>
    <i>
      <x v="585"/>
      <x v="45"/>
    </i>
    <i>
      <x v="586"/>
      <x v="401"/>
    </i>
    <i>
      <x v="587"/>
      <x v="522"/>
    </i>
    <i>
      <x v="588"/>
      <x v="88"/>
    </i>
    <i>
      <x v="589"/>
      <x v="49"/>
    </i>
    <i t="grand">
      <x/>
    </i>
  </rowItems>
  <colFields count="1">
    <field x="-2"/>
  </colFields>
  <colItems count="2">
    <i>
      <x/>
    </i>
    <i i="1">
      <x v="1"/>
    </i>
  </colItems>
  <dataFields count="2">
    <dataField name="Sum of Budget" fld="5" baseField="0" baseItem="0"/>
    <dataField name="Sum of Actual Cost" fld="6" baseField="0" baseItem="0"/>
  </dataFields>
  <formats count="622">
    <format dxfId="1329">
      <pivotArea outline="0" collapsedLevelsAreSubtotals="1" fieldPosition="0"/>
    </format>
    <format dxfId="1328">
      <pivotArea dataOnly="0" outline="0" fieldPosition="0">
        <references count="1">
          <reference field="4294967294" count="1">
            <x v="1"/>
          </reference>
        </references>
      </pivotArea>
    </format>
    <format dxfId="1327">
      <pivotArea dataOnly="0" labelOnly="1" outline="0" fieldPosition="0">
        <references count="1">
          <reference field="4294967294" count="2">
            <x v="0"/>
            <x v="1"/>
          </reference>
        </references>
      </pivotArea>
    </format>
    <format dxfId="1326">
      <pivotArea dataOnly="0" labelOnly="1" outline="0" fieldPosition="0">
        <references count="1">
          <reference field="4294967294" count="2">
            <x v="0"/>
            <x v="1"/>
          </reference>
        </references>
      </pivotArea>
    </format>
    <format dxfId="1325">
      <pivotArea dataOnly="0" labelOnly="1" outline="0" fieldPosition="0">
        <references count="1">
          <reference field="4294967294" count="1">
            <x v="1"/>
          </reference>
        </references>
      </pivotArea>
    </format>
    <format dxfId="1324">
      <pivotArea dataOnly="0" labelOnly="1" outline="0" fieldPosition="0">
        <references count="1">
          <reference field="4294967294" count="1">
            <x v="0"/>
          </reference>
        </references>
      </pivotArea>
    </format>
    <format dxfId="1323">
      <pivotArea type="all" dataOnly="0" outline="0" fieldPosition="0"/>
    </format>
    <format dxfId="1322">
      <pivotArea outline="0" collapsedLevelsAreSubtotals="1" fieldPosition="0"/>
    </format>
    <format dxfId="1321">
      <pivotArea type="origin" dataOnly="0" labelOnly="1" outline="0" fieldPosition="0"/>
    </format>
    <format dxfId="1320">
      <pivotArea field="-2" type="button" dataOnly="0" labelOnly="1" outline="0" axis="axisCol" fieldPosition="0"/>
    </format>
    <format dxfId="1319">
      <pivotArea type="topRight" dataOnly="0" labelOnly="1" outline="0" fieldPosition="0"/>
    </format>
    <format dxfId="1318">
      <pivotArea field="8" type="button" dataOnly="0" labelOnly="1" outline="0" axis="axisRow" fieldPosition="0"/>
    </format>
    <format dxfId="1317">
      <pivotArea field="4" type="button" dataOnly="0" labelOnly="1" outline="0" axis="axisRow" fieldPosition="1"/>
    </format>
    <format dxfId="1316">
      <pivotArea dataOnly="0" labelOnly="1" outline="0"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15">
      <pivotArea dataOnly="0" labelOnly="1" outline="0" fieldPosition="0">
        <references count="1">
          <reference field="8"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314">
      <pivotArea dataOnly="0" labelOnly="1" outline="0" fieldPosition="0">
        <references count="1">
          <reference field="8"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313">
      <pivotArea dataOnly="0" labelOnly="1" outline="0" fieldPosition="0">
        <references count="1">
          <reference field="8"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312">
      <pivotArea dataOnly="0" labelOnly="1" outline="0" fieldPosition="0">
        <references count="1">
          <reference field="8"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311">
      <pivotArea dataOnly="0" labelOnly="1" outline="0" fieldPosition="0">
        <references count="1">
          <reference field="8"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1310">
      <pivotArea dataOnly="0" labelOnly="1" outline="0" fieldPosition="0">
        <references count="1">
          <reference field="8"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1309">
      <pivotArea dataOnly="0" labelOnly="1" outline="0" fieldPosition="0">
        <references count="1">
          <reference field="8"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1308">
      <pivotArea dataOnly="0" labelOnly="1" outline="0" fieldPosition="0">
        <references count="1">
          <reference field="8"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1307">
      <pivotArea dataOnly="0" labelOnly="1" outline="0" fieldPosition="0">
        <references count="1">
          <reference field="8"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1306">
      <pivotArea dataOnly="0" labelOnly="1" outline="0" fieldPosition="0">
        <references count="1">
          <reference field="8"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1305">
      <pivotArea dataOnly="0" labelOnly="1" outline="0" fieldPosition="0">
        <references count="1">
          <reference field="8" count="4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reference>
        </references>
      </pivotArea>
    </format>
    <format dxfId="1304">
      <pivotArea dataOnly="0" labelOnly="1" grandRow="1" outline="0" fieldPosition="0"/>
    </format>
    <format dxfId="1303">
      <pivotArea dataOnly="0" labelOnly="1" outline="0" fieldPosition="0">
        <references count="2">
          <reference field="4" count="2">
            <x v="132"/>
            <x v="514"/>
          </reference>
          <reference field="8" count="1" selected="0">
            <x v="0"/>
          </reference>
        </references>
      </pivotArea>
    </format>
    <format dxfId="1302">
      <pivotArea dataOnly="0" labelOnly="1" outline="0" fieldPosition="0">
        <references count="2">
          <reference field="4" count="1">
            <x v="229"/>
          </reference>
          <reference field="8" count="1" selected="0">
            <x v="1"/>
          </reference>
        </references>
      </pivotArea>
    </format>
    <format dxfId="1301">
      <pivotArea dataOnly="0" labelOnly="1" outline="0" fieldPosition="0">
        <references count="2">
          <reference field="4" count="1">
            <x v="197"/>
          </reference>
          <reference field="8" count="1" selected="0">
            <x v="2"/>
          </reference>
        </references>
      </pivotArea>
    </format>
    <format dxfId="1300">
      <pivotArea dataOnly="0" labelOnly="1" outline="0" fieldPosition="0">
        <references count="2">
          <reference field="4" count="1">
            <x v="311"/>
          </reference>
          <reference field="8" count="1" selected="0">
            <x v="3"/>
          </reference>
        </references>
      </pivotArea>
    </format>
    <format dxfId="1299">
      <pivotArea dataOnly="0" labelOnly="1" outline="0" fieldPosition="0">
        <references count="2">
          <reference field="4" count="1">
            <x v="393"/>
          </reference>
          <reference field="8" count="1" selected="0">
            <x v="4"/>
          </reference>
        </references>
      </pivotArea>
    </format>
    <format dxfId="1298">
      <pivotArea dataOnly="0" labelOnly="1" outline="0" fieldPosition="0">
        <references count="2">
          <reference field="4" count="1">
            <x v="396"/>
          </reference>
          <reference field="8" count="1" selected="0">
            <x v="5"/>
          </reference>
        </references>
      </pivotArea>
    </format>
    <format dxfId="1297">
      <pivotArea dataOnly="0" labelOnly="1" outline="0" fieldPosition="0">
        <references count="2">
          <reference field="4" count="1">
            <x v="313"/>
          </reference>
          <reference field="8" count="1" selected="0">
            <x v="6"/>
          </reference>
        </references>
      </pivotArea>
    </format>
    <format dxfId="1296">
      <pivotArea dataOnly="0" labelOnly="1" outline="0" fieldPosition="0">
        <references count="2">
          <reference field="4" count="1">
            <x v="313"/>
          </reference>
          <reference field="8" count="1" selected="0">
            <x v="7"/>
          </reference>
        </references>
      </pivotArea>
    </format>
    <format dxfId="1295">
      <pivotArea dataOnly="0" labelOnly="1" outline="0" fieldPosition="0">
        <references count="2">
          <reference field="4" count="1">
            <x v="370"/>
          </reference>
          <reference field="8" count="1" selected="0">
            <x v="8"/>
          </reference>
        </references>
      </pivotArea>
    </format>
    <format dxfId="1294">
      <pivotArea dataOnly="0" labelOnly="1" outline="0" fieldPosition="0">
        <references count="2">
          <reference field="4" count="1">
            <x v="384"/>
          </reference>
          <reference field="8" count="1" selected="0">
            <x v="9"/>
          </reference>
        </references>
      </pivotArea>
    </format>
    <format dxfId="1293">
      <pivotArea dataOnly="0" labelOnly="1" outline="0" fieldPosition="0">
        <references count="2">
          <reference field="4" count="1">
            <x v="331"/>
          </reference>
          <reference field="8" count="1" selected="0">
            <x v="10"/>
          </reference>
        </references>
      </pivotArea>
    </format>
    <format dxfId="1292">
      <pivotArea dataOnly="0" labelOnly="1" outline="0" fieldPosition="0">
        <references count="2">
          <reference field="4" count="1">
            <x v="316"/>
          </reference>
          <reference field="8" count="1" selected="0">
            <x v="11"/>
          </reference>
        </references>
      </pivotArea>
    </format>
    <format dxfId="1291">
      <pivotArea dataOnly="0" labelOnly="1" outline="0" fieldPosition="0">
        <references count="2">
          <reference field="4" count="1">
            <x v="197"/>
          </reference>
          <reference field="8" count="1" selected="0">
            <x v="12"/>
          </reference>
        </references>
      </pivotArea>
    </format>
    <format dxfId="1290">
      <pivotArea dataOnly="0" labelOnly="1" outline="0" fieldPosition="0">
        <references count="2">
          <reference field="4" count="1">
            <x v="252"/>
          </reference>
          <reference field="8" count="1" selected="0">
            <x v="13"/>
          </reference>
        </references>
      </pivotArea>
    </format>
    <format dxfId="1289">
      <pivotArea dataOnly="0" labelOnly="1" outline="0" fieldPosition="0">
        <references count="2">
          <reference field="4" count="1">
            <x v="239"/>
          </reference>
          <reference field="8" count="1" selected="0">
            <x v="14"/>
          </reference>
        </references>
      </pivotArea>
    </format>
    <format dxfId="1288">
      <pivotArea dataOnly="0" labelOnly="1" outline="0" fieldPosition="0">
        <references count="2">
          <reference field="4" count="1">
            <x v="421"/>
          </reference>
          <reference field="8" count="1" selected="0">
            <x v="15"/>
          </reference>
        </references>
      </pivotArea>
    </format>
    <format dxfId="1287">
      <pivotArea dataOnly="0" labelOnly="1" outline="0" fieldPosition="0">
        <references count="2">
          <reference field="4" count="1">
            <x v="125"/>
          </reference>
          <reference field="8" count="1" selected="0">
            <x v="16"/>
          </reference>
        </references>
      </pivotArea>
    </format>
    <format dxfId="1286">
      <pivotArea dataOnly="0" labelOnly="1" outline="0" fieldPosition="0">
        <references count="2">
          <reference field="4" count="1">
            <x v="84"/>
          </reference>
          <reference field="8" count="1" selected="0">
            <x v="17"/>
          </reference>
        </references>
      </pivotArea>
    </format>
    <format dxfId="1285">
      <pivotArea dataOnly="0" labelOnly="1" outline="0" fieldPosition="0">
        <references count="2">
          <reference field="4" count="1">
            <x v="84"/>
          </reference>
          <reference field="8" count="1" selected="0">
            <x v="18"/>
          </reference>
        </references>
      </pivotArea>
    </format>
    <format dxfId="1284">
      <pivotArea dataOnly="0" labelOnly="1" outline="0" fieldPosition="0">
        <references count="2">
          <reference field="4" count="1">
            <x v="286"/>
          </reference>
          <reference field="8" count="1" selected="0">
            <x v="19"/>
          </reference>
        </references>
      </pivotArea>
    </format>
    <format dxfId="1283">
      <pivotArea dataOnly="0" labelOnly="1" outline="0" fieldPosition="0">
        <references count="2">
          <reference field="4" count="1">
            <x v="64"/>
          </reference>
          <reference field="8" count="1" selected="0">
            <x v="20"/>
          </reference>
        </references>
      </pivotArea>
    </format>
    <format dxfId="1282">
      <pivotArea dataOnly="0" labelOnly="1" outline="0" fieldPosition="0">
        <references count="2">
          <reference field="4" count="1">
            <x v="170"/>
          </reference>
          <reference field="8" count="1" selected="0">
            <x v="21"/>
          </reference>
        </references>
      </pivotArea>
    </format>
    <format dxfId="1281">
      <pivotArea dataOnly="0" labelOnly="1" outline="0" fieldPosition="0">
        <references count="2">
          <reference field="4" count="1">
            <x v="112"/>
          </reference>
          <reference field="8" count="1" selected="0">
            <x v="22"/>
          </reference>
        </references>
      </pivotArea>
    </format>
    <format dxfId="1280">
      <pivotArea dataOnly="0" labelOnly="1" outline="0" fieldPosition="0">
        <references count="2">
          <reference field="4" count="1">
            <x v="219"/>
          </reference>
          <reference field="8" count="1" selected="0">
            <x v="23"/>
          </reference>
        </references>
      </pivotArea>
    </format>
    <format dxfId="1279">
      <pivotArea dataOnly="0" labelOnly="1" outline="0" fieldPosition="0">
        <references count="2">
          <reference field="4" count="1">
            <x v="7"/>
          </reference>
          <reference field="8" count="1" selected="0">
            <x v="24"/>
          </reference>
        </references>
      </pivotArea>
    </format>
    <format dxfId="1278">
      <pivotArea dataOnly="0" labelOnly="1" outline="0" fieldPosition="0">
        <references count="2">
          <reference field="4" count="1">
            <x v="205"/>
          </reference>
          <reference field="8" count="1" selected="0">
            <x v="25"/>
          </reference>
        </references>
      </pivotArea>
    </format>
    <format dxfId="1277">
      <pivotArea dataOnly="0" labelOnly="1" outline="0" fieldPosition="0">
        <references count="2">
          <reference field="4" count="1">
            <x v="2"/>
          </reference>
          <reference field="8" count="1" selected="0">
            <x v="26"/>
          </reference>
        </references>
      </pivotArea>
    </format>
    <format dxfId="1276">
      <pivotArea dataOnly="0" labelOnly="1" outline="0" fieldPosition="0">
        <references count="2">
          <reference field="4" count="1">
            <x v="51"/>
          </reference>
          <reference field="8" count="1" selected="0">
            <x v="27"/>
          </reference>
        </references>
      </pivotArea>
    </format>
    <format dxfId="1275">
      <pivotArea dataOnly="0" labelOnly="1" outline="0" fieldPosition="0">
        <references count="2">
          <reference field="4" count="1">
            <x v="5"/>
          </reference>
          <reference field="8" count="1" selected="0">
            <x v="28"/>
          </reference>
        </references>
      </pivotArea>
    </format>
    <format dxfId="1274">
      <pivotArea dataOnly="0" labelOnly="1" outline="0" fieldPosition="0">
        <references count="2">
          <reference field="4" count="1">
            <x v="231"/>
          </reference>
          <reference field="8" count="1" selected="0">
            <x v="29"/>
          </reference>
        </references>
      </pivotArea>
    </format>
    <format dxfId="1273">
      <pivotArea dataOnly="0" labelOnly="1" outline="0" fieldPosition="0">
        <references count="2">
          <reference field="4" count="1">
            <x v="450"/>
          </reference>
          <reference field="8" count="1" selected="0">
            <x v="30"/>
          </reference>
        </references>
      </pivotArea>
    </format>
    <format dxfId="1272">
      <pivotArea dataOnly="0" labelOnly="1" outline="0" fieldPosition="0">
        <references count="2">
          <reference field="4" count="1">
            <x v="447"/>
          </reference>
          <reference field="8" count="1" selected="0">
            <x v="31"/>
          </reference>
        </references>
      </pivotArea>
    </format>
    <format dxfId="1271">
      <pivotArea dataOnly="0" labelOnly="1" outline="0" fieldPosition="0">
        <references count="2">
          <reference field="4" count="1">
            <x v="332"/>
          </reference>
          <reference field="8" count="1" selected="0">
            <x v="32"/>
          </reference>
        </references>
      </pivotArea>
    </format>
    <format dxfId="1270">
      <pivotArea dataOnly="0" labelOnly="1" outline="0" fieldPosition="0">
        <references count="2">
          <reference field="4" count="1">
            <x v="101"/>
          </reference>
          <reference field="8" count="1" selected="0">
            <x v="33"/>
          </reference>
        </references>
      </pivotArea>
    </format>
    <format dxfId="1269">
      <pivotArea dataOnly="0" labelOnly="1" outline="0" fieldPosition="0">
        <references count="2">
          <reference field="4" count="1">
            <x v="121"/>
          </reference>
          <reference field="8" count="1" selected="0">
            <x v="34"/>
          </reference>
        </references>
      </pivotArea>
    </format>
    <format dxfId="1268">
      <pivotArea dataOnly="0" labelOnly="1" outline="0" fieldPosition="0">
        <references count="2">
          <reference field="4" count="1">
            <x v="319"/>
          </reference>
          <reference field="8" count="1" selected="0">
            <x v="35"/>
          </reference>
        </references>
      </pivotArea>
    </format>
    <format dxfId="1267">
      <pivotArea dataOnly="0" labelOnly="1" outline="0" fieldPosition="0">
        <references count="2">
          <reference field="4" count="1">
            <x v="468"/>
          </reference>
          <reference field="8" count="1" selected="0">
            <x v="36"/>
          </reference>
        </references>
      </pivotArea>
    </format>
    <format dxfId="1266">
      <pivotArea dataOnly="0" labelOnly="1" outline="0" fieldPosition="0">
        <references count="2">
          <reference field="4" count="1">
            <x v="376"/>
          </reference>
          <reference field="8" count="1" selected="0">
            <x v="37"/>
          </reference>
        </references>
      </pivotArea>
    </format>
    <format dxfId="1265">
      <pivotArea dataOnly="0" labelOnly="1" outline="0" fieldPosition="0">
        <references count="2">
          <reference field="4" count="1">
            <x v="475"/>
          </reference>
          <reference field="8" count="1" selected="0">
            <x v="38"/>
          </reference>
        </references>
      </pivotArea>
    </format>
    <format dxfId="1264">
      <pivotArea dataOnly="0" labelOnly="1" outline="0" fieldPosition="0">
        <references count="2">
          <reference field="4" count="1">
            <x v="282"/>
          </reference>
          <reference field="8" count="1" selected="0">
            <x v="39"/>
          </reference>
        </references>
      </pivotArea>
    </format>
    <format dxfId="1263">
      <pivotArea dataOnly="0" labelOnly="1" outline="0" fieldPosition="0">
        <references count="2">
          <reference field="4" count="1">
            <x v="137"/>
          </reference>
          <reference field="8" count="1" selected="0">
            <x v="40"/>
          </reference>
        </references>
      </pivotArea>
    </format>
    <format dxfId="1262">
      <pivotArea dataOnly="0" labelOnly="1" outline="0" fieldPosition="0">
        <references count="2">
          <reference field="4" count="1">
            <x v="253"/>
          </reference>
          <reference field="8" count="1" selected="0">
            <x v="41"/>
          </reference>
        </references>
      </pivotArea>
    </format>
    <format dxfId="1261">
      <pivotArea dataOnly="0" labelOnly="1" outline="0" fieldPosition="0">
        <references count="2">
          <reference field="4" count="1">
            <x v="50"/>
          </reference>
          <reference field="8" count="1" selected="0">
            <x v="42"/>
          </reference>
        </references>
      </pivotArea>
    </format>
    <format dxfId="1260">
      <pivotArea dataOnly="0" labelOnly="1" outline="0" fieldPosition="0">
        <references count="2">
          <reference field="4" count="1">
            <x v="103"/>
          </reference>
          <reference field="8" count="1" selected="0">
            <x v="43"/>
          </reference>
        </references>
      </pivotArea>
    </format>
    <format dxfId="1259">
      <pivotArea dataOnly="0" labelOnly="1" outline="0" fieldPosition="0">
        <references count="2">
          <reference field="4" count="1">
            <x v="205"/>
          </reference>
          <reference field="8" count="1" selected="0">
            <x v="44"/>
          </reference>
        </references>
      </pivotArea>
    </format>
    <format dxfId="1258">
      <pivotArea dataOnly="0" labelOnly="1" outline="0" fieldPosition="0">
        <references count="2">
          <reference field="4" count="1">
            <x v="417"/>
          </reference>
          <reference field="8" count="1" selected="0">
            <x v="45"/>
          </reference>
        </references>
      </pivotArea>
    </format>
    <format dxfId="1257">
      <pivotArea dataOnly="0" labelOnly="1" outline="0" fieldPosition="0">
        <references count="2">
          <reference field="4" count="1">
            <x v="385"/>
          </reference>
          <reference field="8" count="1" selected="0">
            <x v="46"/>
          </reference>
        </references>
      </pivotArea>
    </format>
    <format dxfId="1256">
      <pivotArea dataOnly="0" labelOnly="1" outline="0" fieldPosition="0">
        <references count="2">
          <reference field="4" count="1">
            <x v="422"/>
          </reference>
          <reference field="8" count="1" selected="0">
            <x v="47"/>
          </reference>
        </references>
      </pivotArea>
    </format>
    <format dxfId="1255">
      <pivotArea dataOnly="0" labelOnly="1" outline="0" fieldPosition="0">
        <references count="2">
          <reference field="4" count="1">
            <x v="85"/>
          </reference>
          <reference field="8" count="1" selected="0">
            <x v="48"/>
          </reference>
        </references>
      </pivotArea>
    </format>
    <format dxfId="1254">
      <pivotArea dataOnly="0" labelOnly="1" outline="0" fieldPosition="0">
        <references count="2">
          <reference field="4" count="1">
            <x v="427"/>
          </reference>
          <reference field="8" count="1" selected="0">
            <x v="49"/>
          </reference>
        </references>
      </pivotArea>
    </format>
    <format dxfId="1253">
      <pivotArea dataOnly="0" labelOnly="1" outline="0" fieldPosition="0">
        <references count="2">
          <reference field="4" count="1">
            <x v="387"/>
          </reference>
          <reference field="8" count="1" selected="0">
            <x v="50"/>
          </reference>
        </references>
      </pivotArea>
    </format>
    <format dxfId="1252">
      <pivotArea dataOnly="0" labelOnly="1" outline="0" fieldPosition="0">
        <references count="2">
          <reference field="4" count="1">
            <x v="197"/>
          </reference>
          <reference field="8" count="1" selected="0">
            <x v="51"/>
          </reference>
        </references>
      </pivotArea>
    </format>
    <format dxfId="1251">
      <pivotArea dataOnly="0" labelOnly="1" outline="0" fieldPosition="0">
        <references count="2">
          <reference field="4" count="1">
            <x v="417"/>
          </reference>
          <reference field="8" count="1" selected="0">
            <x v="52"/>
          </reference>
        </references>
      </pivotArea>
    </format>
    <format dxfId="1250">
      <pivotArea dataOnly="0" labelOnly="1" outline="0" fieldPosition="0">
        <references count="2">
          <reference field="4" count="1">
            <x v="352"/>
          </reference>
          <reference field="8" count="1" selected="0">
            <x v="53"/>
          </reference>
        </references>
      </pivotArea>
    </format>
    <format dxfId="1249">
      <pivotArea dataOnly="0" labelOnly="1" outline="0" fieldPosition="0">
        <references count="2">
          <reference field="4" count="1">
            <x v="345"/>
          </reference>
          <reference field="8" count="1" selected="0">
            <x v="54"/>
          </reference>
        </references>
      </pivotArea>
    </format>
    <format dxfId="1248">
      <pivotArea dataOnly="0" labelOnly="1" outline="0" fieldPosition="0">
        <references count="2">
          <reference field="4" count="1">
            <x v="19"/>
          </reference>
          <reference field="8" count="1" selected="0">
            <x v="55"/>
          </reference>
        </references>
      </pivotArea>
    </format>
    <format dxfId="1247">
      <pivotArea dataOnly="0" labelOnly="1" outline="0" fieldPosition="0">
        <references count="2">
          <reference field="4" count="1">
            <x v="80"/>
          </reference>
          <reference field="8" count="1" selected="0">
            <x v="56"/>
          </reference>
        </references>
      </pivotArea>
    </format>
    <format dxfId="1246">
      <pivotArea dataOnly="0" labelOnly="1" outline="0" fieldPosition="0">
        <references count="2">
          <reference field="4" count="1">
            <x v="348"/>
          </reference>
          <reference field="8" count="1" selected="0">
            <x v="57"/>
          </reference>
        </references>
      </pivotArea>
    </format>
    <format dxfId="1245">
      <pivotArea dataOnly="0" labelOnly="1" outline="0" fieldPosition="0">
        <references count="2">
          <reference field="4" count="1">
            <x v="71"/>
          </reference>
          <reference field="8" count="1" selected="0">
            <x v="58"/>
          </reference>
        </references>
      </pivotArea>
    </format>
    <format dxfId="1244">
      <pivotArea dataOnly="0" labelOnly="1" outline="0" fieldPosition="0">
        <references count="2">
          <reference field="4" count="1">
            <x v="47"/>
          </reference>
          <reference field="8" count="1" selected="0">
            <x v="59"/>
          </reference>
        </references>
      </pivotArea>
    </format>
    <format dxfId="1243">
      <pivotArea dataOnly="0" labelOnly="1" outline="0" fieldPosition="0">
        <references count="2">
          <reference field="4" count="1">
            <x v="336"/>
          </reference>
          <reference field="8" count="1" selected="0">
            <x v="60"/>
          </reference>
        </references>
      </pivotArea>
    </format>
    <format dxfId="1242">
      <pivotArea dataOnly="0" labelOnly="1" outline="0" fieldPosition="0">
        <references count="2">
          <reference field="4" count="1">
            <x v="100"/>
          </reference>
          <reference field="8" count="1" selected="0">
            <x v="61"/>
          </reference>
        </references>
      </pivotArea>
    </format>
    <format dxfId="1241">
      <pivotArea dataOnly="0" labelOnly="1" outline="0" fieldPosition="0">
        <references count="2">
          <reference field="4" count="1">
            <x v="309"/>
          </reference>
          <reference field="8" count="1" selected="0">
            <x v="62"/>
          </reference>
        </references>
      </pivotArea>
    </format>
    <format dxfId="1240">
      <pivotArea dataOnly="0" labelOnly="1" outline="0" fieldPosition="0">
        <references count="2">
          <reference field="4" count="1">
            <x v="284"/>
          </reference>
          <reference field="8" count="1" selected="0">
            <x v="63"/>
          </reference>
        </references>
      </pivotArea>
    </format>
    <format dxfId="1239">
      <pivotArea dataOnly="0" labelOnly="1" outline="0" fieldPosition="0">
        <references count="2">
          <reference field="4" count="1">
            <x v="9"/>
          </reference>
          <reference field="8" count="1" selected="0">
            <x v="64"/>
          </reference>
        </references>
      </pivotArea>
    </format>
    <format dxfId="1238">
      <pivotArea dataOnly="0" labelOnly="1" outline="0" fieldPosition="0">
        <references count="2">
          <reference field="4" count="1">
            <x v="95"/>
          </reference>
          <reference field="8" count="1" selected="0">
            <x v="65"/>
          </reference>
        </references>
      </pivotArea>
    </format>
    <format dxfId="1237">
      <pivotArea dataOnly="0" labelOnly="1" outline="0" fieldPosition="0">
        <references count="2">
          <reference field="4" count="1">
            <x v="102"/>
          </reference>
          <reference field="8" count="1" selected="0">
            <x v="66"/>
          </reference>
        </references>
      </pivotArea>
    </format>
    <format dxfId="1236">
      <pivotArea dataOnly="0" labelOnly="1" outline="0" fieldPosition="0">
        <references count="2">
          <reference field="4" count="1">
            <x v="272"/>
          </reference>
          <reference field="8" count="1" selected="0">
            <x v="67"/>
          </reference>
        </references>
      </pivotArea>
    </format>
    <format dxfId="1235">
      <pivotArea dataOnly="0" labelOnly="1" outline="0" fieldPosition="0">
        <references count="2">
          <reference field="4" count="1">
            <x v="279"/>
          </reference>
          <reference field="8" count="1" selected="0">
            <x v="68"/>
          </reference>
        </references>
      </pivotArea>
    </format>
    <format dxfId="1234">
      <pivotArea dataOnly="0" labelOnly="1" outline="0" fieldPosition="0">
        <references count="2">
          <reference field="4" count="1">
            <x v="120"/>
          </reference>
          <reference field="8" count="1" selected="0">
            <x v="69"/>
          </reference>
        </references>
      </pivotArea>
    </format>
    <format dxfId="1233">
      <pivotArea dataOnly="0" labelOnly="1" outline="0" fieldPosition="0">
        <references count="2">
          <reference field="4" count="1">
            <x v="350"/>
          </reference>
          <reference field="8" count="1" selected="0">
            <x v="70"/>
          </reference>
        </references>
      </pivotArea>
    </format>
    <format dxfId="1232">
      <pivotArea dataOnly="0" labelOnly="1" outline="0" fieldPosition="0">
        <references count="2">
          <reference field="4" count="1">
            <x v="110"/>
          </reference>
          <reference field="8" count="1" selected="0">
            <x v="71"/>
          </reference>
        </references>
      </pivotArea>
    </format>
    <format dxfId="1231">
      <pivotArea dataOnly="0" labelOnly="1" outline="0" fieldPosition="0">
        <references count="2">
          <reference field="4" count="1">
            <x v="118"/>
          </reference>
          <reference field="8" count="1" selected="0">
            <x v="72"/>
          </reference>
        </references>
      </pivotArea>
    </format>
    <format dxfId="1230">
      <pivotArea dataOnly="0" labelOnly="1" outline="0" fieldPosition="0">
        <references count="2">
          <reference field="4" count="1">
            <x v="309"/>
          </reference>
          <reference field="8" count="1" selected="0">
            <x v="73"/>
          </reference>
        </references>
      </pivotArea>
    </format>
    <format dxfId="1229">
      <pivotArea dataOnly="0" labelOnly="1" outline="0" fieldPosition="0">
        <references count="2">
          <reference field="4" count="1">
            <x v="314"/>
          </reference>
          <reference field="8" count="1" selected="0">
            <x v="74"/>
          </reference>
        </references>
      </pivotArea>
    </format>
    <format dxfId="1228">
      <pivotArea dataOnly="0" labelOnly="1" outline="0" fieldPosition="0">
        <references count="2">
          <reference field="4" count="1">
            <x v="127"/>
          </reference>
          <reference field="8" count="1" selected="0">
            <x v="75"/>
          </reference>
        </references>
      </pivotArea>
    </format>
    <format dxfId="1227">
      <pivotArea dataOnly="0" labelOnly="1" outline="0" fieldPosition="0">
        <references count="2">
          <reference field="4" count="1">
            <x v="420"/>
          </reference>
          <reference field="8" count="1" selected="0">
            <x v="76"/>
          </reference>
        </references>
      </pivotArea>
    </format>
    <format dxfId="1226">
      <pivotArea dataOnly="0" labelOnly="1" outline="0" fieldPosition="0">
        <references count="2">
          <reference field="4" count="1">
            <x v="512"/>
          </reference>
          <reference field="8" count="1" selected="0">
            <x v="77"/>
          </reference>
        </references>
      </pivotArea>
    </format>
    <format dxfId="1225">
      <pivotArea dataOnly="0" labelOnly="1" outline="0" fieldPosition="0">
        <references count="2">
          <reference field="4" count="1">
            <x v="393"/>
          </reference>
          <reference field="8" count="1" selected="0">
            <x v="78"/>
          </reference>
        </references>
      </pivotArea>
    </format>
    <format dxfId="1224">
      <pivotArea dataOnly="0" labelOnly="1" outline="0" fieldPosition="0">
        <references count="2">
          <reference field="4" count="1">
            <x v="111"/>
          </reference>
          <reference field="8" count="1" selected="0">
            <x v="79"/>
          </reference>
        </references>
      </pivotArea>
    </format>
    <format dxfId="1223">
      <pivotArea dataOnly="0" labelOnly="1" outline="0" fieldPosition="0">
        <references count="2">
          <reference field="4" count="1">
            <x v="8"/>
          </reference>
          <reference field="8" count="1" selected="0">
            <x v="80"/>
          </reference>
        </references>
      </pivotArea>
    </format>
    <format dxfId="1222">
      <pivotArea dataOnly="0" labelOnly="1" outline="0" fieldPosition="0">
        <references count="2">
          <reference field="4" count="1">
            <x v="343"/>
          </reference>
          <reference field="8" count="1" selected="0">
            <x v="81"/>
          </reference>
        </references>
      </pivotArea>
    </format>
    <format dxfId="1221">
      <pivotArea dataOnly="0" labelOnly="1" outline="0" fieldPosition="0">
        <references count="2">
          <reference field="4" count="1">
            <x v="218"/>
          </reference>
          <reference field="8" count="1" selected="0">
            <x v="82"/>
          </reference>
        </references>
      </pivotArea>
    </format>
    <format dxfId="1220">
      <pivotArea dataOnly="0" labelOnly="1" outline="0" fieldPosition="0">
        <references count="2">
          <reference field="4" count="1">
            <x v="119"/>
          </reference>
          <reference field="8" count="1" selected="0">
            <x v="83"/>
          </reference>
        </references>
      </pivotArea>
    </format>
    <format dxfId="1219">
      <pivotArea dataOnly="0" labelOnly="1" outline="0" fieldPosition="0">
        <references count="2">
          <reference field="4" count="1">
            <x v="375"/>
          </reference>
          <reference field="8" count="1" selected="0">
            <x v="84"/>
          </reference>
        </references>
      </pivotArea>
    </format>
    <format dxfId="1218">
      <pivotArea dataOnly="0" labelOnly="1" outline="0" fieldPosition="0">
        <references count="2">
          <reference field="4" count="1">
            <x v="446"/>
          </reference>
          <reference field="8" count="1" selected="0">
            <x v="85"/>
          </reference>
        </references>
      </pivotArea>
    </format>
    <format dxfId="1217">
      <pivotArea dataOnly="0" labelOnly="1" outline="0" fieldPosition="0">
        <references count="2">
          <reference field="4" count="1">
            <x v="244"/>
          </reference>
          <reference field="8" count="1" selected="0">
            <x v="86"/>
          </reference>
        </references>
      </pivotArea>
    </format>
    <format dxfId="1216">
      <pivotArea dataOnly="0" labelOnly="1" outline="0" fieldPosition="0">
        <references count="2">
          <reference field="4" count="1">
            <x v="505"/>
          </reference>
          <reference field="8" count="1" selected="0">
            <x v="87"/>
          </reference>
        </references>
      </pivotArea>
    </format>
    <format dxfId="1215">
      <pivotArea dataOnly="0" labelOnly="1" outline="0" fieldPosition="0">
        <references count="2">
          <reference field="4" count="1">
            <x v="344"/>
          </reference>
          <reference field="8" count="1" selected="0">
            <x v="88"/>
          </reference>
        </references>
      </pivotArea>
    </format>
    <format dxfId="1214">
      <pivotArea dataOnly="0" labelOnly="1" outline="0" fieldPosition="0">
        <references count="2">
          <reference field="4" count="1">
            <x v="468"/>
          </reference>
          <reference field="8" count="1" selected="0">
            <x v="89"/>
          </reference>
        </references>
      </pivotArea>
    </format>
    <format dxfId="1213">
      <pivotArea dataOnly="0" labelOnly="1" outline="0" fieldPosition="0">
        <references count="2">
          <reference field="4" count="1">
            <x v="444"/>
          </reference>
          <reference field="8" count="1" selected="0">
            <x v="90"/>
          </reference>
        </references>
      </pivotArea>
    </format>
    <format dxfId="1212">
      <pivotArea dataOnly="0" labelOnly="1" outline="0" fieldPosition="0">
        <references count="2">
          <reference field="4" count="1">
            <x v="464"/>
          </reference>
          <reference field="8" count="1" selected="0">
            <x v="91"/>
          </reference>
        </references>
      </pivotArea>
    </format>
    <format dxfId="1211">
      <pivotArea dataOnly="0" labelOnly="1" outline="0" fieldPosition="0">
        <references count="2">
          <reference field="4" count="1">
            <x v="370"/>
          </reference>
          <reference field="8" count="1" selected="0">
            <x v="92"/>
          </reference>
        </references>
      </pivotArea>
    </format>
    <format dxfId="1210">
      <pivotArea dataOnly="0" labelOnly="1" outline="0" fieldPosition="0">
        <references count="2">
          <reference field="4" count="1">
            <x v="448"/>
          </reference>
          <reference field="8" count="1" selected="0">
            <x v="93"/>
          </reference>
        </references>
      </pivotArea>
    </format>
    <format dxfId="1209">
      <pivotArea dataOnly="0" labelOnly="1" outline="0" fieldPosition="0">
        <references count="2">
          <reference field="4" count="1">
            <x v="414"/>
          </reference>
          <reference field="8" count="1" selected="0">
            <x v="94"/>
          </reference>
        </references>
      </pivotArea>
    </format>
    <format dxfId="1208">
      <pivotArea dataOnly="0" labelOnly="1" outline="0" fieldPosition="0">
        <references count="2">
          <reference field="4" count="1">
            <x v="360"/>
          </reference>
          <reference field="8" count="1" selected="0">
            <x v="95"/>
          </reference>
        </references>
      </pivotArea>
    </format>
    <format dxfId="1207">
      <pivotArea dataOnly="0" labelOnly="1" outline="0" fieldPosition="0">
        <references count="2">
          <reference field="4" count="1">
            <x v="377"/>
          </reference>
          <reference field="8" count="1" selected="0">
            <x v="96"/>
          </reference>
        </references>
      </pivotArea>
    </format>
    <format dxfId="1206">
      <pivotArea dataOnly="0" labelOnly="1" outline="0" fieldPosition="0">
        <references count="2">
          <reference field="4" count="1">
            <x v="143"/>
          </reference>
          <reference field="8" count="1" selected="0">
            <x v="97"/>
          </reference>
        </references>
      </pivotArea>
    </format>
    <format dxfId="1205">
      <pivotArea dataOnly="0" labelOnly="1" outline="0" fieldPosition="0">
        <references count="2">
          <reference field="4" count="1">
            <x v="473"/>
          </reference>
          <reference field="8" count="1" selected="0">
            <x v="98"/>
          </reference>
        </references>
      </pivotArea>
    </format>
    <format dxfId="1204">
      <pivotArea dataOnly="0" labelOnly="1" outline="0" fieldPosition="0">
        <references count="2">
          <reference field="4" count="1">
            <x v="329"/>
          </reference>
          <reference field="8" count="1" selected="0">
            <x v="99"/>
          </reference>
        </references>
      </pivotArea>
    </format>
    <format dxfId="1203">
      <pivotArea dataOnly="0" labelOnly="1" outline="0" fieldPosition="0">
        <references count="2">
          <reference field="4" count="1">
            <x v="91"/>
          </reference>
          <reference field="8" count="1" selected="0">
            <x v="100"/>
          </reference>
        </references>
      </pivotArea>
    </format>
    <format dxfId="1202">
      <pivotArea dataOnly="0" labelOnly="1" outline="0" fieldPosition="0">
        <references count="2">
          <reference field="4" count="1">
            <x v="399"/>
          </reference>
          <reference field="8" count="1" selected="0">
            <x v="101"/>
          </reference>
        </references>
      </pivotArea>
    </format>
    <format dxfId="1201">
      <pivotArea dataOnly="0" labelOnly="1" outline="0" fieldPosition="0">
        <references count="2">
          <reference field="4" count="1">
            <x v="34"/>
          </reference>
          <reference field="8" count="1" selected="0">
            <x v="102"/>
          </reference>
        </references>
      </pivotArea>
    </format>
    <format dxfId="1200">
      <pivotArea dataOnly="0" labelOnly="1" outline="0" fieldPosition="0">
        <references count="2">
          <reference field="4" count="1">
            <x v="74"/>
          </reference>
          <reference field="8" count="1" selected="0">
            <x v="103"/>
          </reference>
        </references>
      </pivotArea>
    </format>
    <format dxfId="1199">
      <pivotArea dataOnly="0" labelOnly="1" outline="0" fieldPosition="0">
        <references count="2">
          <reference field="4" count="1">
            <x v="365"/>
          </reference>
          <reference field="8" count="1" selected="0">
            <x v="104"/>
          </reference>
        </references>
      </pivotArea>
    </format>
    <format dxfId="1198">
      <pivotArea dataOnly="0" labelOnly="1" outline="0" fieldPosition="0">
        <references count="2">
          <reference field="4" count="1">
            <x v="83"/>
          </reference>
          <reference field="8" count="1" selected="0">
            <x v="105"/>
          </reference>
        </references>
      </pivotArea>
    </format>
    <format dxfId="1197">
      <pivotArea dataOnly="0" labelOnly="1" outline="0" fieldPosition="0">
        <references count="2">
          <reference field="4" count="1">
            <x v="516"/>
          </reference>
          <reference field="8" count="1" selected="0">
            <x v="106"/>
          </reference>
        </references>
      </pivotArea>
    </format>
    <format dxfId="1196">
      <pivotArea dataOnly="0" labelOnly="1" outline="0" fieldPosition="0">
        <references count="2">
          <reference field="4" count="1">
            <x v="451"/>
          </reference>
          <reference field="8" count="1" selected="0">
            <x v="107"/>
          </reference>
        </references>
      </pivotArea>
    </format>
    <format dxfId="1195">
      <pivotArea dataOnly="0" labelOnly="1" outline="0" fieldPosition="0">
        <references count="2">
          <reference field="4" count="1">
            <x v="205"/>
          </reference>
          <reference field="8" count="1" selected="0">
            <x v="108"/>
          </reference>
        </references>
      </pivotArea>
    </format>
    <format dxfId="1194">
      <pivotArea dataOnly="0" labelOnly="1" outline="0" fieldPosition="0">
        <references count="2">
          <reference field="4" count="1">
            <x v="297"/>
          </reference>
          <reference field="8" count="1" selected="0">
            <x v="109"/>
          </reference>
        </references>
      </pivotArea>
    </format>
    <format dxfId="1193">
      <pivotArea dataOnly="0" labelOnly="1" outline="0" fieldPosition="0">
        <references count="2">
          <reference field="4" count="1">
            <x v="366"/>
          </reference>
          <reference field="8" count="1" selected="0">
            <x v="110"/>
          </reference>
        </references>
      </pivotArea>
    </format>
    <format dxfId="1192">
      <pivotArea dataOnly="0" labelOnly="1" outline="0" fieldPosition="0">
        <references count="2">
          <reference field="4" count="1">
            <x v="425"/>
          </reference>
          <reference field="8" count="1" selected="0">
            <x v="111"/>
          </reference>
        </references>
      </pivotArea>
    </format>
    <format dxfId="1191">
      <pivotArea dataOnly="0" labelOnly="1" outline="0" fieldPosition="0">
        <references count="2">
          <reference field="4" count="1">
            <x v="166"/>
          </reference>
          <reference field="8" count="1" selected="0">
            <x v="112"/>
          </reference>
        </references>
      </pivotArea>
    </format>
    <format dxfId="1190">
      <pivotArea dataOnly="0" labelOnly="1" outline="0" fieldPosition="0">
        <references count="2">
          <reference field="4" count="1">
            <x v="75"/>
          </reference>
          <reference field="8" count="1" selected="0">
            <x v="113"/>
          </reference>
        </references>
      </pivotArea>
    </format>
    <format dxfId="1189">
      <pivotArea dataOnly="0" labelOnly="1" outline="0" fieldPosition="0">
        <references count="2">
          <reference field="4" count="1">
            <x v="424"/>
          </reference>
          <reference field="8" count="1" selected="0">
            <x v="114"/>
          </reference>
        </references>
      </pivotArea>
    </format>
    <format dxfId="1188">
      <pivotArea dataOnly="0" labelOnly="1" outline="0" fieldPosition="0">
        <references count="2">
          <reference field="4" count="1">
            <x v="194"/>
          </reference>
          <reference field="8" count="1" selected="0">
            <x v="115"/>
          </reference>
        </references>
      </pivotArea>
    </format>
    <format dxfId="1187">
      <pivotArea dataOnly="0" labelOnly="1" outline="0" fieldPosition="0">
        <references count="2">
          <reference field="4" count="1">
            <x v="241"/>
          </reference>
          <reference field="8" count="1" selected="0">
            <x v="116"/>
          </reference>
        </references>
      </pivotArea>
    </format>
    <format dxfId="1186">
      <pivotArea dataOnly="0" labelOnly="1" outline="0" fieldPosition="0">
        <references count="2">
          <reference field="4" count="1">
            <x v="20"/>
          </reference>
          <reference field="8" count="1" selected="0">
            <x v="117"/>
          </reference>
        </references>
      </pivotArea>
    </format>
    <format dxfId="1185">
      <pivotArea dataOnly="0" labelOnly="1" outline="0" fieldPosition="0">
        <references count="2">
          <reference field="4" count="1">
            <x v="410"/>
          </reference>
          <reference field="8" count="1" selected="0">
            <x v="118"/>
          </reference>
        </references>
      </pivotArea>
    </format>
    <format dxfId="1184">
      <pivotArea dataOnly="0" labelOnly="1" outline="0" fieldPosition="0">
        <references count="2">
          <reference field="4" count="1">
            <x v="504"/>
          </reference>
          <reference field="8" count="1" selected="0">
            <x v="119"/>
          </reference>
        </references>
      </pivotArea>
    </format>
    <format dxfId="1183">
      <pivotArea dataOnly="0" labelOnly="1" outline="0" fieldPosition="0">
        <references count="2">
          <reference field="4" count="1">
            <x v="408"/>
          </reference>
          <reference field="8" count="1" selected="0">
            <x v="120"/>
          </reference>
        </references>
      </pivotArea>
    </format>
    <format dxfId="1182">
      <pivotArea dataOnly="0" labelOnly="1" outline="0" fieldPosition="0">
        <references count="2">
          <reference field="4" count="1">
            <x v="150"/>
          </reference>
          <reference field="8" count="1" selected="0">
            <x v="121"/>
          </reference>
        </references>
      </pivotArea>
    </format>
    <format dxfId="1181">
      <pivotArea dataOnly="0" labelOnly="1" outline="0" fieldPosition="0">
        <references count="2">
          <reference field="4" count="1">
            <x v="221"/>
          </reference>
          <reference field="8" count="1" selected="0">
            <x v="122"/>
          </reference>
        </references>
      </pivotArea>
    </format>
    <format dxfId="1180">
      <pivotArea dataOnly="0" labelOnly="1" outline="0" fieldPosition="0">
        <references count="2">
          <reference field="4" count="1">
            <x v="69"/>
          </reference>
          <reference field="8" count="1" selected="0">
            <x v="123"/>
          </reference>
        </references>
      </pivotArea>
    </format>
    <format dxfId="1179">
      <pivotArea dataOnly="0" labelOnly="1" outline="0" fieldPosition="0">
        <references count="2">
          <reference field="4" count="1">
            <x v="160"/>
          </reference>
          <reference field="8" count="1" selected="0">
            <x v="124"/>
          </reference>
        </references>
      </pivotArea>
    </format>
    <format dxfId="1178">
      <pivotArea dataOnly="0" labelOnly="1" outline="0" fieldPosition="0">
        <references count="2">
          <reference field="4" count="1">
            <x v="492"/>
          </reference>
          <reference field="8" count="1" selected="0">
            <x v="125"/>
          </reference>
        </references>
      </pivotArea>
    </format>
    <format dxfId="1177">
      <pivotArea dataOnly="0" labelOnly="1" outline="0" fieldPosition="0">
        <references count="2">
          <reference field="4" count="1">
            <x v="349"/>
          </reference>
          <reference field="8" count="1" selected="0">
            <x v="126"/>
          </reference>
        </references>
      </pivotArea>
    </format>
    <format dxfId="1176">
      <pivotArea dataOnly="0" labelOnly="1" outline="0" fieldPosition="0">
        <references count="2">
          <reference field="4" count="1">
            <x v="298"/>
          </reference>
          <reference field="8" count="1" selected="0">
            <x v="127"/>
          </reference>
        </references>
      </pivotArea>
    </format>
    <format dxfId="1175">
      <pivotArea dataOnly="0" labelOnly="1" outline="0" fieldPosition="0">
        <references count="2">
          <reference field="4" count="1">
            <x v="291"/>
          </reference>
          <reference field="8" count="1" selected="0">
            <x v="128"/>
          </reference>
        </references>
      </pivotArea>
    </format>
    <format dxfId="1174">
      <pivotArea dataOnly="0" labelOnly="1" outline="0" fieldPosition="0">
        <references count="2">
          <reference field="4" count="1">
            <x v="467"/>
          </reference>
          <reference field="8" count="1" selected="0">
            <x v="129"/>
          </reference>
        </references>
      </pivotArea>
    </format>
    <format dxfId="1173">
      <pivotArea dataOnly="0" labelOnly="1" outline="0" fieldPosition="0">
        <references count="2">
          <reference field="4" count="1">
            <x v="398"/>
          </reference>
          <reference field="8" count="1" selected="0">
            <x v="130"/>
          </reference>
        </references>
      </pivotArea>
    </format>
    <format dxfId="1172">
      <pivotArea dataOnly="0" labelOnly="1" outline="0" fieldPosition="0">
        <references count="2">
          <reference field="4" count="1">
            <x v="454"/>
          </reference>
          <reference field="8" count="1" selected="0">
            <x v="131"/>
          </reference>
        </references>
      </pivotArea>
    </format>
    <format dxfId="1171">
      <pivotArea dataOnly="0" labelOnly="1" outline="0" fieldPosition="0">
        <references count="2">
          <reference field="4" count="1">
            <x v="144"/>
          </reference>
          <reference field="8" count="1" selected="0">
            <x v="132"/>
          </reference>
        </references>
      </pivotArea>
    </format>
    <format dxfId="1170">
      <pivotArea dataOnly="0" labelOnly="1" outline="0" fieldPosition="0">
        <references count="2">
          <reference field="4" count="1">
            <x v="466"/>
          </reference>
          <reference field="8" count="1" selected="0">
            <x v="133"/>
          </reference>
        </references>
      </pivotArea>
    </format>
    <format dxfId="1169">
      <pivotArea dataOnly="0" labelOnly="1" outline="0" fieldPosition="0">
        <references count="2">
          <reference field="4" count="1">
            <x v="16"/>
          </reference>
          <reference field="8" count="1" selected="0">
            <x v="134"/>
          </reference>
        </references>
      </pivotArea>
    </format>
    <format dxfId="1168">
      <pivotArea dataOnly="0" labelOnly="1" outline="0" fieldPosition="0">
        <references count="2">
          <reference field="4" count="1">
            <x v="310"/>
          </reference>
          <reference field="8" count="1" selected="0">
            <x v="135"/>
          </reference>
        </references>
      </pivotArea>
    </format>
    <format dxfId="1167">
      <pivotArea dataOnly="0" labelOnly="1" outline="0" fieldPosition="0">
        <references count="2">
          <reference field="4" count="1">
            <x v="453"/>
          </reference>
          <reference field="8" count="1" selected="0">
            <x v="136"/>
          </reference>
        </references>
      </pivotArea>
    </format>
    <format dxfId="1166">
      <pivotArea dataOnly="0" labelOnly="1" outline="0" fieldPosition="0">
        <references count="2">
          <reference field="4" count="1">
            <x v="399"/>
          </reference>
          <reference field="8" count="1" selected="0">
            <x v="137"/>
          </reference>
        </references>
      </pivotArea>
    </format>
    <format dxfId="1165">
      <pivotArea dataOnly="0" labelOnly="1" outline="0" fieldPosition="0">
        <references count="2">
          <reference field="4" count="1">
            <x v="423"/>
          </reference>
          <reference field="8" count="1" selected="0">
            <x v="138"/>
          </reference>
        </references>
      </pivotArea>
    </format>
    <format dxfId="1164">
      <pivotArea dataOnly="0" labelOnly="1" outline="0" fieldPosition="0">
        <references count="2">
          <reference field="4" count="1">
            <x v="381"/>
          </reference>
          <reference field="8" count="1" selected="0">
            <x v="139"/>
          </reference>
        </references>
      </pivotArea>
    </format>
    <format dxfId="1163">
      <pivotArea dataOnly="0" labelOnly="1" outline="0" fieldPosition="0">
        <references count="2">
          <reference field="4" count="1">
            <x v="283"/>
          </reference>
          <reference field="8" count="1" selected="0">
            <x v="140"/>
          </reference>
        </references>
      </pivotArea>
    </format>
    <format dxfId="1162">
      <pivotArea dataOnly="0" labelOnly="1" outline="0" fieldPosition="0">
        <references count="2">
          <reference field="4" count="1">
            <x v="485"/>
          </reference>
          <reference field="8" count="1" selected="0">
            <x v="141"/>
          </reference>
        </references>
      </pivotArea>
    </format>
    <format dxfId="1161">
      <pivotArea dataOnly="0" labelOnly="1" outline="0" fieldPosition="0">
        <references count="2">
          <reference field="4" count="1">
            <x v="128"/>
          </reference>
          <reference field="8" count="1" selected="0">
            <x v="142"/>
          </reference>
        </references>
      </pivotArea>
    </format>
    <format dxfId="1160">
      <pivotArea dataOnly="0" labelOnly="1" outline="0" fieldPosition="0">
        <references count="2">
          <reference field="4" count="1">
            <x v="320"/>
          </reference>
          <reference field="8" count="1" selected="0">
            <x v="143"/>
          </reference>
        </references>
      </pivotArea>
    </format>
    <format dxfId="1159">
      <pivotArea dataOnly="0" labelOnly="1" outline="0" fieldPosition="0">
        <references count="2">
          <reference field="4" count="1">
            <x v="269"/>
          </reference>
          <reference field="8" count="1" selected="0">
            <x v="144"/>
          </reference>
        </references>
      </pivotArea>
    </format>
    <format dxfId="1158">
      <pivotArea dataOnly="0" labelOnly="1" outline="0" fieldPosition="0">
        <references count="2">
          <reference field="4" count="1">
            <x v="470"/>
          </reference>
          <reference field="8" count="1" selected="0">
            <x v="145"/>
          </reference>
        </references>
      </pivotArea>
    </format>
    <format dxfId="1157">
      <pivotArea dataOnly="0" labelOnly="1" outline="0" fieldPosition="0">
        <references count="2">
          <reference field="4" count="1">
            <x v="292"/>
          </reference>
          <reference field="8" count="1" selected="0">
            <x v="146"/>
          </reference>
        </references>
      </pivotArea>
    </format>
    <format dxfId="1156">
      <pivotArea dataOnly="0" labelOnly="1" outline="0" fieldPosition="0">
        <references count="2">
          <reference field="4" count="1">
            <x v="368"/>
          </reference>
          <reference field="8" count="1" selected="0">
            <x v="147"/>
          </reference>
        </references>
      </pivotArea>
    </format>
    <format dxfId="1155">
      <pivotArea dataOnly="0" labelOnly="1" outline="0" fieldPosition="0">
        <references count="2">
          <reference field="4" count="1">
            <x v="264"/>
          </reference>
          <reference field="8" count="1" selected="0">
            <x v="148"/>
          </reference>
        </references>
      </pivotArea>
    </format>
    <format dxfId="1154">
      <pivotArea dataOnly="0" labelOnly="1" outline="0" fieldPosition="0">
        <references count="2">
          <reference field="4" count="1">
            <x v="28"/>
          </reference>
          <reference field="8" count="1" selected="0">
            <x v="149"/>
          </reference>
        </references>
      </pivotArea>
    </format>
    <format dxfId="1153">
      <pivotArea dataOnly="0" labelOnly="1" outline="0" fieldPosition="0">
        <references count="2">
          <reference field="4" count="1">
            <x v="199"/>
          </reference>
          <reference field="8" count="1" selected="0">
            <x v="150"/>
          </reference>
        </references>
      </pivotArea>
    </format>
    <format dxfId="1152">
      <pivotArea dataOnly="0" labelOnly="1" outline="0" fieldPosition="0">
        <references count="2">
          <reference field="4" count="1">
            <x v="287"/>
          </reference>
          <reference field="8" count="1" selected="0">
            <x v="151"/>
          </reference>
        </references>
      </pivotArea>
    </format>
    <format dxfId="1151">
      <pivotArea dataOnly="0" labelOnly="1" outline="0" fieldPosition="0">
        <references count="2">
          <reference field="4" count="1">
            <x v="191"/>
          </reference>
          <reference field="8" count="1" selected="0">
            <x v="152"/>
          </reference>
        </references>
      </pivotArea>
    </format>
    <format dxfId="1150">
      <pivotArea dataOnly="0" labelOnly="1" outline="0" fieldPosition="0">
        <references count="2">
          <reference field="4" count="1">
            <x v="224"/>
          </reference>
          <reference field="8" count="1" selected="0">
            <x v="153"/>
          </reference>
        </references>
      </pivotArea>
    </format>
    <format dxfId="1149">
      <pivotArea dataOnly="0" labelOnly="1" outline="0" fieldPosition="0">
        <references count="2">
          <reference field="4" count="1">
            <x v="114"/>
          </reference>
          <reference field="8" count="1" selected="0">
            <x v="154"/>
          </reference>
        </references>
      </pivotArea>
    </format>
    <format dxfId="1148">
      <pivotArea dataOnly="0" labelOnly="1" outline="0" fieldPosition="0">
        <references count="2">
          <reference field="4" count="1">
            <x v="200"/>
          </reference>
          <reference field="8" count="1" selected="0">
            <x v="155"/>
          </reference>
        </references>
      </pivotArea>
    </format>
    <format dxfId="1147">
      <pivotArea dataOnly="0" labelOnly="1" outline="0" fieldPosition="0">
        <references count="2">
          <reference field="4" count="1">
            <x v="457"/>
          </reference>
          <reference field="8" count="1" selected="0">
            <x v="156"/>
          </reference>
        </references>
      </pivotArea>
    </format>
    <format dxfId="1146">
      <pivotArea dataOnly="0" labelOnly="1" outline="0" fieldPosition="0">
        <references count="2">
          <reference field="4" count="1">
            <x v="177"/>
          </reference>
          <reference field="8" count="1" selected="0">
            <x v="157"/>
          </reference>
        </references>
      </pivotArea>
    </format>
    <format dxfId="1145">
      <pivotArea dataOnly="0" labelOnly="1" outline="0" fieldPosition="0">
        <references count="2">
          <reference field="4" count="1">
            <x v="15"/>
          </reference>
          <reference field="8" count="1" selected="0">
            <x v="158"/>
          </reference>
        </references>
      </pivotArea>
    </format>
    <format dxfId="1144">
      <pivotArea dataOnly="0" labelOnly="1" outline="0" fieldPosition="0">
        <references count="2">
          <reference field="4" count="1">
            <x v="238"/>
          </reference>
          <reference field="8" count="1" selected="0">
            <x v="159"/>
          </reference>
        </references>
      </pivotArea>
    </format>
    <format dxfId="1143">
      <pivotArea dataOnly="0" labelOnly="1" outline="0" fieldPosition="0">
        <references count="2">
          <reference field="4" count="1">
            <x v="484"/>
          </reference>
          <reference field="8" count="1" selected="0">
            <x v="160"/>
          </reference>
        </references>
      </pivotArea>
    </format>
    <format dxfId="1142">
      <pivotArea dataOnly="0" labelOnly="1" outline="0" fieldPosition="0">
        <references count="2">
          <reference field="4" count="1">
            <x v="41"/>
          </reference>
          <reference field="8" count="1" selected="0">
            <x v="161"/>
          </reference>
        </references>
      </pivotArea>
    </format>
    <format dxfId="1141">
      <pivotArea dataOnly="0" labelOnly="1" outline="0" fieldPosition="0">
        <references count="2">
          <reference field="4" count="1">
            <x v="440"/>
          </reference>
          <reference field="8" count="1" selected="0">
            <x v="162"/>
          </reference>
        </references>
      </pivotArea>
    </format>
    <format dxfId="1140">
      <pivotArea dataOnly="0" labelOnly="1" outline="0" fieldPosition="0">
        <references count="2">
          <reference field="4" count="1">
            <x v="497"/>
          </reference>
          <reference field="8" count="1" selected="0">
            <x v="163"/>
          </reference>
        </references>
      </pivotArea>
    </format>
    <format dxfId="1139">
      <pivotArea dataOnly="0" labelOnly="1" outline="0" fieldPosition="0">
        <references count="2">
          <reference field="4" count="1">
            <x v="437"/>
          </reference>
          <reference field="8" count="1" selected="0">
            <x v="164"/>
          </reference>
        </references>
      </pivotArea>
    </format>
    <format dxfId="1138">
      <pivotArea dataOnly="0" labelOnly="1" outline="0" fieldPosition="0">
        <references count="2">
          <reference field="4" count="1">
            <x v="105"/>
          </reference>
          <reference field="8" count="1" selected="0">
            <x v="165"/>
          </reference>
        </references>
      </pivotArea>
    </format>
    <format dxfId="1137">
      <pivotArea dataOnly="0" labelOnly="1" outline="0" fieldPosition="0">
        <references count="2">
          <reference field="4" count="1">
            <x v="369"/>
          </reference>
          <reference field="8" count="1" selected="0">
            <x v="166"/>
          </reference>
        </references>
      </pivotArea>
    </format>
    <format dxfId="1136">
      <pivotArea dataOnly="0" labelOnly="1" outline="0" fieldPosition="0">
        <references count="2">
          <reference field="4" count="1">
            <x v="142"/>
          </reference>
          <reference field="8" count="1" selected="0">
            <x v="167"/>
          </reference>
        </references>
      </pivotArea>
    </format>
    <format dxfId="1135">
      <pivotArea dataOnly="0" labelOnly="1" outline="0" fieldPosition="0">
        <references count="2">
          <reference field="4" count="1">
            <x v="98"/>
          </reference>
          <reference field="8" count="1" selected="0">
            <x v="168"/>
          </reference>
        </references>
      </pivotArea>
    </format>
    <format dxfId="1134">
      <pivotArea dataOnly="0" labelOnly="1" outline="0" fieldPosition="0">
        <references count="2">
          <reference field="4" count="1">
            <x v="243"/>
          </reference>
          <reference field="8" count="1" selected="0">
            <x v="169"/>
          </reference>
        </references>
      </pivotArea>
    </format>
    <format dxfId="1133">
      <pivotArea dataOnly="0" labelOnly="1" outline="0" fieldPosition="0">
        <references count="2">
          <reference field="4" count="1">
            <x v="494"/>
          </reference>
          <reference field="8" count="1" selected="0">
            <x v="170"/>
          </reference>
        </references>
      </pivotArea>
    </format>
    <format dxfId="1132">
      <pivotArea dataOnly="0" labelOnly="1" outline="0" fieldPosition="0">
        <references count="2">
          <reference field="4" count="1">
            <x v="106"/>
          </reference>
          <reference field="8" count="1" selected="0">
            <x v="171"/>
          </reference>
        </references>
      </pivotArea>
    </format>
    <format dxfId="1131">
      <pivotArea dataOnly="0" labelOnly="1" outline="0" fieldPosition="0">
        <references count="2">
          <reference field="4" count="1">
            <x v="184"/>
          </reference>
          <reference field="8" count="1" selected="0">
            <x v="172"/>
          </reference>
        </references>
      </pivotArea>
    </format>
    <format dxfId="1130">
      <pivotArea dataOnly="0" labelOnly="1" outline="0" fieldPosition="0">
        <references count="2">
          <reference field="4" count="1">
            <x v="124"/>
          </reference>
          <reference field="8" count="1" selected="0">
            <x v="173"/>
          </reference>
        </references>
      </pivotArea>
    </format>
    <format dxfId="1129">
      <pivotArea dataOnly="0" labelOnly="1" outline="0" fieldPosition="0">
        <references count="2">
          <reference field="4" count="1">
            <x v="491"/>
          </reference>
          <reference field="8" count="1" selected="0">
            <x v="174"/>
          </reference>
        </references>
      </pivotArea>
    </format>
    <format dxfId="1128">
      <pivotArea dataOnly="0" labelOnly="1" outline="0" fieldPosition="0">
        <references count="2">
          <reference field="4" count="1">
            <x v="179"/>
          </reference>
          <reference field="8" count="1" selected="0">
            <x v="175"/>
          </reference>
        </references>
      </pivotArea>
    </format>
    <format dxfId="1127">
      <pivotArea dataOnly="0" labelOnly="1" outline="0" fieldPosition="0">
        <references count="2">
          <reference field="4" count="1">
            <x v="99"/>
          </reference>
          <reference field="8" count="1" selected="0">
            <x v="176"/>
          </reference>
        </references>
      </pivotArea>
    </format>
    <format dxfId="1126">
      <pivotArea dataOnly="0" labelOnly="1" outline="0" fieldPosition="0">
        <references count="2">
          <reference field="4" count="1">
            <x v="178"/>
          </reference>
          <reference field="8" count="1" selected="0">
            <x v="177"/>
          </reference>
        </references>
      </pivotArea>
    </format>
    <format dxfId="1125">
      <pivotArea dataOnly="0" labelOnly="1" outline="0" fieldPosition="0">
        <references count="2">
          <reference field="4" count="1">
            <x v="30"/>
          </reference>
          <reference field="8" count="1" selected="0">
            <x v="178"/>
          </reference>
        </references>
      </pivotArea>
    </format>
    <format dxfId="1124">
      <pivotArea dataOnly="0" labelOnly="1" outline="0" fieldPosition="0">
        <references count="2">
          <reference field="4" count="1">
            <x v="305"/>
          </reference>
          <reference field="8" count="1" selected="0">
            <x v="179"/>
          </reference>
        </references>
      </pivotArea>
    </format>
    <format dxfId="1123">
      <pivotArea dataOnly="0" labelOnly="1" outline="0" fieldPosition="0">
        <references count="2">
          <reference field="4" count="1">
            <x v="96"/>
          </reference>
          <reference field="8" count="1" selected="0">
            <x v="180"/>
          </reference>
        </references>
      </pivotArea>
    </format>
    <format dxfId="1122">
      <pivotArea dataOnly="0" labelOnly="1" outline="0" fieldPosition="0">
        <references count="2">
          <reference field="4" count="1">
            <x v="495"/>
          </reference>
          <reference field="8" count="1" selected="0">
            <x v="181"/>
          </reference>
        </references>
      </pivotArea>
    </format>
    <format dxfId="1121">
      <pivotArea dataOnly="0" labelOnly="1" outline="0" fieldPosition="0">
        <references count="2">
          <reference field="4" count="1">
            <x v="230"/>
          </reference>
          <reference field="8" count="1" selected="0">
            <x v="182"/>
          </reference>
        </references>
      </pivotArea>
    </format>
    <format dxfId="1120">
      <pivotArea dataOnly="0" labelOnly="1" outline="0" fieldPosition="0">
        <references count="2">
          <reference field="4" count="1">
            <x v="109"/>
          </reference>
          <reference field="8" count="1" selected="0">
            <x v="183"/>
          </reference>
        </references>
      </pivotArea>
    </format>
    <format dxfId="1119">
      <pivotArea dataOnly="0" labelOnly="1" outline="0" fieldPosition="0">
        <references count="2">
          <reference field="4" count="1">
            <x v="188"/>
          </reference>
          <reference field="8" count="1" selected="0">
            <x v="184"/>
          </reference>
        </references>
      </pivotArea>
    </format>
    <format dxfId="1118">
      <pivotArea dataOnly="0" labelOnly="1" outline="0" fieldPosition="0">
        <references count="2">
          <reference field="4" count="1">
            <x v="89"/>
          </reference>
          <reference field="8" count="1" selected="0">
            <x v="185"/>
          </reference>
        </references>
      </pivotArea>
    </format>
    <format dxfId="1117">
      <pivotArea dataOnly="0" labelOnly="1" outline="0" fieldPosition="0">
        <references count="2">
          <reference field="4" count="1">
            <x v="463"/>
          </reference>
          <reference field="8" count="1" selected="0">
            <x v="186"/>
          </reference>
        </references>
      </pivotArea>
    </format>
    <format dxfId="1116">
      <pivotArea dataOnly="0" labelOnly="1" outline="0" fieldPosition="0">
        <references count="2">
          <reference field="4" count="1">
            <x v="208"/>
          </reference>
          <reference field="8" count="1" selected="0">
            <x v="187"/>
          </reference>
        </references>
      </pivotArea>
    </format>
    <format dxfId="1115">
      <pivotArea dataOnly="0" labelOnly="1" outline="0" fieldPosition="0">
        <references count="2">
          <reference field="4" count="1">
            <x v="281"/>
          </reference>
          <reference field="8" count="1" selected="0">
            <x v="188"/>
          </reference>
        </references>
      </pivotArea>
    </format>
    <format dxfId="1114">
      <pivotArea dataOnly="0" labelOnly="1" outline="0" fieldPosition="0">
        <references count="2">
          <reference field="4" count="1">
            <x v="162"/>
          </reference>
          <reference field="8" count="1" selected="0">
            <x v="189"/>
          </reference>
        </references>
      </pivotArea>
    </format>
    <format dxfId="1113">
      <pivotArea dataOnly="0" labelOnly="1" outline="0" fieldPosition="0">
        <references count="2">
          <reference field="4" count="1">
            <x v="136"/>
          </reference>
          <reference field="8" count="1" selected="0">
            <x v="190"/>
          </reference>
        </references>
      </pivotArea>
    </format>
    <format dxfId="1112">
      <pivotArea dataOnly="0" labelOnly="1" outline="0" fieldPosition="0">
        <references count="2">
          <reference field="4" count="1">
            <x v="175"/>
          </reference>
          <reference field="8" count="1" selected="0">
            <x v="191"/>
          </reference>
        </references>
      </pivotArea>
    </format>
    <format dxfId="1111">
      <pivotArea dataOnly="0" labelOnly="1" outline="0" fieldPosition="0">
        <references count="2">
          <reference field="4" count="1">
            <x v="265"/>
          </reference>
          <reference field="8" count="1" selected="0">
            <x v="192"/>
          </reference>
        </references>
      </pivotArea>
    </format>
    <format dxfId="1110">
      <pivotArea dataOnly="0" labelOnly="1" outline="0" fieldPosition="0">
        <references count="2">
          <reference field="4" count="1">
            <x v="90"/>
          </reference>
          <reference field="8" count="1" selected="0">
            <x v="193"/>
          </reference>
        </references>
      </pivotArea>
    </format>
    <format dxfId="1109">
      <pivotArea dataOnly="0" labelOnly="1" outline="0" fieldPosition="0">
        <references count="2">
          <reference field="4" count="1">
            <x v="204"/>
          </reference>
          <reference field="8" count="1" selected="0">
            <x v="194"/>
          </reference>
        </references>
      </pivotArea>
    </format>
    <format dxfId="1108">
      <pivotArea dataOnly="0" labelOnly="1" outline="0" fieldPosition="0">
        <references count="2">
          <reference field="4" count="1">
            <x v="270"/>
          </reference>
          <reference field="8" count="1" selected="0">
            <x v="195"/>
          </reference>
        </references>
      </pivotArea>
    </format>
    <format dxfId="1107">
      <pivotArea dataOnly="0" labelOnly="1" outline="0" fieldPosition="0">
        <references count="2">
          <reference field="4" count="1">
            <x v="174"/>
          </reference>
          <reference field="8" count="1" selected="0">
            <x v="196"/>
          </reference>
        </references>
      </pivotArea>
    </format>
    <format dxfId="1106">
      <pivotArea dataOnly="0" labelOnly="1" outline="0" fieldPosition="0">
        <references count="2">
          <reference field="4" count="1">
            <x v="271"/>
          </reference>
          <reference field="8" count="1" selected="0">
            <x v="197"/>
          </reference>
        </references>
      </pivotArea>
    </format>
    <format dxfId="1105">
      <pivotArea dataOnly="0" labelOnly="1" outline="0" fieldPosition="0">
        <references count="2">
          <reference field="4" count="1">
            <x v="141"/>
          </reference>
          <reference field="8" count="1" selected="0">
            <x v="198"/>
          </reference>
        </references>
      </pivotArea>
    </format>
    <format dxfId="1104">
      <pivotArea dataOnly="0" labelOnly="1" outline="0" fieldPosition="0">
        <references count="2">
          <reference field="4" count="1">
            <x v="489"/>
          </reference>
          <reference field="8" count="1" selected="0">
            <x v="199"/>
          </reference>
        </references>
      </pivotArea>
    </format>
    <format dxfId="1103">
      <pivotArea dataOnly="0" labelOnly="1" outline="0" fieldPosition="0">
        <references count="2">
          <reference field="4" count="1">
            <x v="339"/>
          </reference>
          <reference field="8" count="1" selected="0">
            <x v="200"/>
          </reference>
        </references>
      </pivotArea>
    </format>
    <format dxfId="1102">
      <pivotArea dataOnly="0" labelOnly="1" outline="0" fieldPosition="0">
        <references count="2">
          <reference field="4" count="1">
            <x v="462"/>
          </reference>
          <reference field="8" count="1" selected="0">
            <x v="201"/>
          </reference>
        </references>
      </pivotArea>
    </format>
    <format dxfId="1101">
      <pivotArea dataOnly="0" labelOnly="1" outline="0" fieldPosition="0">
        <references count="2">
          <reference field="4" count="1">
            <x v="388"/>
          </reference>
          <reference field="8" count="1" selected="0">
            <x v="202"/>
          </reference>
        </references>
      </pivotArea>
    </format>
    <format dxfId="1100">
      <pivotArea dataOnly="0" labelOnly="1" outline="0" fieldPosition="0">
        <references count="2">
          <reference field="4" count="1">
            <x v="94"/>
          </reference>
          <reference field="8" count="1" selected="0">
            <x v="203"/>
          </reference>
        </references>
      </pivotArea>
    </format>
    <format dxfId="1099">
      <pivotArea dataOnly="0" labelOnly="1" outline="0" fieldPosition="0">
        <references count="2">
          <reference field="4" count="1">
            <x v="107"/>
          </reference>
          <reference field="8" count="1" selected="0">
            <x v="204"/>
          </reference>
        </references>
      </pivotArea>
    </format>
    <format dxfId="1098">
      <pivotArea dataOnly="0" labelOnly="1" outline="0" fieldPosition="0">
        <references count="2">
          <reference field="4" count="1">
            <x v="507"/>
          </reference>
          <reference field="8" count="1" selected="0">
            <x v="205"/>
          </reference>
        </references>
      </pivotArea>
    </format>
    <format dxfId="1097">
      <pivotArea dataOnly="0" labelOnly="1" outline="0" fieldPosition="0">
        <references count="2">
          <reference field="4" count="1">
            <x v="44"/>
          </reference>
          <reference field="8" count="1" selected="0">
            <x v="206"/>
          </reference>
        </references>
      </pivotArea>
    </format>
    <format dxfId="1096">
      <pivotArea dataOnly="0" labelOnly="1" outline="0" fieldPosition="0">
        <references count="2">
          <reference field="4" count="1">
            <x v="275"/>
          </reference>
          <reference field="8" count="1" selected="0">
            <x v="207"/>
          </reference>
        </references>
      </pivotArea>
    </format>
    <format dxfId="1095">
      <pivotArea dataOnly="0" labelOnly="1" outline="0" fieldPosition="0">
        <references count="2">
          <reference field="4" count="1">
            <x v="25"/>
          </reference>
          <reference field="8" count="1" selected="0">
            <x v="208"/>
          </reference>
        </references>
      </pivotArea>
    </format>
    <format dxfId="1094">
      <pivotArea dataOnly="0" labelOnly="1" outline="0" fieldPosition="0">
        <references count="2">
          <reference field="4" count="1">
            <x v="143"/>
          </reference>
          <reference field="8" count="1" selected="0">
            <x v="209"/>
          </reference>
        </references>
      </pivotArea>
    </format>
    <format dxfId="1093">
      <pivotArea dataOnly="0" labelOnly="1" outline="0" fieldPosition="0">
        <references count="2">
          <reference field="4" count="1">
            <x v="246"/>
          </reference>
          <reference field="8" count="1" selected="0">
            <x v="210"/>
          </reference>
        </references>
      </pivotArea>
    </format>
    <format dxfId="1092">
      <pivotArea dataOnly="0" labelOnly="1" outline="0" fieldPosition="0">
        <references count="2">
          <reference field="4" count="1">
            <x v="509"/>
          </reference>
          <reference field="8" count="1" selected="0">
            <x v="211"/>
          </reference>
        </references>
      </pivotArea>
    </format>
    <format dxfId="1091">
      <pivotArea dataOnly="0" labelOnly="1" outline="0" fieldPosition="0">
        <references count="2">
          <reference field="4" count="1">
            <x v="48"/>
          </reference>
          <reference field="8" count="1" selected="0">
            <x v="212"/>
          </reference>
        </references>
      </pivotArea>
    </format>
    <format dxfId="1090">
      <pivotArea dataOnly="0" labelOnly="1" outline="0" fieldPosition="0">
        <references count="2">
          <reference field="4" count="1">
            <x v="406"/>
          </reference>
          <reference field="8" count="1" selected="0">
            <x v="213"/>
          </reference>
        </references>
      </pivotArea>
    </format>
    <format dxfId="1089">
      <pivotArea dataOnly="0" labelOnly="1" outline="0" fieldPosition="0">
        <references count="2">
          <reference field="4" count="1">
            <x v="205"/>
          </reference>
          <reference field="8" count="1" selected="0">
            <x v="214"/>
          </reference>
        </references>
      </pivotArea>
    </format>
    <format dxfId="1088">
      <pivotArea dataOnly="0" labelOnly="1" outline="0" fieldPosition="0">
        <references count="2">
          <reference field="4" count="1">
            <x v="266"/>
          </reference>
          <reference field="8" count="1" selected="0">
            <x v="215"/>
          </reference>
        </references>
      </pivotArea>
    </format>
    <format dxfId="1087">
      <pivotArea dataOnly="0" labelOnly="1" outline="0" fieldPosition="0">
        <references count="2">
          <reference field="4" count="1">
            <x v="117"/>
          </reference>
          <reference field="8" count="1" selected="0">
            <x v="216"/>
          </reference>
        </references>
      </pivotArea>
    </format>
    <format dxfId="1086">
      <pivotArea dataOnly="0" labelOnly="1" outline="0" fieldPosition="0">
        <references count="2">
          <reference field="4" count="1">
            <x v="185"/>
          </reference>
          <reference field="8" count="1" selected="0">
            <x v="217"/>
          </reference>
        </references>
      </pivotArea>
    </format>
    <format dxfId="1085">
      <pivotArea dataOnly="0" labelOnly="1" outline="0" fieldPosition="0">
        <references count="2">
          <reference field="4" count="1">
            <x v="411"/>
          </reference>
          <reference field="8" count="1" selected="0">
            <x v="218"/>
          </reference>
        </references>
      </pivotArea>
    </format>
    <format dxfId="1084">
      <pivotArea dataOnly="0" labelOnly="1" outline="0" fieldPosition="0">
        <references count="2">
          <reference field="4" count="1">
            <x v="248"/>
          </reference>
          <reference field="8" count="1" selected="0">
            <x v="219"/>
          </reference>
        </references>
      </pivotArea>
    </format>
    <format dxfId="1083">
      <pivotArea dataOnly="0" labelOnly="1" outline="0" fieldPosition="0">
        <references count="2">
          <reference field="4" count="1">
            <x v="93"/>
          </reference>
          <reference field="8" count="1" selected="0">
            <x v="220"/>
          </reference>
        </references>
      </pivotArea>
    </format>
    <format dxfId="1082">
      <pivotArea dataOnly="0" labelOnly="1" outline="0" fieldPosition="0">
        <references count="2">
          <reference field="4" count="1">
            <x v="97"/>
          </reference>
          <reference field="8" count="1" selected="0">
            <x v="221"/>
          </reference>
        </references>
      </pivotArea>
    </format>
    <format dxfId="1081">
      <pivotArea dataOnly="0" labelOnly="1" outline="0" fieldPosition="0">
        <references count="2">
          <reference field="4" count="1">
            <x v="143"/>
          </reference>
          <reference field="8" count="1" selected="0">
            <x v="222"/>
          </reference>
        </references>
      </pivotArea>
    </format>
    <format dxfId="1080">
      <pivotArea dataOnly="0" labelOnly="1" outline="0" fieldPosition="0">
        <references count="2">
          <reference field="4" count="1">
            <x v="296"/>
          </reference>
          <reference field="8" count="1" selected="0">
            <x v="223"/>
          </reference>
        </references>
      </pivotArea>
    </format>
    <format dxfId="1079">
      <pivotArea dataOnly="0" labelOnly="1" outline="0" fieldPosition="0">
        <references count="2">
          <reference field="4" count="1">
            <x v="58"/>
          </reference>
          <reference field="8" count="1" selected="0">
            <x v="224"/>
          </reference>
        </references>
      </pivotArea>
    </format>
    <format dxfId="1078">
      <pivotArea dataOnly="0" labelOnly="1" outline="0" fieldPosition="0">
        <references count="2">
          <reference field="4" count="1">
            <x v="302"/>
          </reference>
          <reference field="8" count="1" selected="0">
            <x v="225"/>
          </reference>
        </references>
      </pivotArea>
    </format>
    <format dxfId="1077">
      <pivotArea dataOnly="0" labelOnly="1" outline="0" fieldPosition="0">
        <references count="2">
          <reference field="4" count="1">
            <x v="135"/>
          </reference>
          <reference field="8" count="1" selected="0">
            <x v="226"/>
          </reference>
        </references>
      </pivotArea>
    </format>
    <format dxfId="1076">
      <pivotArea dataOnly="0" labelOnly="1" outline="0" fieldPosition="0">
        <references count="2">
          <reference field="4" count="1">
            <x v="203"/>
          </reference>
          <reference field="8" count="1" selected="0">
            <x v="227"/>
          </reference>
        </references>
      </pivotArea>
    </format>
    <format dxfId="1075">
      <pivotArea dataOnly="0" labelOnly="1" outline="0" fieldPosition="0">
        <references count="2">
          <reference field="4" count="1">
            <x v="104"/>
          </reference>
          <reference field="8" count="1" selected="0">
            <x v="228"/>
          </reference>
        </references>
      </pivotArea>
    </format>
    <format dxfId="1074">
      <pivotArea dataOnly="0" labelOnly="1" outline="0" fieldPosition="0">
        <references count="2">
          <reference field="4" count="1">
            <x v="445"/>
          </reference>
          <reference field="8" count="1" selected="0">
            <x v="229"/>
          </reference>
        </references>
      </pivotArea>
    </format>
    <format dxfId="1073">
      <pivotArea dataOnly="0" labelOnly="1" outline="0" fieldPosition="0">
        <references count="2">
          <reference field="4" count="1">
            <x v="469"/>
          </reference>
          <reference field="8" count="1" selected="0">
            <x v="230"/>
          </reference>
        </references>
      </pivotArea>
    </format>
    <format dxfId="1072">
      <pivotArea dataOnly="0" labelOnly="1" outline="0" fieldPosition="0">
        <references count="2">
          <reference field="4" count="1">
            <x v="405"/>
          </reference>
          <reference field="8" count="1" selected="0">
            <x v="231"/>
          </reference>
        </references>
      </pivotArea>
    </format>
    <format dxfId="1071">
      <pivotArea dataOnly="0" labelOnly="1" outline="0" fieldPosition="0">
        <references count="2">
          <reference field="4" count="1">
            <x v="46"/>
          </reference>
          <reference field="8" count="1" selected="0">
            <x v="232"/>
          </reference>
        </references>
      </pivotArea>
    </format>
    <format dxfId="1070">
      <pivotArea dataOnly="0" labelOnly="1" outline="0" fieldPosition="0">
        <references count="2">
          <reference field="4" count="1">
            <x v="185"/>
          </reference>
          <reference field="8" count="1" selected="0">
            <x v="233"/>
          </reference>
        </references>
      </pivotArea>
    </format>
    <format dxfId="1069">
      <pivotArea dataOnly="0" labelOnly="1" outline="0" fieldPosition="0">
        <references count="2">
          <reference field="4" count="1">
            <x v="181"/>
          </reference>
          <reference field="8" count="1" selected="0">
            <x v="234"/>
          </reference>
        </references>
      </pivotArea>
    </format>
    <format dxfId="1068">
      <pivotArea dataOnly="0" labelOnly="1" outline="0" fieldPosition="0">
        <references count="2">
          <reference field="4" count="1">
            <x v="471"/>
          </reference>
          <reference field="8" count="1" selected="0">
            <x v="235"/>
          </reference>
        </references>
      </pivotArea>
    </format>
    <format dxfId="1067">
      <pivotArea dataOnly="0" labelOnly="1" outline="0" fieldPosition="0">
        <references count="2">
          <reference field="4" count="1">
            <x v="29"/>
          </reference>
          <reference field="8" count="1" selected="0">
            <x v="236"/>
          </reference>
        </references>
      </pivotArea>
    </format>
    <format dxfId="1066">
      <pivotArea dataOnly="0" labelOnly="1" outline="0" fieldPosition="0">
        <references count="2">
          <reference field="4" count="1">
            <x v="165"/>
          </reference>
          <reference field="8" count="1" selected="0">
            <x v="237"/>
          </reference>
        </references>
      </pivotArea>
    </format>
    <format dxfId="1065">
      <pivotArea dataOnly="0" labelOnly="1" outline="0" fieldPosition="0">
        <references count="2">
          <reference field="4" count="1">
            <x v="404"/>
          </reference>
          <reference field="8" count="1" selected="0">
            <x v="238"/>
          </reference>
        </references>
      </pivotArea>
    </format>
    <format dxfId="1064">
      <pivotArea dataOnly="0" labelOnly="1" outline="0" fieldPosition="0">
        <references count="2">
          <reference field="4" count="1">
            <x v="346"/>
          </reference>
          <reference field="8" count="1" selected="0">
            <x v="239"/>
          </reference>
        </references>
      </pivotArea>
    </format>
    <format dxfId="1063">
      <pivotArea dataOnly="0" labelOnly="1" outline="0" fieldPosition="0">
        <references count="2">
          <reference field="4" count="1">
            <x v="367"/>
          </reference>
          <reference field="8" count="1" selected="0">
            <x v="240"/>
          </reference>
        </references>
      </pivotArea>
    </format>
    <format dxfId="1062">
      <pivotArea dataOnly="0" labelOnly="1" outline="0" fieldPosition="0">
        <references count="2">
          <reference field="4" count="1">
            <x v="27"/>
          </reference>
          <reference field="8" count="1" selected="0">
            <x v="241"/>
          </reference>
        </references>
      </pivotArea>
    </format>
    <format dxfId="1061">
      <pivotArea dataOnly="0" labelOnly="1" outline="0" fieldPosition="0">
        <references count="2">
          <reference field="4" count="1">
            <x v="113"/>
          </reference>
          <reference field="8" count="1" selected="0">
            <x v="242"/>
          </reference>
        </references>
      </pivotArea>
    </format>
    <format dxfId="1060">
      <pivotArea dataOnly="0" labelOnly="1" outline="0" fieldPosition="0">
        <references count="2">
          <reference field="4" count="1">
            <x v="409"/>
          </reference>
          <reference field="8" count="1" selected="0">
            <x v="243"/>
          </reference>
        </references>
      </pivotArea>
    </format>
    <format dxfId="1059">
      <pivotArea dataOnly="0" labelOnly="1" outline="0" fieldPosition="0">
        <references count="2">
          <reference field="4" count="1">
            <x v="381"/>
          </reference>
          <reference field="8" count="1" selected="0">
            <x v="244"/>
          </reference>
        </references>
      </pivotArea>
    </format>
    <format dxfId="1058">
      <pivotArea dataOnly="0" labelOnly="1" outline="0" fieldPosition="0">
        <references count="2">
          <reference field="4" count="1">
            <x v="86"/>
          </reference>
          <reference field="8" count="1" selected="0">
            <x v="245"/>
          </reference>
        </references>
      </pivotArea>
    </format>
    <format dxfId="1057">
      <pivotArea dataOnly="0" labelOnly="1" outline="0" fieldPosition="0">
        <references count="2">
          <reference field="4" count="1">
            <x v="370"/>
          </reference>
          <reference field="8" count="1" selected="0">
            <x v="246"/>
          </reference>
        </references>
      </pivotArea>
    </format>
    <format dxfId="1056">
      <pivotArea dataOnly="0" labelOnly="1" outline="0" fieldPosition="0">
        <references count="2">
          <reference field="4" count="1">
            <x v="183"/>
          </reference>
          <reference field="8" count="1" selected="0">
            <x v="247"/>
          </reference>
        </references>
      </pivotArea>
    </format>
    <format dxfId="1055">
      <pivotArea dataOnly="0" labelOnly="1" outline="0" fieldPosition="0">
        <references count="2">
          <reference field="4" count="1">
            <x v="6"/>
          </reference>
          <reference field="8" count="1" selected="0">
            <x v="248"/>
          </reference>
        </references>
      </pivotArea>
    </format>
    <format dxfId="1054">
      <pivotArea dataOnly="0" labelOnly="1" outline="0" fieldPosition="0">
        <references count="2">
          <reference field="4" count="1">
            <x v="145"/>
          </reference>
          <reference field="8" count="1" selected="0">
            <x v="249"/>
          </reference>
        </references>
      </pivotArea>
    </format>
    <format dxfId="1053">
      <pivotArea dataOnly="0" labelOnly="1" outline="0" fieldPosition="0">
        <references count="2">
          <reference field="4" count="1">
            <x v="477"/>
          </reference>
          <reference field="8" count="1" selected="0">
            <x v="250"/>
          </reference>
        </references>
      </pivotArea>
    </format>
    <format dxfId="1052">
      <pivotArea dataOnly="0" labelOnly="1" outline="0" fieldPosition="0">
        <references count="2">
          <reference field="4" count="1">
            <x v="193"/>
          </reference>
          <reference field="8" count="1" selected="0">
            <x v="251"/>
          </reference>
        </references>
      </pivotArea>
    </format>
    <format dxfId="1051">
      <pivotArea dataOnly="0" labelOnly="1" outline="0" fieldPosition="0">
        <references count="2">
          <reference field="4" count="1">
            <x v="153"/>
          </reference>
          <reference field="8" count="1" selected="0">
            <x v="252"/>
          </reference>
        </references>
      </pivotArea>
    </format>
    <format dxfId="1050">
      <pivotArea dataOnly="0" labelOnly="1" outline="0" fieldPosition="0">
        <references count="2">
          <reference field="4" count="1">
            <x v="146"/>
          </reference>
          <reference field="8" count="1" selected="0">
            <x v="253"/>
          </reference>
        </references>
      </pivotArea>
    </format>
    <format dxfId="1049">
      <pivotArea dataOnly="0" labelOnly="1" outline="0" fieldPosition="0">
        <references count="2">
          <reference field="4" count="1">
            <x v="487"/>
          </reference>
          <reference field="8" count="1" selected="0">
            <x v="254"/>
          </reference>
        </references>
      </pivotArea>
    </format>
    <format dxfId="1048">
      <pivotArea dataOnly="0" labelOnly="1" outline="0" fieldPosition="0">
        <references count="2">
          <reference field="4" count="1">
            <x v="525"/>
          </reference>
          <reference field="8" count="1" selected="0">
            <x v="255"/>
          </reference>
        </references>
      </pivotArea>
    </format>
    <format dxfId="1047">
      <pivotArea dataOnly="0" labelOnly="1" outline="0" fieldPosition="0">
        <references count="2">
          <reference field="4" count="1">
            <x v="518"/>
          </reference>
          <reference field="8" count="1" selected="0">
            <x v="256"/>
          </reference>
        </references>
      </pivotArea>
    </format>
    <format dxfId="1046">
      <pivotArea dataOnly="0" labelOnly="1" outline="0" fieldPosition="0">
        <references count="2">
          <reference field="4" count="1">
            <x v="233"/>
          </reference>
          <reference field="8" count="1" selected="0">
            <x v="257"/>
          </reference>
        </references>
      </pivotArea>
    </format>
    <format dxfId="1045">
      <pivotArea dataOnly="0" labelOnly="1" outline="0" fieldPosition="0">
        <references count="2">
          <reference field="4" count="1">
            <x v="158"/>
          </reference>
          <reference field="8" count="1" selected="0">
            <x v="258"/>
          </reference>
        </references>
      </pivotArea>
    </format>
    <format dxfId="1044">
      <pivotArea dataOnly="0" labelOnly="1" outline="0" fieldPosition="0">
        <references count="2">
          <reference field="4" count="1">
            <x v="33"/>
          </reference>
          <reference field="8" count="1" selected="0">
            <x v="259"/>
          </reference>
        </references>
      </pivotArea>
    </format>
    <format dxfId="1043">
      <pivotArea dataOnly="0" labelOnly="1" outline="0" fieldPosition="0">
        <references count="2">
          <reference field="4" count="1">
            <x v="202"/>
          </reference>
          <reference field="8" count="1" selected="0">
            <x v="260"/>
          </reference>
        </references>
      </pivotArea>
    </format>
    <format dxfId="1042">
      <pivotArea dataOnly="0" labelOnly="1" outline="0" fieldPosition="0">
        <references count="2">
          <reference field="4" count="1">
            <x v="431"/>
          </reference>
          <reference field="8" count="1" selected="0">
            <x v="261"/>
          </reference>
        </references>
      </pivotArea>
    </format>
    <format dxfId="1041">
      <pivotArea dataOnly="0" labelOnly="1" outline="0" fieldPosition="0">
        <references count="2">
          <reference field="4" count="1">
            <x v="191"/>
          </reference>
          <reference field="8" count="1" selected="0">
            <x v="262"/>
          </reference>
        </references>
      </pivotArea>
    </format>
    <format dxfId="1040">
      <pivotArea dataOnly="0" labelOnly="1" outline="0" fieldPosition="0">
        <references count="2">
          <reference field="4" count="1">
            <x v="81"/>
          </reference>
          <reference field="8" count="1" selected="0">
            <x v="263"/>
          </reference>
        </references>
      </pivotArea>
    </format>
    <format dxfId="1039">
      <pivotArea dataOnly="0" labelOnly="1" outline="0" fieldPosition="0">
        <references count="2">
          <reference field="4" count="1">
            <x v="236"/>
          </reference>
          <reference field="8" count="1" selected="0">
            <x v="264"/>
          </reference>
        </references>
      </pivotArea>
    </format>
    <format dxfId="1038">
      <pivotArea dataOnly="0" labelOnly="1" outline="0" fieldPosition="0">
        <references count="2">
          <reference field="4" count="1">
            <x v="458"/>
          </reference>
          <reference field="8" count="1" selected="0">
            <x v="265"/>
          </reference>
        </references>
      </pivotArea>
    </format>
    <format dxfId="1037">
      <pivotArea dataOnly="0" labelOnly="1" outline="0" fieldPosition="0">
        <references count="2">
          <reference field="4" count="1">
            <x v="318"/>
          </reference>
          <reference field="8" count="1" selected="0">
            <x v="266"/>
          </reference>
        </references>
      </pivotArea>
    </format>
    <format dxfId="1036">
      <pivotArea dataOnly="0" labelOnly="1" outline="0" fieldPosition="0">
        <references count="2">
          <reference field="4" count="1">
            <x v="210"/>
          </reference>
          <reference field="8" count="1" selected="0">
            <x v="267"/>
          </reference>
        </references>
      </pivotArea>
    </format>
    <format dxfId="1035">
      <pivotArea dataOnly="0" labelOnly="1" outline="0" fieldPosition="0">
        <references count="2">
          <reference field="4" count="1">
            <x v="341"/>
          </reference>
          <reference field="8" count="1" selected="0">
            <x v="268"/>
          </reference>
        </references>
      </pivotArea>
    </format>
    <format dxfId="1034">
      <pivotArea dataOnly="0" labelOnly="1" outline="0" fieldPosition="0">
        <references count="2">
          <reference field="4" count="1">
            <x v="456"/>
          </reference>
          <reference field="8" count="1" selected="0">
            <x v="269"/>
          </reference>
        </references>
      </pivotArea>
    </format>
    <format dxfId="1033">
      <pivotArea dataOnly="0" labelOnly="1" outline="0" fieldPosition="0">
        <references count="2">
          <reference field="4" count="1">
            <x v="148"/>
          </reference>
          <reference field="8" count="1" selected="0">
            <x v="270"/>
          </reference>
        </references>
      </pivotArea>
    </format>
    <format dxfId="1032">
      <pivotArea dataOnly="0" labelOnly="1" outline="0" fieldPosition="0">
        <references count="2">
          <reference field="4" count="1">
            <x v="356"/>
          </reference>
          <reference field="8" count="1" selected="0">
            <x v="271"/>
          </reference>
        </references>
      </pivotArea>
    </format>
    <format dxfId="1031">
      <pivotArea dataOnly="0" labelOnly="1" outline="0" fieldPosition="0">
        <references count="2">
          <reference field="4" count="1">
            <x v="261"/>
          </reference>
          <reference field="8" count="1" selected="0">
            <x v="272"/>
          </reference>
        </references>
      </pivotArea>
    </format>
    <format dxfId="1030">
      <pivotArea dataOnly="0" labelOnly="1" outline="0" fieldPosition="0">
        <references count="2">
          <reference field="4" count="1">
            <x v="11"/>
          </reference>
          <reference field="8" count="1" selected="0">
            <x v="273"/>
          </reference>
        </references>
      </pivotArea>
    </format>
    <format dxfId="1029">
      <pivotArea dataOnly="0" labelOnly="1" outline="0" fieldPosition="0">
        <references count="2">
          <reference field="4" count="1">
            <x v="335"/>
          </reference>
          <reference field="8" count="1" selected="0">
            <x v="274"/>
          </reference>
        </references>
      </pivotArea>
    </format>
    <format dxfId="1028">
      <pivotArea dataOnly="0" labelOnly="1" outline="0" fieldPosition="0">
        <references count="2">
          <reference field="4" count="1">
            <x v="403"/>
          </reference>
          <reference field="8" count="1" selected="0">
            <x v="275"/>
          </reference>
        </references>
      </pivotArea>
    </format>
    <format dxfId="1027">
      <pivotArea dataOnly="0" labelOnly="1" outline="0" fieldPosition="0">
        <references count="2">
          <reference field="4" count="1">
            <x v="31"/>
          </reference>
          <reference field="8" count="1" selected="0">
            <x v="276"/>
          </reference>
        </references>
      </pivotArea>
    </format>
    <format dxfId="1026">
      <pivotArea dataOnly="0" labelOnly="1" outline="0" fieldPosition="0">
        <references count="2">
          <reference field="4" count="1">
            <x v="348"/>
          </reference>
          <reference field="8" count="1" selected="0">
            <x v="277"/>
          </reference>
        </references>
      </pivotArea>
    </format>
    <format dxfId="1025">
      <pivotArea dataOnly="0" labelOnly="1" outline="0" fieldPosition="0">
        <references count="2">
          <reference field="4" count="1">
            <x v="205"/>
          </reference>
          <reference field="8" count="1" selected="0">
            <x v="278"/>
          </reference>
        </references>
      </pivotArea>
    </format>
    <format dxfId="1024">
      <pivotArea dataOnly="0" labelOnly="1" outline="0" fieldPosition="0">
        <references count="2">
          <reference field="4" count="1">
            <x v="54"/>
          </reference>
          <reference field="8" count="1" selected="0">
            <x v="279"/>
          </reference>
        </references>
      </pivotArea>
    </format>
    <format dxfId="1023">
      <pivotArea dataOnly="0" labelOnly="1" outline="0" fieldPosition="0">
        <references count="2">
          <reference field="4" count="1">
            <x v="361"/>
          </reference>
          <reference field="8" count="1" selected="0">
            <x v="280"/>
          </reference>
        </references>
      </pivotArea>
    </format>
    <format dxfId="1022">
      <pivotArea dataOnly="0" labelOnly="1" outline="0" fieldPosition="0">
        <references count="2">
          <reference field="4" count="1">
            <x v="62"/>
          </reference>
          <reference field="8" count="1" selected="0">
            <x v="281"/>
          </reference>
        </references>
      </pivotArea>
    </format>
    <format dxfId="1021">
      <pivotArea dataOnly="0" labelOnly="1" outline="0" fieldPosition="0">
        <references count="2">
          <reference field="4" count="1">
            <x v="390"/>
          </reference>
          <reference field="8" count="1" selected="0">
            <x v="282"/>
          </reference>
        </references>
      </pivotArea>
    </format>
    <format dxfId="1020">
      <pivotArea dataOnly="0" labelOnly="1" outline="0" fieldPosition="0">
        <references count="2">
          <reference field="4" count="1">
            <x v="203"/>
          </reference>
          <reference field="8" count="1" selected="0">
            <x v="283"/>
          </reference>
        </references>
      </pivotArea>
    </format>
    <format dxfId="1019">
      <pivotArea dataOnly="0" labelOnly="1" outline="0" fieldPosition="0">
        <references count="2">
          <reference field="4" count="1">
            <x v="312"/>
          </reference>
          <reference field="8" count="1" selected="0">
            <x v="284"/>
          </reference>
        </references>
      </pivotArea>
    </format>
    <format dxfId="1018">
      <pivotArea dataOnly="0" labelOnly="1" outline="0" fieldPosition="0">
        <references count="2">
          <reference field="4" count="1">
            <x v="493"/>
          </reference>
          <reference field="8" count="1" selected="0">
            <x v="285"/>
          </reference>
        </references>
      </pivotArea>
    </format>
    <format dxfId="1017">
      <pivotArea dataOnly="0" labelOnly="1" outline="0" fieldPosition="0">
        <references count="2">
          <reference field="4" count="1">
            <x v="517"/>
          </reference>
          <reference field="8" count="1" selected="0">
            <x v="286"/>
          </reference>
        </references>
      </pivotArea>
    </format>
    <format dxfId="1016">
      <pivotArea dataOnly="0" labelOnly="1" outline="0" fieldPosition="0">
        <references count="2">
          <reference field="4" count="1">
            <x v="38"/>
          </reference>
          <reference field="8" count="1" selected="0">
            <x v="287"/>
          </reference>
        </references>
      </pivotArea>
    </format>
    <format dxfId="1015">
      <pivotArea dataOnly="0" labelOnly="1" outline="0" fieldPosition="0">
        <references count="2">
          <reference field="4" count="1">
            <x v="171"/>
          </reference>
          <reference field="8" count="1" selected="0">
            <x v="288"/>
          </reference>
        </references>
      </pivotArea>
    </format>
    <format dxfId="1014">
      <pivotArea dataOnly="0" labelOnly="1" outline="0" fieldPosition="0">
        <references count="2">
          <reference field="4" count="1">
            <x v="55"/>
          </reference>
          <reference field="8" count="1" selected="0">
            <x v="289"/>
          </reference>
        </references>
      </pivotArea>
    </format>
    <format dxfId="1013">
      <pivotArea dataOnly="0" labelOnly="1" outline="0" fieldPosition="0">
        <references count="2">
          <reference field="4" count="1">
            <x v="247"/>
          </reference>
          <reference field="8" count="1" selected="0">
            <x v="290"/>
          </reference>
        </references>
      </pivotArea>
    </format>
    <format dxfId="1012">
      <pivotArea dataOnly="0" labelOnly="1" outline="0" fieldPosition="0">
        <references count="2">
          <reference field="4" count="1">
            <x v="433"/>
          </reference>
          <reference field="8" count="1" selected="0">
            <x v="291"/>
          </reference>
        </references>
      </pivotArea>
    </format>
    <format dxfId="1011">
      <pivotArea dataOnly="0" labelOnly="1" outline="0" fieldPosition="0">
        <references count="2">
          <reference field="4" count="1">
            <x v="186"/>
          </reference>
          <reference field="8" count="1" selected="0">
            <x v="292"/>
          </reference>
        </references>
      </pivotArea>
    </format>
    <format dxfId="1010">
      <pivotArea dataOnly="0" labelOnly="1" outline="0" fieldPosition="0">
        <references count="2">
          <reference field="4" count="1">
            <x v="77"/>
          </reference>
          <reference field="8" count="1" selected="0">
            <x v="293"/>
          </reference>
        </references>
      </pivotArea>
    </format>
    <format dxfId="1009">
      <pivotArea dataOnly="0" labelOnly="1" outline="0" fieldPosition="0">
        <references count="2">
          <reference field="4" count="1">
            <x v="223"/>
          </reference>
          <reference field="8" count="1" selected="0">
            <x v="294"/>
          </reference>
        </references>
      </pivotArea>
    </format>
    <format dxfId="1008">
      <pivotArea dataOnly="0" labelOnly="1" outline="0" fieldPosition="0">
        <references count="2">
          <reference field="4" count="1">
            <x v="259"/>
          </reference>
          <reference field="8" count="1" selected="0">
            <x v="295"/>
          </reference>
        </references>
      </pivotArea>
    </format>
    <format dxfId="1007">
      <pivotArea dataOnly="0" labelOnly="1" outline="0" fieldPosition="0">
        <references count="2">
          <reference field="4" count="1">
            <x v="237"/>
          </reference>
          <reference field="8" count="1" selected="0">
            <x v="296"/>
          </reference>
        </references>
      </pivotArea>
    </format>
    <format dxfId="1006">
      <pivotArea dataOnly="0" labelOnly="1" outline="0" fieldPosition="0">
        <references count="2">
          <reference field="4" count="1">
            <x v="138"/>
          </reference>
          <reference field="8" count="1" selected="0">
            <x v="297"/>
          </reference>
        </references>
      </pivotArea>
    </format>
    <format dxfId="1005">
      <pivotArea dataOnly="0" labelOnly="1" outline="0" fieldPosition="0">
        <references count="2">
          <reference field="4" count="1">
            <x v="327"/>
          </reference>
          <reference field="8" count="1" selected="0">
            <x v="298"/>
          </reference>
        </references>
      </pivotArea>
    </format>
    <format dxfId="1004">
      <pivotArea dataOnly="0" labelOnly="1" outline="0" fieldPosition="0">
        <references count="2">
          <reference field="4" count="1">
            <x v="373"/>
          </reference>
          <reference field="8" count="1" selected="0">
            <x v="299"/>
          </reference>
        </references>
      </pivotArea>
    </format>
    <format dxfId="1003">
      <pivotArea dataOnly="0" labelOnly="1" outline="0" fieldPosition="0">
        <references count="2">
          <reference field="4" count="1">
            <x v="251"/>
          </reference>
          <reference field="8" count="1" selected="0">
            <x v="300"/>
          </reference>
        </references>
      </pivotArea>
    </format>
    <format dxfId="1002">
      <pivotArea dataOnly="0" labelOnly="1" outline="0" fieldPosition="0">
        <references count="2">
          <reference field="4" count="1">
            <x v="480"/>
          </reference>
          <reference field="8" count="1" selected="0">
            <x v="301"/>
          </reference>
        </references>
      </pivotArea>
    </format>
    <format dxfId="1001">
      <pivotArea dataOnly="0" labelOnly="1" outline="0" fieldPosition="0">
        <references count="2">
          <reference field="4" count="1">
            <x v="139"/>
          </reference>
          <reference field="8" count="1" selected="0">
            <x v="302"/>
          </reference>
        </references>
      </pivotArea>
    </format>
    <format dxfId="1000">
      <pivotArea dataOnly="0" labelOnly="1" outline="0" fieldPosition="0">
        <references count="2">
          <reference field="4" count="1">
            <x v="348"/>
          </reference>
          <reference field="8" count="1" selected="0">
            <x v="303"/>
          </reference>
        </references>
      </pivotArea>
    </format>
    <format dxfId="999">
      <pivotArea dataOnly="0" labelOnly="1" outline="0" fieldPosition="0">
        <references count="2">
          <reference field="4" count="1">
            <x v="337"/>
          </reference>
          <reference field="8" count="1" selected="0">
            <x v="304"/>
          </reference>
        </references>
      </pivotArea>
    </format>
    <format dxfId="998">
      <pivotArea dataOnly="0" labelOnly="1" outline="0" fieldPosition="0">
        <references count="2">
          <reference field="4" count="1">
            <x v="309"/>
          </reference>
          <reference field="8" count="1" selected="0">
            <x v="305"/>
          </reference>
        </references>
      </pivotArea>
    </format>
    <format dxfId="997">
      <pivotArea dataOnly="0" labelOnly="1" outline="0" fieldPosition="0">
        <references count="2">
          <reference field="4" count="1">
            <x v="263"/>
          </reference>
          <reference field="8" count="1" selected="0">
            <x v="306"/>
          </reference>
        </references>
      </pivotArea>
    </format>
    <format dxfId="996">
      <pivotArea dataOnly="0" labelOnly="1" outline="0" fieldPosition="0">
        <references count="2">
          <reference field="4" count="1">
            <x v="149"/>
          </reference>
          <reference field="8" count="1" selected="0">
            <x v="307"/>
          </reference>
        </references>
      </pivotArea>
    </format>
    <format dxfId="995">
      <pivotArea dataOnly="0" labelOnly="1" outline="0" fieldPosition="0">
        <references count="2">
          <reference field="4" count="1">
            <x v="348"/>
          </reference>
          <reference field="8" count="1" selected="0">
            <x v="308"/>
          </reference>
        </references>
      </pivotArea>
    </format>
    <format dxfId="994">
      <pivotArea dataOnly="0" labelOnly="1" outline="0" fieldPosition="0">
        <references count="2">
          <reference field="4" count="1">
            <x v="215"/>
          </reference>
          <reference field="8" count="1" selected="0">
            <x v="309"/>
          </reference>
        </references>
      </pivotArea>
    </format>
    <format dxfId="993">
      <pivotArea dataOnly="0" labelOnly="1" outline="0" fieldPosition="0">
        <references count="2">
          <reference field="4" count="1">
            <x v="441"/>
          </reference>
          <reference field="8" count="1" selected="0">
            <x v="310"/>
          </reference>
        </references>
      </pivotArea>
    </format>
    <format dxfId="992">
      <pivotArea dataOnly="0" labelOnly="1" outline="0" fieldPosition="0">
        <references count="2">
          <reference field="4" count="1">
            <x v="378"/>
          </reference>
          <reference field="8" count="1" selected="0">
            <x v="311"/>
          </reference>
        </references>
      </pivotArea>
    </format>
    <format dxfId="991">
      <pivotArea dataOnly="0" labelOnly="1" outline="0" fieldPosition="0">
        <references count="2">
          <reference field="4" count="1">
            <x v="115"/>
          </reference>
          <reference field="8" count="1" selected="0">
            <x v="312"/>
          </reference>
        </references>
      </pivotArea>
    </format>
    <format dxfId="990">
      <pivotArea dataOnly="0" labelOnly="1" outline="0" fieldPosition="0">
        <references count="2">
          <reference field="4" count="1">
            <x v="216"/>
          </reference>
          <reference field="8" count="1" selected="0">
            <x v="313"/>
          </reference>
        </references>
      </pivotArea>
    </format>
    <format dxfId="989">
      <pivotArea dataOnly="0" labelOnly="1" outline="0" fieldPosition="0">
        <references count="2">
          <reference field="4" count="1">
            <x v="293"/>
          </reference>
          <reference field="8" count="1" selected="0">
            <x v="314"/>
          </reference>
        </references>
      </pivotArea>
    </format>
    <format dxfId="988">
      <pivotArea dataOnly="0" labelOnly="1" outline="0" fieldPosition="0">
        <references count="2">
          <reference field="4" count="1">
            <x v="92"/>
          </reference>
          <reference field="8" count="1" selected="0">
            <x v="315"/>
          </reference>
        </references>
      </pivotArea>
    </format>
    <format dxfId="987">
      <pivotArea dataOnly="0" labelOnly="1" outline="0" fieldPosition="0">
        <references count="2">
          <reference field="4" count="1">
            <x v="392"/>
          </reference>
          <reference field="8" count="1" selected="0">
            <x v="316"/>
          </reference>
        </references>
      </pivotArea>
    </format>
    <format dxfId="986">
      <pivotArea dataOnly="0" labelOnly="1" outline="0" fieldPosition="0">
        <references count="2">
          <reference field="4" count="1">
            <x v="3"/>
          </reference>
          <reference field="8" count="1" selected="0">
            <x v="317"/>
          </reference>
        </references>
      </pivotArea>
    </format>
    <format dxfId="985">
      <pivotArea dataOnly="0" labelOnly="1" outline="0" fieldPosition="0">
        <references count="2">
          <reference field="4" count="1">
            <x v="227"/>
          </reference>
          <reference field="8" count="1" selected="0">
            <x v="318"/>
          </reference>
        </references>
      </pivotArea>
    </format>
    <format dxfId="984">
      <pivotArea dataOnly="0" labelOnly="1" outline="0" fieldPosition="0">
        <references count="2">
          <reference field="4" count="1">
            <x v="168"/>
          </reference>
          <reference field="8" count="1" selected="0">
            <x v="319"/>
          </reference>
        </references>
      </pivotArea>
    </format>
    <format dxfId="983">
      <pivotArea dataOnly="0" labelOnly="1" outline="0" fieldPosition="0">
        <references count="2">
          <reference field="4" count="1">
            <x v="245"/>
          </reference>
          <reference field="8" count="1" selected="0">
            <x v="320"/>
          </reference>
        </references>
      </pivotArea>
    </format>
    <format dxfId="982">
      <pivotArea dataOnly="0" labelOnly="1" outline="0" fieldPosition="0">
        <references count="2">
          <reference field="4" count="1">
            <x v="182"/>
          </reference>
          <reference field="8" count="1" selected="0">
            <x v="321"/>
          </reference>
        </references>
      </pivotArea>
    </format>
    <format dxfId="981">
      <pivotArea dataOnly="0" labelOnly="1" outline="0" fieldPosition="0">
        <references count="2">
          <reference field="4" count="1">
            <x v="67"/>
          </reference>
          <reference field="8" count="1" selected="0">
            <x v="322"/>
          </reference>
        </references>
      </pivotArea>
    </format>
    <format dxfId="980">
      <pivotArea dataOnly="0" labelOnly="1" outline="0" fieldPosition="0">
        <references count="2">
          <reference field="4" count="1">
            <x v="191"/>
          </reference>
          <reference field="8" count="1" selected="0">
            <x v="323"/>
          </reference>
        </references>
      </pivotArea>
    </format>
    <format dxfId="979">
      <pivotArea dataOnly="0" labelOnly="1" outline="0" fieldPosition="0">
        <references count="2">
          <reference field="4" count="1">
            <x v="209"/>
          </reference>
          <reference field="8" count="1" selected="0">
            <x v="324"/>
          </reference>
        </references>
      </pivotArea>
    </format>
    <format dxfId="978">
      <pivotArea dataOnly="0" labelOnly="1" outline="0" fieldPosition="0">
        <references count="2">
          <reference field="4" count="1">
            <x v="323"/>
          </reference>
          <reference field="8" count="1" selected="0">
            <x v="325"/>
          </reference>
        </references>
      </pivotArea>
    </format>
    <format dxfId="977">
      <pivotArea dataOnly="0" labelOnly="1" outline="0" fieldPosition="0">
        <references count="2">
          <reference field="4" count="1">
            <x v="428"/>
          </reference>
          <reference field="8" count="1" selected="0">
            <x v="326"/>
          </reference>
        </references>
      </pivotArea>
    </format>
    <format dxfId="976">
      <pivotArea dataOnly="0" labelOnly="1" outline="0" fieldPosition="0">
        <references count="2">
          <reference field="4" count="1">
            <x v="61"/>
          </reference>
          <reference field="8" count="1" selected="0">
            <x v="327"/>
          </reference>
        </references>
      </pivotArea>
    </format>
    <format dxfId="975">
      <pivotArea dataOnly="0" labelOnly="1" outline="0" fieldPosition="0">
        <references count="2">
          <reference field="4" count="1">
            <x v="397"/>
          </reference>
          <reference field="8" count="1" selected="0">
            <x v="328"/>
          </reference>
        </references>
      </pivotArea>
    </format>
    <format dxfId="974">
      <pivotArea dataOnly="0" labelOnly="1" outline="0" fieldPosition="0">
        <references count="2">
          <reference field="4" count="1">
            <x v="0"/>
          </reference>
          <reference field="8" count="1" selected="0">
            <x v="329"/>
          </reference>
        </references>
      </pivotArea>
    </format>
    <format dxfId="973">
      <pivotArea dataOnly="0" labelOnly="1" outline="0" fieldPosition="0">
        <references count="2">
          <reference field="4" count="1">
            <x v="325"/>
          </reference>
          <reference field="8" count="1" selected="0">
            <x v="330"/>
          </reference>
        </references>
      </pivotArea>
    </format>
    <format dxfId="972">
      <pivotArea dataOnly="0" labelOnly="1" outline="0" fieldPosition="0">
        <references count="2">
          <reference field="4" count="1">
            <x v="476"/>
          </reference>
          <reference field="8" count="1" selected="0">
            <x v="331"/>
          </reference>
        </references>
      </pivotArea>
    </format>
    <format dxfId="971">
      <pivotArea dataOnly="0" labelOnly="1" outline="0" fieldPosition="0">
        <references count="2">
          <reference field="4" count="1">
            <x v="465"/>
          </reference>
          <reference field="8" count="1" selected="0">
            <x v="332"/>
          </reference>
        </references>
      </pivotArea>
    </format>
    <format dxfId="970">
      <pivotArea dataOnly="0" labelOnly="1" outline="0" fieldPosition="0">
        <references count="2">
          <reference field="4" count="1">
            <x v="321"/>
          </reference>
          <reference field="8" count="1" selected="0">
            <x v="333"/>
          </reference>
        </references>
      </pivotArea>
    </format>
    <format dxfId="969">
      <pivotArea dataOnly="0" labelOnly="1" outline="0" fieldPosition="0">
        <references count="2">
          <reference field="4" count="1">
            <x v="513"/>
          </reference>
          <reference field="8" count="1" selected="0">
            <x v="334"/>
          </reference>
        </references>
      </pivotArea>
    </format>
    <format dxfId="968">
      <pivotArea dataOnly="0" labelOnly="1" outline="0" fieldPosition="0">
        <references count="2">
          <reference field="4" count="1">
            <x v="203"/>
          </reference>
          <reference field="8" count="1" selected="0">
            <x v="335"/>
          </reference>
        </references>
      </pivotArea>
    </format>
    <format dxfId="967">
      <pivotArea dataOnly="0" labelOnly="1" outline="0" fieldPosition="0">
        <references count="2">
          <reference field="4" count="1">
            <x v="480"/>
          </reference>
          <reference field="8" count="1" selected="0">
            <x v="336"/>
          </reference>
        </references>
      </pivotArea>
    </format>
    <format dxfId="966">
      <pivotArea dataOnly="0" labelOnly="1" outline="0" fieldPosition="0">
        <references count="2">
          <reference field="4" count="1">
            <x v="1"/>
          </reference>
          <reference field="8" count="1" selected="0">
            <x v="337"/>
          </reference>
        </references>
      </pivotArea>
    </format>
    <format dxfId="965">
      <pivotArea dataOnly="0" labelOnly="1" outline="0" fieldPosition="0">
        <references count="2">
          <reference field="4" count="1">
            <x v="415"/>
          </reference>
          <reference field="8" count="1" selected="0">
            <x v="338"/>
          </reference>
        </references>
      </pivotArea>
    </format>
    <format dxfId="964">
      <pivotArea dataOnly="0" labelOnly="1" outline="0" fieldPosition="0">
        <references count="2">
          <reference field="4" count="1">
            <x v="476"/>
          </reference>
          <reference field="8" count="1" selected="0">
            <x v="339"/>
          </reference>
        </references>
      </pivotArea>
    </format>
    <format dxfId="963">
      <pivotArea dataOnly="0" labelOnly="1" outline="0" fieldPosition="0">
        <references count="2">
          <reference field="4" count="1">
            <x v="355"/>
          </reference>
          <reference field="8" count="1" selected="0">
            <x v="340"/>
          </reference>
        </references>
      </pivotArea>
    </format>
    <format dxfId="962">
      <pivotArea dataOnly="0" labelOnly="1" outline="0" fieldPosition="0">
        <references count="2">
          <reference field="4" count="1">
            <x v="201"/>
          </reference>
          <reference field="8" count="1" selected="0">
            <x v="341"/>
          </reference>
        </references>
      </pivotArea>
    </format>
    <format dxfId="961">
      <pivotArea dataOnly="0" labelOnly="1" outline="0" fieldPosition="0">
        <references count="2">
          <reference field="4" count="1">
            <x v="301"/>
          </reference>
          <reference field="8" count="1" selected="0">
            <x v="342"/>
          </reference>
        </references>
      </pivotArea>
    </format>
    <format dxfId="960">
      <pivotArea dataOnly="0" labelOnly="1" outline="0" fieldPosition="0">
        <references count="2">
          <reference field="4" count="1">
            <x v="295"/>
          </reference>
          <reference field="8" count="1" selected="0">
            <x v="343"/>
          </reference>
        </references>
      </pivotArea>
    </format>
    <format dxfId="959">
      <pivotArea dataOnly="0" labelOnly="1" outline="0" fieldPosition="0">
        <references count="2">
          <reference field="4" count="1">
            <x v="498"/>
          </reference>
          <reference field="8" count="1" selected="0">
            <x v="344"/>
          </reference>
        </references>
      </pivotArea>
    </format>
    <format dxfId="958">
      <pivotArea dataOnly="0" labelOnly="1" outline="0" fieldPosition="0">
        <references count="2">
          <reference field="4" count="1">
            <x v="429"/>
          </reference>
          <reference field="8" count="1" selected="0">
            <x v="345"/>
          </reference>
        </references>
      </pivotArea>
    </format>
    <format dxfId="957">
      <pivotArea dataOnly="0" labelOnly="1" outline="0" fieldPosition="0">
        <references count="2">
          <reference field="4" count="1">
            <x v="220"/>
          </reference>
          <reference field="8" count="1" selected="0">
            <x v="346"/>
          </reference>
        </references>
      </pivotArea>
    </format>
    <format dxfId="956">
      <pivotArea dataOnly="0" labelOnly="1" outline="0" fieldPosition="0">
        <references count="2">
          <reference field="4" count="1">
            <x v="273"/>
          </reference>
          <reference field="8" count="1" selected="0">
            <x v="347"/>
          </reference>
        </references>
      </pivotArea>
    </format>
    <format dxfId="955">
      <pivotArea dataOnly="0" labelOnly="1" outline="0" fieldPosition="0">
        <references count="2">
          <reference field="4" count="1">
            <x v="21"/>
          </reference>
          <reference field="8" count="1" selected="0">
            <x v="348"/>
          </reference>
        </references>
      </pivotArea>
    </format>
    <format dxfId="954">
      <pivotArea dataOnly="0" labelOnly="1" outline="0" fieldPosition="0">
        <references count="2">
          <reference field="4" count="1">
            <x v="354"/>
          </reference>
          <reference field="8" count="1" selected="0">
            <x v="349"/>
          </reference>
        </references>
      </pivotArea>
    </format>
    <format dxfId="953">
      <pivotArea dataOnly="0" labelOnly="1" outline="0" fieldPosition="0">
        <references count="2">
          <reference field="4" count="1">
            <x v="338"/>
          </reference>
          <reference field="8" count="1" selected="0">
            <x v="350"/>
          </reference>
        </references>
      </pivotArea>
    </format>
    <format dxfId="952">
      <pivotArea dataOnly="0" labelOnly="1" outline="0" fieldPosition="0">
        <references count="2">
          <reference field="4" count="1">
            <x v="131"/>
          </reference>
          <reference field="8" count="1" selected="0">
            <x v="351"/>
          </reference>
        </references>
      </pivotArea>
    </format>
    <format dxfId="951">
      <pivotArea dataOnly="0" labelOnly="1" outline="0" fieldPosition="0">
        <references count="2">
          <reference field="4" count="1">
            <x v="345"/>
          </reference>
          <reference field="8" count="1" selected="0">
            <x v="352"/>
          </reference>
        </references>
      </pivotArea>
    </format>
    <format dxfId="950">
      <pivotArea dataOnly="0" labelOnly="1" outline="0" fieldPosition="0">
        <references count="2">
          <reference field="4" count="1">
            <x v="481"/>
          </reference>
          <reference field="8" count="1" selected="0">
            <x v="353"/>
          </reference>
        </references>
      </pivotArea>
    </format>
    <format dxfId="949">
      <pivotArea dataOnly="0" labelOnly="1" outline="0" fieldPosition="0">
        <references count="2">
          <reference field="4" count="1">
            <x v="255"/>
          </reference>
          <reference field="8" count="1" selected="0">
            <x v="354"/>
          </reference>
        </references>
      </pivotArea>
    </format>
    <format dxfId="948">
      <pivotArea dataOnly="0" labelOnly="1" outline="0" fieldPosition="0">
        <references count="2">
          <reference field="4" count="1">
            <x v="389"/>
          </reference>
          <reference field="8" count="1" selected="0">
            <x v="355"/>
          </reference>
        </references>
      </pivotArea>
    </format>
    <format dxfId="947">
      <pivotArea dataOnly="0" labelOnly="1" outline="0" fieldPosition="0">
        <references count="2">
          <reference field="4" count="1">
            <x v="480"/>
          </reference>
          <reference field="8" count="1" selected="0">
            <x v="356"/>
          </reference>
        </references>
      </pivotArea>
    </format>
    <format dxfId="946">
      <pivotArea dataOnly="0" labelOnly="1" outline="0" fieldPosition="0">
        <references count="2">
          <reference field="4" count="1">
            <x v="479"/>
          </reference>
          <reference field="8" count="1" selected="0">
            <x v="357"/>
          </reference>
        </references>
      </pivotArea>
    </format>
    <format dxfId="945">
      <pivotArea dataOnly="0" labelOnly="1" outline="0" fieldPosition="0">
        <references count="2">
          <reference field="4" count="1">
            <x v="480"/>
          </reference>
          <reference field="8" count="1" selected="0">
            <x v="358"/>
          </reference>
        </references>
      </pivotArea>
    </format>
    <format dxfId="944">
      <pivotArea dataOnly="0" labelOnly="1" outline="0" fieldPosition="0">
        <references count="2">
          <reference field="4" count="1">
            <x v="205"/>
          </reference>
          <reference field="8" count="1" selected="0">
            <x v="359"/>
          </reference>
        </references>
      </pivotArea>
    </format>
    <format dxfId="943">
      <pivotArea dataOnly="0" labelOnly="1" outline="0" fieldPosition="0">
        <references count="2">
          <reference field="4" count="1">
            <x v="42"/>
          </reference>
          <reference field="8" count="1" selected="0">
            <x v="360"/>
          </reference>
        </references>
      </pivotArea>
    </format>
    <format dxfId="942">
      <pivotArea dataOnly="0" labelOnly="1" outline="0" fieldPosition="0">
        <references count="2">
          <reference field="4" count="1">
            <x v="207"/>
          </reference>
          <reference field="8" count="1" selected="0">
            <x v="361"/>
          </reference>
        </references>
      </pivotArea>
    </format>
    <format dxfId="941">
      <pivotArea dataOnly="0" labelOnly="1" outline="0" fieldPosition="0">
        <references count="2">
          <reference field="4" count="1">
            <x v="232"/>
          </reference>
          <reference field="8" count="1" selected="0">
            <x v="362"/>
          </reference>
        </references>
      </pivotArea>
    </format>
    <format dxfId="940">
      <pivotArea dataOnly="0" labelOnly="1" outline="0" fieldPosition="0">
        <references count="2">
          <reference field="4" count="1">
            <x v="274"/>
          </reference>
          <reference field="8" count="1" selected="0">
            <x v="363"/>
          </reference>
        </references>
      </pivotArea>
    </format>
    <format dxfId="939">
      <pivotArea dataOnly="0" labelOnly="1" outline="0" fieldPosition="0">
        <references count="2">
          <reference field="4" count="1">
            <x v="256"/>
          </reference>
          <reference field="8" count="1" selected="0">
            <x v="364"/>
          </reference>
        </references>
      </pivotArea>
    </format>
    <format dxfId="938">
      <pivotArea dataOnly="0" labelOnly="1" outline="0" fieldPosition="0">
        <references count="2">
          <reference field="4" count="1">
            <x v="416"/>
          </reference>
          <reference field="8" count="1" selected="0">
            <x v="365"/>
          </reference>
        </references>
      </pivotArea>
    </format>
    <format dxfId="937">
      <pivotArea dataOnly="0" labelOnly="1" outline="0" fieldPosition="0">
        <references count="2">
          <reference field="4" count="1">
            <x v="133"/>
          </reference>
          <reference field="8" count="1" selected="0">
            <x v="366"/>
          </reference>
        </references>
      </pivotArea>
    </format>
    <format dxfId="936">
      <pivotArea dataOnly="0" labelOnly="1" outline="0" fieldPosition="0">
        <references count="2">
          <reference field="4" count="1">
            <x v="518"/>
          </reference>
          <reference field="8" count="1" selected="0">
            <x v="367"/>
          </reference>
        </references>
      </pivotArea>
    </format>
    <format dxfId="935">
      <pivotArea dataOnly="0" labelOnly="1" outline="0" fieldPosition="0">
        <references count="2">
          <reference field="4" count="1">
            <x v="242"/>
          </reference>
          <reference field="8" count="1" selected="0">
            <x v="368"/>
          </reference>
        </references>
      </pivotArea>
    </format>
    <format dxfId="934">
      <pivotArea dataOnly="0" labelOnly="1" outline="0" fieldPosition="0">
        <references count="2">
          <reference field="4" count="1">
            <x v="198"/>
          </reference>
          <reference field="8" count="1" selected="0">
            <x v="369"/>
          </reference>
        </references>
      </pivotArea>
    </format>
    <format dxfId="933">
      <pivotArea dataOnly="0" labelOnly="1" outline="0" fieldPosition="0">
        <references count="2">
          <reference field="4" count="1">
            <x v="322"/>
          </reference>
          <reference field="8" count="1" selected="0">
            <x v="370"/>
          </reference>
        </references>
      </pivotArea>
    </format>
    <format dxfId="932">
      <pivotArea dataOnly="0" labelOnly="1" outline="0" fieldPosition="0">
        <references count="2">
          <reference field="4" count="1">
            <x v="364"/>
          </reference>
          <reference field="8" count="1" selected="0">
            <x v="371"/>
          </reference>
        </references>
      </pivotArea>
    </format>
    <format dxfId="931">
      <pivotArea dataOnly="0" labelOnly="1" outline="0" fieldPosition="0">
        <references count="2">
          <reference field="4" count="1">
            <x v="438"/>
          </reference>
          <reference field="8" count="1" selected="0">
            <x v="372"/>
          </reference>
        </references>
      </pivotArea>
    </format>
    <format dxfId="930">
      <pivotArea dataOnly="0" labelOnly="1" outline="0" fieldPosition="0">
        <references count="2">
          <reference field="4" count="1">
            <x v="64"/>
          </reference>
          <reference field="8" count="1" selected="0">
            <x v="373"/>
          </reference>
        </references>
      </pivotArea>
    </format>
    <format dxfId="929">
      <pivotArea dataOnly="0" labelOnly="1" outline="0" fieldPosition="0">
        <references count="2">
          <reference field="4" count="1">
            <x v="518"/>
          </reference>
          <reference field="8" count="1" selected="0">
            <x v="374"/>
          </reference>
        </references>
      </pivotArea>
    </format>
    <format dxfId="928">
      <pivotArea dataOnly="0" labelOnly="1" outline="0" fieldPosition="0">
        <references count="2">
          <reference field="4" count="1">
            <x v="327"/>
          </reference>
          <reference field="8" count="1" selected="0">
            <x v="375"/>
          </reference>
        </references>
      </pivotArea>
    </format>
    <format dxfId="927">
      <pivotArea dataOnly="0" labelOnly="1" outline="0" fieldPosition="0">
        <references count="2">
          <reference field="4" count="1">
            <x v="211"/>
          </reference>
          <reference field="8" count="1" selected="0">
            <x v="376"/>
          </reference>
        </references>
      </pivotArea>
    </format>
    <format dxfId="926">
      <pivotArea dataOnly="0" labelOnly="1" outline="0" fieldPosition="0">
        <references count="2">
          <reference field="4" count="1">
            <x v="40"/>
          </reference>
          <reference field="8" count="1" selected="0">
            <x v="377"/>
          </reference>
        </references>
      </pivotArea>
    </format>
    <format dxfId="925">
      <pivotArea dataOnly="0" labelOnly="1" outline="0" fieldPosition="0">
        <references count="2">
          <reference field="4" count="1">
            <x v="60"/>
          </reference>
          <reference field="8" count="1" selected="0">
            <x v="378"/>
          </reference>
        </references>
      </pivotArea>
    </format>
    <format dxfId="924">
      <pivotArea dataOnly="0" labelOnly="1" outline="0" fieldPosition="0">
        <references count="2">
          <reference field="4" count="1">
            <x v="395"/>
          </reference>
          <reference field="8" count="1" selected="0">
            <x v="379"/>
          </reference>
        </references>
      </pivotArea>
    </format>
    <format dxfId="923">
      <pivotArea dataOnly="0" labelOnly="1" outline="0" fieldPosition="0">
        <references count="2">
          <reference field="4" count="1">
            <x v="503"/>
          </reference>
          <reference field="8" count="1" selected="0">
            <x v="380"/>
          </reference>
        </references>
      </pivotArea>
    </format>
    <format dxfId="922">
      <pivotArea dataOnly="0" labelOnly="1" outline="0" fieldPosition="0">
        <references count="2">
          <reference field="4" count="1">
            <x v="59"/>
          </reference>
          <reference field="8" count="1" selected="0">
            <x v="381"/>
          </reference>
        </references>
      </pivotArea>
    </format>
    <format dxfId="921">
      <pivotArea dataOnly="0" labelOnly="1" outline="0" fieldPosition="0">
        <references count="2">
          <reference field="4" count="1">
            <x v="482"/>
          </reference>
          <reference field="8" count="1" selected="0">
            <x v="382"/>
          </reference>
        </references>
      </pivotArea>
    </format>
    <format dxfId="920">
      <pivotArea dataOnly="0" labelOnly="1" outline="0" fieldPosition="0">
        <references count="2">
          <reference field="4" count="1">
            <x v="299"/>
          </reference>
          <reference field="8" count="1" selected="0">
            <x v="383"/>
          </reference>
        </references>
      </pivotArea>
    </format>
    <format dxfId="919">
      <pivotArea dataOnly="0" labelOnly="1" outline="0" fieldPosition="0">
        <references count="2">
          <reference field="4" count="1">
            <x v="249"/>
          </reference>
          <reference field="8" count="1" selected="0">
            <x v="384"/>
          </reference>
        </references>
      </pivotArea>
    </format>
    <format dxfId="918">
      <pivotArea dataOnly="0" labelOnly="1" outline="0" fieldPosition="0">
        <references count="2">
          <reference field="4" count="1">
            <x v="510"/>
          </reference>
          <reference field="8" count="1" selected="0">
            <x v="385"/>
          </reference>
        </references>
      </pivotArea>
    </format>
    <format dxfId="917">
      <pivotArea dataOnly="0" labelOnly="1" outline="0" fieldPosition="0">
        <references count="2">
          <reference field="4" count="1">
            <x v="258"/>
          </reference>
          <reference field="8" count="1" selected="0">
            <x v="386"/>
          </reference>
        </references>
      </pivotArea>
    </format>
    <format dxfId="916">
      <pivotArea dataOnly="0" labelOnly="1" outline="0" fieldPosition="0">
        <references count="2">
          <reference field="4" count="1">
            <x v="391"/>
          </reference>
          <reference field="8" count="1" selected="0">
            <x v="387"/>
          </reference>
        </references>
      </pivotArea>
    </format>
    <format dxfId="915">
      <pivotArea dataOnly="0" labelOnly="1" outline="0" fieldPosition="0">
        <references count="2">
          <reference field="4" count="1">
            <x v="123"/>
          </reference>
          <reference field="8" count="1" selected="0">
            <x v="388"/>
          </reference>
        </references>
      </pivotArea>
    </format>
    <format dxfId="914">
      <pivotArea dataOnly="0" labelOnly="1" outline="0" fieldPosition="0">
        <references count="2">
          <reference field="4" count="1">
            <x v="189"/>
          </reference>
          <reference field="8" count="1" selected="0">
            <x v="389"/>
          </reference>
        </references>
      </pivotArea>
    </format>
    <format dxfId="913">
      <pivotArea dataOnly="0" labelOnly="1" outline="0" fieldPosition="0">
        <references count="2">
          <reference field="4" count="1">
            <x v="176"/>
          </reference>
          <reference field="8" count="1" selected="0">
            <x v="390"/>
          </reference>
        </references>
      </pivotArea>
    </format>
    <format dxfId="912">
      <pivotArea dataOnly="0" labelOnly="1" outline="0" fieldPosition="0">
        <references count="2">
          <reference field="4" count="1">
            <x v="35"/>
          </reference>
          <reference field="8" count="1" selected="0">
            <x v="391"/>
          </reference>
        </references>
      </pivotArea>
    </format>
    <format dxfId="911">
      <pivotArea dataOnly="0" labelOnly="1" outline="0" fieldPosition="0">
        <references count="2">
          <reference field="4" count="1">
            <x v="156"/>
          </reference>
          <reference field="8" count="1" selected="0">
            <x v="392"/>
          </reference>
        </references>
      </pivotArea>
    </format>
    <format dxfId="910">
      <pivotArea dataOnly="0" labelOnly="1" outline="0" fieldPosition="0">
        <references count="2">
          <reference field="4" count="1">
            <x v="455"/>
          </reference>
          <reference field="8" count="1" selected="0">
            <x v="393"/>
          </reference>
        </references>
      </pivotArea>
    </format>
    <format dxfId="909">
      <pivotArea dataOnly="0" labelOnly="1" outline="0" fieldPosition="0">
        <references count="2">
          <reference field="4" count="1">
            <x v="42"/>
          </reference>
          <reference field="8" count="1" selected="0">
            <x v="394"/>
          </reference>
        </references>
      </pivotArea>
    </format>
    <format dxfId="908">
      <pivotArea dataOnly="0" labelOnly="1" outline="0" fieldPosition="0">
        <references count="2">
          <reference field="4" count="1">
            <x v="250"/>
          </reference>
          <reference field="8" count="1" selected="0">
            <x v="395"/>
          </reference>
        </references>
      </pivotArea>
    </format>
    <format dxfId="907">
      <pivotArea dataOnly="0" labelOnly="1" outline="0" fieldPosition="0">
        <references count="2">
          <reference field="4" count="1">
            <x v="196"/>
          </reference>
          <reference field="8" count="1" selected="0">
            <x v="396"/>
          </reference>
        </references>
      </pivotArea>
    </format>
    <format dxfId="906">
      <pivotArea dataOnly="0" labelOnly="1" outline="0" fieldPosition="0">
        <references count="2">
          <reference field="4" count="1">
            <x v="87"/>
          </reference>
          <reference field="8" count="1" selected="0">
            <x v="397"/>
          </reference>
        </references>
      </pivotArea>
    </format>
    <format dxfId="905">
      <pivotArea dataOnly="0" labelOnly="1" outline="0" fieldPosition="0">
        <references count="2">
          <reference field="4" count="1">
            <x v="161"/>
          </reference>
          <reference field="8" count="1" selected="0">
            <x v="398"/>
          </reference>
        </references>
      </pivotArea>
    </format>
    <format dxfId="904">
      <pivotArea dataOnly="0" labelOnly="1" outline="0" fieldPosition="0">
        <references count="2">
          <reference field="4" count="1">
            <x v="246"/>
          </reference>
          <reference field="8" count="1" selected="0">
            <x v="399"/>
          </reference>
        </references>
      </pivotArea>
    </format>
    <format dxfId="903">
      <pivotArea dataOnly="0" labelOnly="1" outline="0" fieldPosition="0">
        <references count="2">
          <reference field="4" count="1">
            <x v="43"/>
          </reference>
          <reference field="8" count="1" selected="0">
            <x v="400"/>
          </reference>
        </references>
      </pivotArea>
    </format>
    <format dxfId="902">
      <pivotArea dataOnly="0" labelOnly="1" outline="0" fieldPosition="0">
        <references count="2">
          <reference field="4" count="1">
            <x v="263"/>
          </reference>
          <reference field="8" count="1" selected="0">
            <x v="401"/>
          </reference>
        </references>
      </pivotArea>
    </format>
    <format dxfId="901">
      <pivotArea dataOnly="0" labelOnly="1" outline="0" fieldPosition="0">
        <references count="2">
          <reference field="4" count="1">
            <x v="234"/>
          </reference>
          <reference field="8" count="1" selected="0">
            <x v="402"/>
          </reference>
        </references>
      </pivotArea>
    </format>
    <format dxfId="900">
      <pivotArea dataOnly="0" labelOnly="1" outline="0" fieldPosition="0">
        <references count="2">
          <reference field="4" count="1">
            <x v="205"/>
          </reference>
          <reference field="8" count="1" selected="0">
            <x v="403"/>
          </reference>
        </references>
      </pivotArea>
    </format>
    <format dxfId="899">
      <pivotArea dataOnly="0" labelOnly="1" outline="0" fieldPosition="0">
        <references count="2">
          <reference field="4" count="1">
            <x v="235"/>
          </reference>
          <reference field="8" count="1" selected="0">
            <x v="404"/>
          </reference>
        </references>
      </pivotArea>
    </format>
    <format dxfId="898">
      <pivotArea dataOnly="0" labelOnly="1" outline="0" fieldPosition="0">
        <references count="2">
          <reference field="4" count="1">
            <x v="152"/>
          </reference>
          <reference field="8" count="1" selected="0">
            <x v="405"/>
          </reference>
        </references>
      </pivotArea>
    </format>
    <format dxfId="897">
      <pivotArea dataOnly="0" labelOnly="1" outline="0" fieldPosition="0">
        <references count="2">
          <reference field="4" count="1">
            <x v="476"/>
          </reference>
          <reference field="8" count="1" selected="0">
            <x v="406"/>
          </reference>
        </references>
      </pivotArea>
    </format>
    <format dxfId="896">
      <pivotArea dataOnly="0" labelOnly="1" outline="0" fieldPosition="0">
        <references count="2">
          <reference field="4" count="1">
            <x v="68"/>
          </reference>
          <reference field="8" count="1" selected="0">
            <x v="407"/>
          </reference>
        </references>
      </pivotArea>
    </format>
    <format dxfId="895">
      <pivotArea dataOnly="0" labelOnly="1" outline="0" fieldPosition="0">
        <references count="2">
          <reference field="4" count="1">
            <x v="471"/>
          </reference>
          <reference field="8" count="1" selected="0">
            <x v="408"/>
          </reference>
        </references>
      </pivotArea>
    </format>
    <format dxfId="894">
      <pivotArea dataOnly="0" labelOnly="1" outline="0" fieldPosition="0">
        <references count="2">
          <reference field="4" count="1">
            <x v="10"/>
          </reference>
          <reference field="8" count="1" selected="0">
            <x v="409"/>
          </reference>
        </references>
      </pivotArea>
    </format>
    <format dxfId="893">
      <pivotArea dataOnly="0" labelOnly="1" outline="0" fieldPosition="0">
        <references count="2">
          <reference field="4" count="1">
            <x v="490"/>
          </reference>
          <reference field="8" count="1" selected="0">
            <x v="410"/>
          </reference>
        </references>
      </pivotArea>
    </format>
    <format dxfId="892">
      <pivotArea dataOnly="0" labelOnly="1" outline="0" fieldPosition="0">
        <references count="2">
          <reference field="4" count="1">
            <x v="257"/>
          </reference>
          <reference field="8" count="1" selected="0">
            <x v="411"/>
          </reference>
        </references>
      </pivotArea>
    </format>
    <format dxfId="891">
      <pivotArea dataOnly="0" labelOnly="1" outline="0" fieldPosition="0">
        <references count="2">
          <reference field="4" count="1">
            <x v="289"/>
          </reference>
          <reference field="8" count="1" selected="0">
            <x v="412"/>
          </reference>
        </references>
      </pivotArea>
    </format>
    <format dxfId="890">
      <pivotArea dataOnly="0" labelOnly="1" outline="0" fieldPosition="0">
        <references count="2">
          <reference field="4" count="1">
            <x v="317"/>
          </reference>
          <reference field="8" count="1" selected="0">
            <x v="413"/>
          </reference>
        </references>
      </pivotArea>
    </format>
    <format dxfId="889">
      <pivotArea dataOnly="0" labelOnly="1" outline="0" fieldPosition="0">
        <references count="2">
          <reference field="4" count="1">
            <x v="154"/>
          </reference>
          <reference field="8" count="1" selected="0">
            <x v="414"/>
          </reference>
        </references>
      </pivotArea>
    </format>
    <format dxfId="888">
      <pivotArea dataOnly="0" labelOnly="1" outline="0" fieldPosition="0">
        <references count="2">
          <reference field="4" count="1">
            <x v="439"/>
          </reference>
          <reference field="8" count="1" selected="0">
            <x v="415"/>
          </reference>
        </references>
      </pivotArea>
    </format>
    <format dxfId="887">
      <pivotArea dataOnly="0" labelOnly="1" outline="0" fieldPosition="0">
        <references count="2">
          <reference field="4" count="1">
            <x v="359"/>
          </reference>
          <reference field="8" count="1" selected="0">
            <x v="416"/>
          </reference>
        </references>
      </pivotArea>
    </format>
    <format dxfId="886">
      <pivotArea dataOnly="0" labelOnly="1" outline="0" fieldPosition="0">
        <references count="2">
          <reference field="4" count="1">
            <x v="39"/>
          </reference>
          <reference field="8" count="1" selected="0">
            <x v="417"/>
          </reference>
        </references>
      </pivotArea>
    </format>
    <format dxfId="885">
      <pivotArea dataOnly="0" labelOnly="1" outline="0" fieldPosition="0">
        <references count="2">
          <reference field="4" count="1">
            <x v="521"/>
          </reference>
          <reference field="8" count="1" selected="0">
            <x v="418"/>
          </reference>
        </references>
      </pivotArea>
    </format>
    <format dxfId="884">
      <pivotArea dataOnly="0" labelOnly="1" outline="0" fieldPosition="0">
        <references count="2">
          <reference field="4" count="1">
            <x v="371"/>
          </reference>
          <reference field="8" count="1" selected="0">
            <x v="419"/>
          </reference>
        </references>
      </pivotArea>
    </format>
    <format dxfId="883">
      <pivotArea dataOnly="0" labelOnly="1" outline="0" fieldPosition="0">
        <references count="2">
          <reference field="4" count="1">
            <x v="474"/>
          </reference>
          <reference field="8" count="1" selected="0">
            <x v="420"/>
          </reference>
        </references>
      </pivotArea>
    </format>
    <format dxfId="882">
      <pivotArea dataOnly="0" labelOnly="1" outline="0" fieldPosition="0">
        <references count="2">
          <reference field="4" count="1">
            <x v="64"/>
          </reference>
          <reference field="8" count="1" selected="0">
            <x v="421"/>
          </reference>
        </references>
      </pivotArea>
    </format>
    <format dxfId="881">
      <pivotArea dataOnly="0" labelOnly="1" outline="0" fieldPosition="0">
        <references count="2">
          <reference field="4" count="1">
            <x v="386"/>
          </reference>
          <reference field="8" count="1" selected="0">
            <x v="422"/>
          </reference>
        </references>
      </pivotArea>
    </format>
    <format dxfId="880">
      <pivotArea dataOnly="0" labelOnly="1" outline="0" fieldPosition="0">
        <references count="2">
          <reference field="4" count="1">
            <x v="246"/>
          </reference>
          <reference field="8" count="1" selected="0">
            <x v="423"/>
          </reference>
        </references>
      </pivotArea>
    </format>
    <format dxfId="879">
      <pivotArea dataOnly="0" labelOnly="1" outline="0" fieldPosition="0">
        <references count="2">
          <reference field="4" count="1">
            <x v="277"/>
          </reference>
          <reference field="8" count="1" selected="0">
            <x v="424"/>
          </reference>
        </references>
      </pivotArea>
    </format>
    <format dxfId="878">
      <pivotArea dataOnly="0" labelOnly="1" outline="0" fieldPosition="0">
        <references count="2">
          <reference field="4" count="1">
            <x v="461"/>
          </reference>
          <reference field="8" count="1" selected="0">
            <x v="425"/>
          </reference>
        </references>
      </pivotArea>
    </format>
    <format dxfId="877">
      <pivotArea dataOnly="0" labelOnly="1" outline="0" fieldPosition="0">
        <references count="2">
          <reference field="4" count="1">
            <x v="126"/>
          </reference>
          <reference field="8" count="1" selected="0">
            <x v="426"/>
          </reference>
        </references>
      </pivotArea>
    </format>
    <format dxfId="876">
      <pivotArea dataOnly="0" labelOnly="1" outline="0" fieldPosition="0">
        <references count="2">
          <reference field="4" count="1">
            <x v="333"/>
          </reference>
          <reference field="8" count="1" selected="0">
            <x v="427"/>
          </reference>
        </references>
      </pivotArea>
    </format>
    <format dxfId="875">
      <pivotArea dataOnly="0" labelOnly="1" outline="0" fieldPosition="0">
        <references count="2">
          <reference field="4" count="1">
            <x v="488"/>
          </reference>
          <reference field="8" count="1" selected="0">
            <x v="428"/>
          </reference>
        </references>
      </pivotArea>
    </format>
    <format dxfId="874">
      <pivotArea dataOnly="0" labelOnly="1" outline="0" fieldPosition="0">
        <references count="2">
          <reference field="4" count="1">
            <x v="57"/>
          </reference>
          <reference field="8" count="1" selected="0">
            <x v="429"/>
          </reference>
        </references>
      </pivotArea>
    </format>
    <format dxfId="873">
      <pivotArea dataOnly="0" labelOnly="1" outline="0" fieldPosition="0">
        <references count="2">
          <reference field="4" count="1">
            <x v="53"/>
          </reference>
          <reference field="8" count="1" selected="0">
            <x v="430"/>
          </reference>
        </references>
      </pivotArea>
    </format>
    <format dxfId="872">
      <pivotArea dataOnly="0" labelOnly="1" outline="0" fieldPosition="0">
        <references count="2">
          <reference field="4" count="1">
            <x v="214"/>
          </reference>
          <reference field="8" count="1" selected="0">
            <x v="431"/>
          </reference>
        </references>
      </pivotArea>
    </format>
    <format dxfId="871">
      <pivotArea dataOnly="0" labelOnly="1" outline="0" fieldPosition="0">
        <references count="2">
          <reference field="4" count="1">
            <x v="163"/>
          </reference>
          <reference field="8" count="1" selected="0">
            <x v="432"/>
          </reference>
        </references>
      </pivotArea>
    </format>
    <format dxfId="870">
      <pivotArea dataOnly="0" labelOnly="1" outline="0" fieldPosition="0">
        <references count="2">
          <reference field="4" count="1">
            <x v="459"/>
          </reference>
          <reference field="8" count="1" selected="0">
            <x v="433"/>
          </reference>
        </references>
      </pivotArea>
    </format>
    <format dxfId="869">
      <pivotArea dataOnly="0" labelOnly="1" outline="0" fieldPosition="0">
        <references count="2">
          <reference field="4" count="1">
            <x v="226"/>
          </reference>
          <reference field="8" count="1" selected="0">
            <x v="434"/>
          </reference>
        </references>
      </pivotArea>
    </format>
    <format dxfId="868">
      <pivotArea dataOnly="0" labelOnly="1" outline="0" fieldPosition="0">
        <references count="2">
          <reference field="4" count="1">
            <x v="501"/>
          </reference>
          <reference field="8" count="1" selected="0">
            <x v="435"/>
          </reference>
        </references>
      </pivotArea>
    </format>
    <format dxfId="867">
      <pivotArea dataOnly="0" labelOnly="1" outline="0" fieldPosition="0">
        <references count="2">
          <reference field="4" count="1">
            <x v="278"/>
          </reference>
          <reference field="8" count="1" selected="0">
            <x v="436"/>
          </reference>
        </references>
      </pivotArea>
    </format>
    <format dxfId="866">
      <pivotArea dataOnly="0" labelOnly="1" outline="0" fieldPosition="0">
        <references count="2">
          <reference field="4" count="1">
            <x v="24"/>
          </reference>
          <reference field="8" count="1" selected="0">
            <x v="437"/>
          </reference>
        </references>
      </pivotArea>
    </format>
    <format dxfId="865">
      <pivotArea dataOnly="0" labelOnly="1" outline="0" fieldPosition="0">
        <references count="2">
          <reference field="4" count="1">
            <x v="246"/>
          </reference>
          <reference field="8" count="1" selected="0">
            <x v="438"/>
          </reference>
        </references>
      </pivotArea>
    </format>
    <format dxfId="864">
      <pivotArea dataOnly="0" labelOnly="1" outline="0" fieldPosition="0">
        <references count="2">
          <reference field="4" count="1">
            <x v="506"/>
          </reference>
          <reference field="8" count="1" selected="0">
            <x v="439"/>
          </reference>
        </references>
      </pivotArea>
    </format>
    <format dxfId="863">
      <pivotArea dataOnly="0" labelOnly="1" outline="0" fieldPosition="0">
        <references count="2">
          <reference field="4" count="1">
            <x v="362"/>
          </reference>
          <reference field="8" count="1" selected="0">
            <x v="440"/>
          </reference>
        </references>
      </pivotArea>
    </format>
    <format dxfId="862">
      <pivotArea dataOnly="0" labelOnly="1" outline="0" fieldPosition="0">
        <references count="2">
          <reference field="4" count="1">
            <x v="502"/>
          </reference>
          <reference field="8" count="1" selected="0">
            <x v="441"/>
          </reference>
        </references>
      </pivotArea>
    </format>
    <format dxfId="861">
      <pivotArea dataOnly="0" labelOnly="1" outline="0" fieldPosition="0">
        <references count="2">
          <reference field="4" count="1">
            <x v="285"/>
          </reference>
          <reference field="8" count="1" selected="0">
            <x v="442"/>
          </reference>
        </references>
      </pivotArea>
    </format>
    <format dxfId="860">
      <pivotArea dataOnly="0" labelOnly="1" outline="0" fieldPosition="0">
        <references count="2">
          <reference field="4" count="1">
            <x v="372"/>
          </reference>
          <reference field="8" count="1" selected="0">
            <x v="443"/>
          </reference>
        </references>
      </pivotArea>
    </format>
    <format dxfId="859">
      <pivotArea dataOnly="0" labelOnly="1" outline="0" fieldPosition="0">
        <references count="2">
          <reference field="4" count="1">
            <x v="328"/>
          </reference>
          <reference field="8" count="1" selected="0">
            <x v="444"/>
          </reference>
        </references>
      </pivotArea>
    </format>
    <format dxfId="858">
      <pivotArea dataOnly="0" labelOnly="1" outline="0" fieldPosition="0">
        <references count="2">
          <reference field="4" count="1">
            <x v="228"/>
          </reference>
          <reference field="8" count="1" selected="0">
            <x v="445"/>
          </reference>
        </references>
      </pivotArea>
    </format>
    <format dxfId="857">
      <pivotArea dataOnly="0" labelOnly="1" outline="0" fieldPosition="0">
        <references count="2">
          <reference field="4" count="1">
            <x v="524"/>
          </reference>
          <reference field="8" count="1" selected="0">
            <x v="446"/>
          </reference>
        </references>
      </pivotArea>
    </format>
    <format dxfId="856">
      <pivotArea dataOnly="0" labelOnly="1" outline="0" fieldPosition="0">
        <references count="2">
          <reference field="4" count="1">
            <x v="147"/>
          </reference>
          <reference field="8" count="1" selected="0">
            <x v="447"/>
          </reference>
        </references>
      </pivotArea>
    </format>
    <format dxfId="855">
      <pivotArea dataOnly="0" labelOnly="1" outline="0" fieldPosition="0">
        <references count="2">
          <reference field="4" count="1">
            <x v="268"/>
          </reference>
          <reference field="8" count="1" selected="0">
            <x v="448"/>
          </reference>
        </references>
      </pivotArea>
    </format>
    <format dxfId="854">
      <pivotArea dataOnly="0" labelOnly="1" outline="0" fieldPosition="0">
        <references count="2">
          <reference field="4" count="1">
            <x v="518"/>
          </reference>
          <reference field="8" count="1" selected="0">
            <x v="449"/>
          </reference>
        </references>
      </pivotArea>
    </format>
    <format dxfId="853">
      <pivotArea dataOnly="0" labelOnly="1" outline="0" fieldPosition="0">
        <references count="2">
          <reference field="4" count="1">
            <x v="435"/>
          </reference>
          <reference field="8" count="1" selected="0">
            <x v="450"/>
          </reference>
        </references>
      </pivotArea>
    </format>
    <format dxfId="852">
      <pivotArea dataOnly="0" labelOnly="1" outline="0" fieldPosition="0">
        <references count="2">
          <reference field="4" count="1">
            <x v="180"/>
          </reference>
          <reference field="8" count="1" selected="0">
            <x v="451"/>
          </reference>
        </references>
      </pivotArea>
    </format>
    <format dxfId="851">
      <pivotArea dataOnly="0" labelOnly="1" outline="0" fieldPosition="0">
        <references count="2">
          <reference field="4" count="1">
            <x v="380"/>
          </reference>
          <reference field="8" count="1" selected="0">
            <x v="452"/>
          </reference>
        </references>
      </pivotArea>
    </format>
    <format dxfId="850">
      <pivotArea dataOnly="0" labelOnly="1" outline="0" fieldPosition="0">
        <references count="2">
          <reference field="4" count="1">
            <x v="436"/>
          </reference>
          <reference field="8" count="1" selected="0">
            <x v="453"/>
          </reference>
        </references>
      </pivotArea>
    </format>
    <format dxfId="849">
      <pivotArea dataOnly="0" labelOnly="1" outline="0" fieldPosition="0">
        <references count="2">
          <reference field="4" count="1">
            <x v="212"/>
          </reference>
          <reference field="8" count="1" selected="0">
            <x v="454"/>
          </reference>
        </references>
      </pivotArea>
    </format>
    <format dxfId="848">
      <pivotArea dataOnly="0" labelOnly="1" outline="0" fieldPosition="0">
        <references count="2">
          <reference field="4" count="1">
            <x v="203"/>
          </reference>
          <reference field="8" count="1" selected="0">
            <x v="455"/>
          </reference>
        </references>
      </pivotArea>
    </format>
    <format dxfId="847">
      <pivotArea dataOnly="0" labelOnly="1" outline="0" fieldPosition="0">
        <references count="2">
          <reference field="4" count="1">
            <x v="32"/>
          </reference>
          <reference field="8" count="1" selected="0">
            <x v="456"/>
          </reference>
        </references>
      </pivotArea>
    </format>
    <format dxfId="846">
      <pivotArea dataOnly="0" labelOnly="1" outline="0" fieldPosition="0">
        <references count="2">
          <reference field="4" count="1">
            <x v="36"/>
          </reference>
          <reference field="8" count="1" selected="0">
            <x v="457"/>
          </reference>
        </references>
      </pivotArea>
    </format>
    <format dxfId="845">
      <pivotArea dataOnly="0" labelOnly="1" outline="0" fieldPosition="0">
        <references count="2">
          <reference field="4" count="1">
            <x v="394"/>
          </reference>
          <reference field="8" count="1" selected="0">
            <x v="458"/>
          </reference>
        </references>
      </pivotArea>
    </format>
    <format dxfId="844">
      <pivotArea dataOnly="0" labelOnly="1" outline="0" fieldPosition="0">
        <references count="2">
          <reference field="4" count="1">
            <x v="4"/>
          </reference>
          <reference field="8" count="1" selected="0">
            <x v="459"/>
          </reference>
        </references>
      </pivotArea>
    </format>
    <format dxfId="843">
      <pivotArea dataOnly="0" labelOnly="1" outline="0" fieldPosition="0">
        <references count="2">
          <reference field="4" count="1">
            <x v="443"/>
          </reference>
          <reference field="8" count="1" selected="0">
            <x v="460"/>
          </reference>
        </references>
      </pivotArea>
    </format>
    <format dxfId="842">
      <pivotArea dataOnly="0" labelOnly="1" outline="0" fieldPosition="0">
        <references count="2">
          <reference field="4" count="1">
            <x v="159"/>
          </reference>
          <reference field="8" count="1" selected="0">
            <x v="461"/>
          </reference>
        </references>
      </pivotArea>
    </format>
    <format dxfId="841">
      <pivotArea dataOnly="0" labelOnly="1" outline="0" fieldPosition="0">
        <references count="2">
          <reference field="4" count="1">
            <x v="363"/>
          </reference>
          <reference field="8" count="1" selected="0">
            <x v="462"/>
          </reference>
        </references>
      </pivotArea>
    </format>
    <format dxfId="840">
      <pivotArea dataOnly="0" labelOnly="1" outline="0" fieldPosition="0">
        <references count="2">
          <reference field="4" count="1">
            <x v="190"/>
          </reference>
          <reference field="8" count="1" selected="0">
            <x v="463"/>
          </reference>
        </references>
      </pivotArea>
    </format>
    <format dxfId="839">
      <pivotArea dataOnly="0" labelOnly="1" outline="0" fieldPosition="0">
        <references count="2">
          <reference field="4" count="1">
            <x v="327"/>
          </reference>
          <reference field="8" count="1" selected="0">
            <x v="464"/>
          </reference>
        </references>
      </pivotArea>
    </format>
    <format dxfId="838">
      <pivotArea dataOnly="0" labelOnly="1" outline="0" fieldPosition="0">
        <references count="2">
          <reference field="4" count="1">
            <x v="303"/>
          </reference>
          <reference field="8" count="1" selected="0">
            <x v="465"/>
          </reference>
        </references>
      </pivotArea>
    </format>
    <format dxfId="837">
      <pivotArea dataOnly="0" labelOnly="1" outline="0" fieldPosition="0">
        <references count="2">
          <reference field="4" count="1">
            <x v="280"/>
          </reference>
          <reference field="8" count="1" selected="0">
            <x v="466"/>
          </reference>
        </references>
      </pivotArea>
    </format>
    <format dxfId="836">
      <pivotArea dataOnly="0" labelOnly="1" outline="0" fieldPosition="0">
        <references count="2">
          <reference field="4" count="1">
            <x v="496"/>
          </reference>
          <reference field="8" count="1" selected="0">
            <x v="467"/>
          </reference>
        </references>
      </pivotArea>
    </format>
    <format dxfId="835">
      <pivotArea dataOnly="0" labelOnly="1" outline="0" fieldPosition="0">
        <references count="2">
          <reference field="4" count="1">
            <x v="308"/>
          </reference>
          <reference field="8" count="1" selected="0">
            <x v="468"/>
          </reference>
        </references>
      </pivotArea>
    </format>
    <format dxfId="834">
      <pivotArea dataOnly="0" labelOnly="1" outline="0" fieldPosition="0">
        <references count="2">
          <reference field="4" count="1">
            <x v="157"/>
          </reference>
          <reference field="8" count="1" selected="0">
            <x v="469"/>
          </reference>
        </references>
      </pivotArea>
    </format>
    <format dxfId="833">
      <pivotArea dataOnly="0" labelOnly="1" outline="0" fieldPosition="0">
        <references count="2">
          <reference field="4" count="1">
            <x v="523"/>
          </reference>
          <reference field="8" count="1" selected="0">
            <x v="470"/>
          </reference>
        </references>
      </pivotArea>
    </format>
    <format dxfId="832">
      <pivotArea dataOnly="0" labelOnly="1" outline="0" fieldPosition="0">
        <references count="2">
          <reference field="4" count="1">
            <x v="122"/>
          </reference>
          <reference field="8" count="1" selected="0">
            <x v="471"/>
          </reference>
        </references>
      </pivotArea>
    </format>
    <format dxfId="831">
      <pivotArea dataOnly="0" labelOnly="1" outline="0" fieldPosition="0">
        <references count="2">
          <reference field="4" count="1">
            <x v="383"/>
          </reference>
          <reference field="8" count="1" selected="0">
            <x v="472"/>
          </reference>
        </references>
      </pivotArea>
    </format>
    <format dxfId="830">
      <pivotArea dataOnly="0" labelOnly="1" outline="0" fieldPosition="0">
        <references count="2">
          <reference field="4" count="1">
            <x v="519"/>
          </reference>
          <reference field="8" count="1" selected="0">
            <x v="473"/>
          </reference>
        </references>
      </pivotArea>
    </format>
    <format dxfId="829">
      <pivotArea dataOnly="0" labelOnly="1" outline="0" fieldPosition="0">
        <references count="2">
          <reference field="4" count="1">
            <x v="434"/>
          </reference>
          <reference field="8" count="1" selected="0">
            <x v="474"/>
          </reference>
        </references>
      </pivotArea>
    </format>
    <format dxfId="828">
      <pivotArea dataOnly="0" labelOnly="1" outline="0" fieldPosition="0">
        <references count="2">
          <reference field="4" count="1">
            <x v="22"/>
          </reference>
          <reference field="8" count="1" selected="0">
            <x v="475"/>
          </reference>
        </references>
      </pivotArea>
    </format>
    <format dxfId="827">
      <pivotArea dataOnly="0" labelOnly="1" outline="0" fieldPosition="0">
        <references count="2">
          <reference field="4" count="1">
            <x v="452"/>
          </reference>
          <reference field="8" count="1" selected="0">
            <x v="476"/>
          </reference>
        </references>
      </pivotArea>
    </format>
    <format dxfId="826">
      <pivotArea dataOnly="0" labelOnly="1" outline="0" fieldPosition="0">
        <references count="2">
          <reference field="4" count="1">
            <x v="471"/>
          </reference>
          <reference field="8" count="1" selected="0">
            <x v="477"/>
          </reference>
        </references>
      </pivotArea>
    </format>
    <format dxfId="825">
      <pivotArea dataOnly="0" labelOnly="1" outline="0" fieldPosition="0">
        <references count="2">
          <reference field="4" count="1">
            <x v="327"/>
          </reference>
          <reference field="8" count="1" selected="0">
            <x v="478"/>
          </reference>
        </references>
      </pivotArea>
    </format>
    <format dxfId="824">
      <pivotArea dataOnly="0" labelOnly="1" outline="0" fieldPosition="0">
        <references count="2">
          <reference field="4" count="1">
            <x v="18"/>
          </reference>
          <reference field="8" count="1" selected="0">
            <x v="479"/>
          </reference>
        </references>
      </pivotArea>
    </format>
    <format dxfId="823">
      <pivotArea dataOnly="0" labelOnly="1" outline="0" fieldPosition="0">
        <references count="2">
          <reference field="4" count="1">
            <x v="330"/>
          </reference>
          <reference field="8" count="1" selected="0">
            <x v="480"/>
          </reference>
        </references>
      </pivotArea>
    </format>
    <format dxfId="822">
      <pivotArea dataOnly="0" labelOnly="1" outline="0" fieldPosition="0">
        <references count="2">
          <reference field="4" count="1">
            <x v="262"/>
          </reference>
          <reference field="8" count="1" selected="0">
            <x v="481"/>
          </reference>
        </references>
      </pivotArea>
    </format>
    <format dxfId="821">
      <pivotArea dataOnly="0" labelOnly="1" outline="0" fieldPosition="0">
        <references count="2">
          <reference field="4" count="1">
            <x v="173"/>
          </reference>
          <reference field="8" count="1" selected="0">
            <x v="482"/>
          </reference>
        </references>
      </pivotArea>
    </format>
    <format dxfId="820">
      <pivotArea dataOnly="0" labelOnly="1" outline="0" fieldPosition="0">
        <references count="2">
          <reference field="4" count="1">
            <x v="72"/>
          </reference>
          <reference field="8" count="1" selected="0">
            <x v="483"/>
          </reference>
        </references>
      </pivotArea>
    </format>
    <format dxfId="819">
      <pivotArea dataOnly="0" labelOnly="1" outline="0" fieldPosition="0">
        <references count="2">
          <reference field="4" count="1">
            <x v="407"/>
          </reference>
          <reference field="8" count="1" selected="0">
            <x v="484"/>
          </reference>
        </references>
      </pivotArea>
    </format>
    <format dxfId="818">
      <pivotArea dataOnly="0" labelOnly="1" outline="0" fieldPosition="0">
        <references count="2">
          <reference field="4" count="1">
            <x v="426"/>
          </reference>
          <reference field="8" count="1" selected="0">
            <x v="485"/>
          </reference>
        </references>
      </pivotArea>
    </format>
    <format dxfId="817">
      <pivotArea dataOnly="0" labelOnly="1" outline="0" fieldPosition="0">
        <references count="2">
          <reference field="4" count="1">
            <x v="412"/>
          </reference>
          <reference field="8" count="1" selected="0">
            <x v="486"/>
          </reference>
        </references>
      </pivotArea>
    </format>
    <format dxfId="816">
      <pivotArea dataOnly="0" labelOnly="1" outline="0" fieldPosition="0">
        <references count="2">
          <reference field="4" count="1">
            <x v="187"/>
          </reference>
          <reference field="8" count="1" selected="0">
            <x v="487"/>
          </reference>
        </references>
      </pivotArea>
    </format>
    <format dxfId="815">
      <pivotArea dataOnly="0" labelOnly="1" outline="0" fieldPosition="0">
        <references count="2">
          <reference field="4" count="1">
            <x v="12"/>
          </reference>
          <reference field="8" count="1" selected="0">
            <x v="488"/>
          </reference>
        </references>
      </pivotArea>
    </format>
    <format dxfId="814">
      <pivotArea dataOnly="0" labelOnly="1" outline="0" fieldPosition="0">
        <references count="2">
          <reference field="4" count="1">
            <x v="14"/>
          </reference>
          <reference field="8" count="1" selected="0">
            <x v="489"/>
          </reference>
        </references>
      </pivotArea>
    </format>
    <format dxfId="813">
      <pivotArea dataOnly="0" labelOnly="1" outline="0" fieldPosition="0">
        <references count="2">
          <reference field="4" count="1">
            <x v="108"/>
          </reference>
          <reference field="8" count="1" selected="0">
            <x v="490"/>
          </reference>
        </references>
      </pivotArea>
    </format>
    <format dxfId="812">
      <pivotArea dataOnly="0" labelOnly="1" outline="0" fieldPosition="0">
        <references count="2">
          <reference field="4" count="1">
            <x v="56"/>
          </reference>
          <reference field="8" count="1" selected="0">
            <x v="491"/>
          </reference>
        </references>
      </pivotArea>
    </format>
    <format dxfId="811">
      <pivotArea dataOnly="0" labelOnly="1" outline="0" fieldPosition="0">
        <references count="2">
          <reference field="4" count="1">
            <x v="169"/>
          </reference>
          <reference field="8" count="1" selected="0">
            <x v="492"/>
          </reference>
        </references>
      </pivotArea>
    </format>
    <format dxfId="810">
      <pivotArea dataOnly="0" labelOnly="1" outline="0" fieldPosition="0">
        <references count="2">
          <reference field="4" count="1">
            <x v="351"/>
          </reference>
          <reference field="8" count="1" selected="0">
            <x v="493"/>
          </reference>
        </references>
      </pivotArea>
    </format>
    <format dxfId="809">
      <pivotArea dataOnly="0" labelOnly="1" outline="0" fieldPosition="0">
        <references count="2">
          <reference field="4" count="1">
            <x v="486"/>
          </reference>
          <reference field="8" count="1" selected="0">
            <x v="494"/>
          </reference>
        </references>
      </pivotArea>
    </format>
    <format dxfId="808">
      <pivotArea dataOnly="0" labelOnly="1" outline="0" fieldPosition="0">
        <references count="2">
          <reference field="4" count="1">
            <x v="225"/>
          </reference>
          <reference field="8" count="1" selected="0">
            <x v="495"/>
          </reference>
        </references>
      </pivotArea>
    </format>
    <format dxfId="807">
      <pivotArea dataOnly="0" labelOnly="1" outline="0" fieldPosition="0">
        <references count="2">
          <reference field="4" count="1">
            <x v="254"/>
          </reference>
          <reference field="8" count="1" selected="0">
            <x v="496"/>
          </reference>
        </references>
      </pivotArea>
    </format>
    <format dxfId="806">
      <pivotArea dataOnly="0" labelOnly="1" outline="0" fieldPosition="0">
        <references count="2">
          <reference field="4" count="1">
            <x v="66"/>
          </reference>
          <reference field="8" count="1" selected="0">
            <x v="497"/>
          </reference>
        </references>
      </pivotArea>
    </format>
    <format dxfId="805">
      <pivotArea dataOnly="0" labelOnly="1" outline="0" fieldPosition="0">
        <references count="2">
          <reference field="4" count="1">
            <x v="155"/>
          </reference>
          <reference field="8" count="1" selected="0">
            <x v="498"/>
          </reference>
        </references>
      </pivotArea>
    </format>
    <format dxfId="804">
      <pivotArea dataOnly="0" labelOnly="1" outline="0" fieldPosition="0">
        <references count="2">
          <reference field="4" count="1">
            <x v="334"/>
          </reference>
          <reference field="8" count="1" selected="0">
            <x v="499"/>
          </reference>
        </references>
      </pivotArea>
    </format>
    <format dxfId="803">
      <pivotArea dataOnly="0" labelOnly="1" outline="0" fieldPosition="0">
        <references count="2">
          <reference field="4" count="1">
            <x v="353"/>
          </reference>
          <reference field="8" count="1" selected="0">
            <x v="500"/>
          </reference>
        </references>
      </pivotArea>
    </format>
    <format dxfId="802">
      <pivotArea dataOnly="0" labelOnly="1" outline="0" fieldPosition="0">
        <references count="2">
          <reference field="4" count="1">
            <x v="442"/>
          </reference>
          <reference field="8" count="1" selected="0">
            <x v="501"/>
          </reference>
        </references>
      </pivotArea>
    </format>
    <format dxfId="801">
      <pivotArea dataOnly="0" labelOnly="1" outline="0" fieldPosition="0">
        <references count="2">
          <reference field="4" count="1">
            <x v="288"/>
          </reference>
          <reference field="8" count="1" selected="0">
            <x v="502"/>
          </reference>
        </references>
      </pivotArea>
    </format>
    <format dxfId="800">
      <pivotArea dataOnly="0" labelOnly="1" outline="0" fieldPosition="0">
        <references count="2">
          <reference field="4" count="1">
            <x v="206"/>
          </reference>
          <reference field="8" count="1" selected="0">
            <x v="503"/>
          </reference>
        </references>
      </pivotArea>
    </format>
    <format dxfId="799">
      <pivotArea dataOnly="0" labelOnly="1" outline="0" fieldPosition="0">
        <references count="2">
          <reference field="4" count="1">
            <x v="63"/>
          </reference>
          <reference field="8" count="1" selected="0">
            <x v="504"/>
          </reference>
        </references>
      </pivotArea>
    </format>
    <format dxfId="798">
      <pivotArea dataOnly="0" labelOnly="1" outline="0" fieldPosition="0">
        <references count="2">
          <reference field="4" count="1">
            <x v="508"/>
          </reference>
          <reference field="8" count="1" selected="0">
            <x v="505"/>
          </reference>
        </references>
      </pivotArea>
    </format>
    <format dxfId="797">
      <pivotArea dataOnly="0" labelOnly="1" outline="0" fieldPosition="0">
        <references count="2">
          <reference field="4" count="1">
            <x v="518"/>
          </reference>
          <reference field="8" count="1" selected="0">
            <x v="506"/>
          </reference>
        </references>
      </pivotArea>
    </format>
    <format dxfId="796">
      <pivotArea dataOnly="0" labelOnly="1" outline="0" fieldPosition="0">
        <references count="2">
          <reference field="4" count="1">
            <x v="263"/>
          </reference>
          <reference field="8" count="1" selected="0">
            <x v="507"/>
          </reference>
        </references>
      </pivotArea>
    </format>
    <format dxfId="795">
      <pivotArea dataOnly="0" labelOnly="1" outline="0" fieldPosition="0">
        <references count="2">
          <reference field="4" count="1">
            <x v="17"/>
          </reference>
          <reference field="8" count="1" selected="0">
            <x v="508"/>
          </reference>
        </references>
      </pivotArea>
    </format>
    <format dxfId="794">
      <pivotArea dataOnly="0" labelOnly="1" outline="0" fieldPosition="0">
        <references count="2">
          <reference field="4" count="1">
            <x v="205"/>
          </reference>
          <reference field="8" count="1" selected="0">
            <x v="509"/>
          </reference>
        </references>
      </pivotArea>
    </format>
    <format dxfId="793">
      <pivotArea dataOnly="0" labelOnly="1" outline="0" fieldPosition="0">
        <references count="2">
          <reference field="4" count="1">
            <x v="129"/>
          </reference>
          <reference field="8" count="1" selected="0">
            <x v="510"/>
          </reference>
        </references>
      </pivotArea>
    </format>
    <format dxfId="792">
      <pivotArea dataOnly="0" labelOnly="1" outline="0" fieldPosition="0">
        <references count="2">
          <reference field="4" count="1">
            <x v="413"/>
          </reference>
          <reference field="8" count="1" selected="0">
            <x v="511"/>
          </reference>
        </references>
      </pivotArea>
    </format>
    <format dxfId="791">
      <pivotArea dataOnly="0" labelOnly="1" outline="0" fieldPosition="0">
        <references count="2">
          <reference field="4" count="1">
            <x v="192"/>
          </reference>
          <reference field="8" count="1" selected="0">
            <x v="512"/>
          </reference>
        </references>
      </pivotArea>
    </format>
    <format dxfId="790">
      <pivotArea dataOnly="0" labelOnly="1" outline="0" fieldPosition="0">
        <references count="2">
          <reference field="4" count="1">
            <x v="195"/>
          </reference>
          <reference field="8" count="1" selected="0">
            <x v="513"/>
          </reference>
        </references>
      </pivotArea>
    </format>
    <format dxfId="789">
      <pivotArea dataOnly="0" labelOnly="1" outline="0" fieldPosition="0">
        <references count="2">
          <reference field="4" count="1">
            <x v="26"/>
          </reference>
          <reference field="8" count="1" selected="0">
            <x v="514"/>
          </reference>
        </references>
      </pivotArea>
    </format>
    <format dxfId="788">
      <pivotArea dataOnly="0" labelOnly="1" outline="0" fieldPosition="0">
        <references count="2">
          <reference field="4" count="1">
            <x v="342"/>
          </reference>
          <reference field="8" count="1" selected="0">
            <x v="515"/>
          </reference>
        </references>
      </pivotArea>
    </format>
    <format dxfId="787">
      <pivotArea dataOnly="0" labelOnly="1" outline="0" fieldPosition="0">
        <references count="2">
          <reference field="4" count="1">
            <x v="18"/>
          </reference>
          <reference field="8" count="1" selected="0">
            <x v="516"/>
          </reference>
        </references>
      </pivotArea>
    </format>
    <format dxfId="786">
      <pivotArea dataOnly="0" labelOnly="1" outline="0" fieldPosition="0">
        <references count="2">
          <reference field="4" count="1">
            <x v="70"/>
          </reference>
          <reference field="8" count="1" selected="0">
            <x v="517"/>
          </reference>
        </references>
      </pivotArea>
    </format>
    <format dxfId="785">
      <pivotArea dataOnly="0" labelOnly="1" outline="0" fieldPosition="0">
        <references count="2">
          <reference field="4" count="1">
            <x v="82"/>
          </reference>
          <reference field="8" count="1" selected="0">
            <x v="518"/>
          </reference>
        </references>
      </pivotArea>
    </format>
    <format dxfId="784">
      <pivotArea dataOnly="0" labelOnly="1" outline="0" fieldPosition="0">
        <references count="2">
          <reference field="4" count="1">
            <x v="134"/>
          </reference>
          <reference field="8" count="1" selected="0">
            <x v="519"/>
          </reference>
        </references>
      </pivotArea>
    </format>
    <format dxfId="783">
      <pivotArea dataOnly="0" labelOnly="1" outline="0" fieldPosition="0">
        <references count="2">
          <reference field="4" count="1">
            <x v="79"/>
          </reference>
          <reference field="8" count="1" selected="0">
            <x v="520"/>
          </reference>
        </references>
      </pivotArea>
    </format>
    <format dxfId="782">
      <pivotArea dataOnly="0" labelOnly="1" outline="0" fieldPosition="0">
        <references count="2">
          <reference field="4" count="1">
            <x v="300"/>
          </reference>
          <reference field="8" count="1" selected="0">
            <x v="521"/>
          </reference>
        </references>
      </pivotArea>
    </format>
    <format dxfId="781">
      <pivotArea dataOnly="0" labelOnly="1" outline="0" fieldPosition="0">
        <references count="2">
          <reference field="4" count="1">
            <x v="500"/>
          </reference>
          <reference field="8" count="1" selected="0">
            <x v="522"/>
          </reference>
        </references>
      </pivotArea>
    </format>
    <format dxfId="780">
      <pivotArea dataOnly="0" labelOnly="1" outline="0" fieldPosition="0">
        <references count="2">
          <reference field="4" count="1">
            <x v="326"/>
          </reference>
          <reference field="8" count="1" selected="0">
            <x v="523"/>
          </reference>
        </references>
      </pivotArea>
    </format>
    <format dxfId="779">
      <pivotArea dataOnly="0" labelOnly="1" outline="0" fieldPosition="0">
        <references count="2">
          <reference field="4" count="1">
            <x v="13"/>
          </reference>
          <reference field="8" count="1" selected="0">
            <x v="524"/>
          </reference>
        </references>
      </pivotArea>
    </format>
    <format dxfId="778">
      <pivotArea dataOnly="0" labelOnly="1" outline="0" fieldPosition="0">
        <references count="2">
          <reference field="4" count="1">
            <x v="430"/>
          </reference>
          <reference field="8" count="1" selected="0">
            <x v="525"/>
          </reference>
        </references>
      </pivotArea>
    </format>
    <format dxfId="777">
      <pivotArea dataOnly="0" labelOnly="1" outline="0" fieldPosition="0">
        <references count="2">
          <reference field="4" count="1">
            <x v="18"/>
          </reference>
          <reference field="8" count="1" selected="0">
            <x v="526"/>
          </reference>
        </references>
      </pivotArea>
    </format>
    <format dxfId="776">
      <pivotArea dataOnly="0" labelOnly="1" outline="0" fieldPosition="0">
        <references count="2">
          <reference field="4" count="1">
            <x v="76"/>
          </reference>
          <reference field="8" count="1" selected="0">
            <x v="527"/>
          </reference>
        </references>
      </pivotArea>
    </format>
    <format dxfId="775">
      <pivotArea dataOnly="0" labelOnly="1" outline="0" fieldPosition="0">
        <references count="2">
          <reference field="4" count="1">
            <x v="116"/>
          </reference>
          <reference field="8" count="1" selected="0">
            <x v="528"/>
          </reference>
        </references>
      </pivotArea>
    </format>
    <format dxfId="774">
      <pivotArea dataOnly="0" labelOnly="1" outline="0" fieldPosition="0">
        <references count="2">
          <reference field="4" count="1">
            <x v="217"/>
          </reference>
          <reference field="8" count="1" selected="0">
            <x v="529"/>
          </reference>
        </references>
      </pivotArea>
    </format>
    <format dxfId="773">
      <pivotArea dataOnly="0" labelOnly="1" outline="0" fieldPosition="0">
        <references count="2">
          <reference field="4" count="1">
            <x v="37"/>
          </reference>
          <reference field="8" count="1" selected="0">
            <x v="530"/>
          </reference>
        </references>
      </pivotArea>
    </format>
    <format dxfId="772">
      <pivotArea dataOnly="0" labelOnly="1" outline="0" fieldPosition="0">
        <references count="2">
          <reference field="4" count="1">
            <x v="130"/>
          </reference>
          <reference field="8" count="1" selected="0">
            <x v="531"/>
          </reference>
        </references>
      </pivotArea>
    </format>
    <format dxfId="771">
      <pivotArea dataOnly="0" labelOnly="1" outline="0" fieldPosition="0">
        <references count="2">
          <reference field="4" count="1">
            <x v="240"/>
          </reference>
          <reference field="8" count="1" selected="0">
            <x v="532"/>
          </reference>
        </references>
      </pivotArea>
    </format>
    <format dxfId="770">
      <pivotArea dataOnly="0" labelOnly="1" outline="0" fieldPosition="0">
        <references count="2">
          <reference field="4" count="1">
            <x v="167"/>
          </reference>
          <reference field="8" count="1" selected="0">
            <x v="533"/>
          </reference>
        </references>
      </pivotArea>
    </format>
    <format dxfId="769">
      <pivotArea dataOnly="0" labelOnly="1" outline="0" fieldPosition="0">
        <references count="2">
          <reference field="4" count="1">
            <x v="173"/>
          </reference>
          <reference field="8" count="1" selected="0">
            <x v="534"/>
          </reference>
        </references>
      </pivotArea>
    </format>
    <format dxfId="768">
      <pivotArea dataOnly="0" labelOnly="1" outline="0" fieldPosition="0">
        <references count="2">
          <reference field="4" count="1">
            <x v="78"/>
          </reference>
          <reference field="8" count="1" selected="0">
            <x v="535"/>
          </reference>
        </references>
      </pivotArea>
    </format>
    <format dxfId="767">
      <pivotArea dataOnly="0" labelOnly="1" outline="0" fieldPosition="0">
        <references count="2">
          <reference field="4" count="1">
            <x v="483"/>
          </reference>
          <reference field="8" count="1" selected="0">
            <x v="536"/>
          </reference>
        </references>
      </pivotArea>
    </format>
    <format dxfId="766">
      <pivotArea dataOnly="0" labelOnly="1" outline="0" fieldPosition="0">
        <references count="2">
          <reference field="4" count="1">
            <x v="449"/>
          </reference>
          <reference field="8" count="1" selected="0">
            <x v="537"/>
          </reference>
        </references>
      </pivotArea>
    </format>
    <format dxfId="765">
      <pivotArea dataOnly="0" labelOnly="1" outline="0" fieldPosition="0">
        <references count="2">
          <reference field="4" count="1">
            <x v="73"/>
          </reference>
          <reference field="8" count="1" selected="0">
            <x v="538"/>
          </reference>
        </references>
      </pivotArea>
    </format>
    <format dxfId="764">
      <pivotArea dataOnly="0" labelOnly="1" outline="0" fieldPosition="0">
        <references count="2">
          <reference field="4" count="1">
            <x v="374"/>
          </reference>
          <reference field="8" count="1" selected="0">
            <x v="539"/>
          </reference>
        </references>
      </pivotArea>
    </format>
    <format dxfId="763">
      <pivotArea dataOnly="0" labelOnly="1" outline="0" fieldPosition="0">
        <references count="2">
          <reference field="4" count="1">
            <x v="324"/>
          </reference>
          <reference field="8" count="1" selected="0">
            <x v="540"/>
          </reference>
        </references>
      </pivotArea>
    </format>
    <format dxfId="762">
      <pivotArea dataOnly="0" labelOnly="1" outline="0" fieldPosition="0">
        <references count="2">
          <reference field="4" count="1">
            <x v="307"/>
          </reference>
          <reference field="8" count="1" selected="0">
            <x v="541"/>
          </reference>
        </references>
      </pivotArea>
    </format>
    <format dxfId="761">
      <pivotArea dataOnly="0" labelOnly="1" outline="0" fieldPosition="0">
        <references count="2">
          <reference field="4" count="1">
            <x v="358"/>
          </reference>
          <reference field="8" count="1" selected="0">
            <x v="542"/>
          </reference>
        </references>
      </pivotArea>
    </format>
    <format dxfId="760">
      <pivotArea dataOnly="0" labelOnly="1" outline="0" fieldPosition="0">
        <references count="2">
          <reference field="4" count="1">
            <x v="432"/>
          </reference>
          <reference field="8" count="1" selected="0">
            <x v="543"/>
          </reference>
        </references>
      </pivotArea>
    </format>
    <format dxfId="759">
      <pivotArea dataOnly="0" labelOnly="1" outline="0" fieldPosition="0">
        <references count="2">
          <reference field="4" count="1">
            <x v="304"/>
          </reference>
          <reference field="8" count="1" selected="0">
            <x v="544"/>
          </reference>
        </references>
      </pivotArea>
    </format>
    <format dxfId="758">
      <pivotArea dataOnly="0" labelOnly="1" outline="0" fieldPosition="0">
        <references count="2">
          <reference field="4" count="1">
            <x v="340"/>
          </reference>
          <reference field="8" count="1" selected="0">
            <x v="545"/>
          </reference>
        </references>
      </pivotArea>
    </format>
    <format dxfId="757">
      <pivotArea dataOnly="0" labelOnly="1" outline="0" fieldPosition="0">
        <references count="2">
          <reference field="4" count="1">
            <x v="460"/>
          </reference>
          <reference field="8" count="1" selected="0">
            <x v="546"/>
          </reference>
        </references>
      </pivotArea>
    </format>
    <format dxfId="756">
      <pivotArea dataOnly="0" labelOnly="1" outline="0" fieldPosition="0">
        <references count="2">
          <reference field="4" count="1">
            <x v="64"/>
          </reference>
          <reference field="8" count="1" selected="0">
            <x v="547"/>
          </reference>
        </references>
      </pivotArea>
    </format>
    <format dxfId="755">
      <pivotArea dataOnly="0" labelOnly="1" outline="0" fieldPosition="0">
        <references count="2">
          <reference field="4" count="1">
            <x v="418"/>
          </reference>
          <reference field="8" count="1" selected="0">
            <x v="548"/>
          </reference>
        </references>
      </pivotArea>
    </format>
    <format dxfId="754">
      <pivotArea dataOnly="0" labelOnly="1" outline="0" fieldPosition="0">
        <references count="2">
          <reference field="4" count="1">
            <x v="472"/>
          </reference>
          <reference field="8" count="1" selected="0">
            <x v="549"/>
          </reference>
        </references>
      </pivotArea>
    </format>
    <format dxfId="753">
      <pivotArea dataOnly="0" labelOnly="1" outline="0" fieldPosition="0">
        <references count="2">
          <reference field="4" count="1">
            <x v="357"/>
          </reference>
          <reference field="8" count="1" selected="0">
            <x v="550"/>
          </reference>
        </references>
      </pivotArea>
    </format>
    <format dxfId="752">
      <pivotArea dataOnly="0" labelOnly="1" outline="0" fieldPosition="0">
        <references count="2">
          <reference field="4" count="1">
            <x v="294"/>
          </reference>
          <reference field="8" count="1" selected="0">
            <x v="551"/>
          </reference>
        </references>
      </pivotArea>
    </format>
    <format dxfId="751">
      <pivotArea dataOnly="0" labelOnly="1" outline="0" fieldPosition="0">
        <references count="2">
          <reference field="4" count="1">
            <x v="52"/>
          </reference>
          <reference field="8" count="1" selected="0">
            <x v="552"/>
          </reference>
        </references>
      </pivotArea>
    </format>
    <format dxfId="750">
      <pivotArea dataOnly="0" labelOnly="1" outline="0" fieldPosition="0">
        <references count="2">
          <reference field="4" count="1">
            <x v="260"/>
          </reference>
          <reference field="8" count="1" selected="0">
            <x v="553"/>
          </reference>
        </references>
      </pivotArea>
    </format>
    <format dxfId="749">
      <pivotArea dataOnly="0" labelOnly="1" outline="0" fieldPosition="0">
        <references count="2">
          <reference field="4" count="1">
            <x v="203"/>
          </reference>
          <reference field="8" count="1" selected="0">
            <x v="554"/>
          </reference>
        </references>
      </pivotArea>
    </format>
    <format dxfId="748">
      <pivotArea dataOnly="0" labelOnly="1" outline="0" fieldPosition="0">
        <references count="2">
          <reference field="4" count="1">
            <x v="399"/>
          </reference>
          <reference field="8" count="1" selected="0">
            <x v="555"/>
          </reference>
        </references>
      </pivotArea>
    </format>
    <format dxfId="747">
      <pivotArea dataOnly="0" labelOnly="1" outline="0" fieldPosition="0">
        <references count="2">
          <reference field="4" count="1">
            <x v="379"/>
          </reference>
          <reference field="8" count="1" selected="0">
            <x v="556"/>
          </reference>
        </references>
      </pivotArea>
    </format>
    <format dxfId="746">
      <pivotArea dataOnly="0" labelOnly="1" outline="0" fieldPosition="0">
        <references count="2">
          <reference field="4" count="1">
            <x v="267"/>
          </reference>
          <reference field="8" count="1" selected="0">
            <x v="557"/>
          </reference>
        </references>
      </pivotArea>
    </format>
    <format dxfId="745">
      <pivotArea dataOnly="0" labelOnly="1" outline="0" fieldPosition="0">
        <references count="2">
          <reference field="4" count="1">
            <x v="23"/>
          </reference>
          <reference field="8" count="1" selected="0">
            <x v="558"/>
          </reference>
        </references>
      </pivotArea>
    </format>
    <format dxfId="744">
      <pivotArea dataOnly="0" labelOnly="1" outline="0" fieldPosition="0">
        <references count="2">
          <reference field="4" count="1">
            <x v="345"/>
          </reference>
          <reference field="8" count="1" selected="0">
            <x v="559"/>
          </reference>
        </references>
      </pivotArea>
    </format>
    <format dxfId="743">
      <pivotArea dataOnly="0" labelOnly="1" outline="0" fieldPosition="0">
        <references count="2">
          <reference field="4" count="1">
            <x v="520"/>
          </reference>
          <reference field="8" count="1" selected="0">
            <x v="560"/>
          </reference>
        </references>
      </pivotArea>
    </format>
    <format dxfId="742">
      <pivotArea dataOnly="0" labelOnly="1" outline="0" fieldPosition="0">
        <references count="2">
          <reference field="4" count="1">
            <x v="382"/>
          </reference>
          <reference field="8" count="1" selected="0">
            <x v="561"/>
          </reference>
        </references>
      </pivotArea>
    </format>
    <format dxfId="741">
      <pivotArea dataOnly="0" labelOnly="1" outline="0" fieldPosition="0">
        <references count="2">
          <reference field="4" count="1">
            <x v="315"/>
          </reference>
          <reference field="8" count="1" selected="0">
            <x v="562"/>
          </reference>
        </references>
      </pivotArea>
    </format>
    <format dxfId="740">
      <pivotArea dataOnly="0" labelOnly="1" outline="0" fieldPosition="0">
        <references count="2">
          <reference field="4" count="1">
            <x v="290"/>
          </reference>
          <reference field="8" count="1" selected="0">
            <x v="563"/>
          </reference>
        </references>
      </pivotArea>
    </format>
    <format dxfId="739">
      <pivotArea dataOnly="0" labelOnly="1" outline="0" fieldPosition="0">
        <references count="2">
          <reference field="4" count="1">
            <x v="140"/>
          </reference>
          <reference field="8" count="1" selected="0">
            <x v="564"/>
          </reference>
        </references>
      </pivotArea>
    </format>
    <format dxfId="738">
      <pivotArea dataOnly="0" labelOnly="1" outline="0" fieldPosition="0">
        <references count="2">
          <reference field="4" count="1">
            <x v="403"/>
          </reference>
          <reference field="8" count="1" selected="0">
            <x v="565"/>
          </reference>
        </references>
      </pivotArea>
    </format>
    <format dxfId="737">
      <pivotArea dataOnly="0" labelOnly="1" outline="0" fieldPosition="0">
        <references count="2">
          <reference field="4" count="1">
            <x v="419"/>
          </reference>
          <reference field="8" count="1" selected="0">
            <x v="566"/>
          </reference>
        </references>
      </pivotArea>
    </format>
    <format dxfId="736">
      <pivotArea dataOnly="0" labelOnly="1" outline="0" fieldPosition="0">
        <references count="2">
          <reference field="4" count="1">
            <x v="151"/>
          </reference>
          <reference field="8" count="1" selected="0">
            <x v="567"/>
          </reference>
        </references>
      </pivotArea>
    </format>
    <format dxfId="735">
      <pivotArea dataOnly="0" labelOnly="1" outline="0" fieldPosition="0">
        <references count="2">
          <reference field="4" count="1">
            <x v="347"/>
          </reference>
          <reference field="8" count="1" selected="0">
            <x v="568"/>
          </reference>
        </references>
      </pivotArea>
    </format>
    <format dxfId="734">
      <pivotArea dataOnly="0" labelOnly="1" outline="0" fieldPosition="0">
        <references count="2">
          <reference field="4" count="1">
            <x v="222"/>
          </reference>
          <reference field="8" count="1" selected="0">
            <x v="569"/>
          </reference>
        </references>
      </pivotArea>
    </format>
    <format dxfId="733">
      <pivotArea dataOnly="0" labelOnly="1" outline="0" fieldPosition="0">
        <references count="2">
          <reference field="4" count="1">
            <x v="306"/>
          </reference>
          <reference field="8" count="1" selected="0">
            <x v="570"/>
          </reference>
        </references>
      </pivotArea>
    </format>
    <format dxfId="732">
      <pivotArea dataOnly="0" labelOnly="1" outline="0" fieldPosition="0">
        <references count="2">
          <reference field="4" count="1">
            <x v="499"/>
          </reference>
          <reference field="8" count="1" selected="0">
            <x v="571"/>
          </reference>
        </references>
      </pivotArea>
    </format>
    <format dxfId="731">
      <pivotArea dataOnly="0" labelOnly="1" outline="0" fieldPosition="0">
        <references count="2">
          <reference field="4" count="1">
            <x v="515"/>
          </reference>
          <reference field="8" count="1" selected="0">
            <x v="572"/>
          </reference>
        </references>
      </pivotArea>
    </format>
    <format dxfId="730">
      <pivotArea dataOnly="0" labelOnly="1" outline="0" fieldPosition="0">
        <references count="2">
          <reference field="4" count="1">
            <x v="478"/>
          </reference>
          <reference field="8" count="1" selected="0">
            <x v="573"/>
          </reference>
        </references>
      </pivotArea>
    </format>
    <format dxfId="729">
      <pivotArea dataOnly="0" labelOnly="1" outline="0" fieldPosition="0">
        <references count="2">
          <reference field="4" count="1">
            <x v="511"/>
          </reference>
          <reference field="8" count="1" selected="0">
            <x v="574"/>
          </reference>
        </references>
      </pivotArea>
    </format>
    <format dxfId="728">
      <pivotArea dataOnly="0" labelOnly="1" outline="0" fieldPosition="0">
        <references count="2">
          <reference field="4" count="1">
            <x v="402"/>
          </reference>
          <reference field="8" count="1" selected="0">
            <x v="575"/>
          </reference>
        </references>
      </pivotArea>
    </format>
    <format dxfId="727">
      <pivotArea dataOnly="0" labelOnly="1" outline="0" fieldPosition="0">
        <references count="2">
          <reference field="4" count="1">
            <x v="400"/>
          </reference>
          <reference field="8" count="1" selected="0">
            <x v="576"/>
          </reference>
        </references>
      </pivotArea>
    </format>
    <format dxfId="726">
      <pivotArea dataOnly="0" labelOnly="1" outline="0" fieldPosition="0">
        <references count="2">
          <reference field="4" count="1">
            <x v="172"/>
          </reference>
          <reference field="8" count="1" selected="0">
            <x v="577"/>
          </reference>
        </references>
      </pivotArea>
    </format>
    <format dxfId="725">
      <pivotArea dataOnly="0" labelOnly="1" outline="0" fieldPosition="0">
        <references count="2">
          <reference field="4" count="1">
            <x v="213"/>
          </reference>
          <reference field="8" count="1" selected="0">
            <x v="578"/>
          </reference>
        </references>
      </pivotArea>
    </format>
    <format dxfId="724">
      <pivotArea dataOnly="0" labelOnly="1" outline="0" fieldPosition="0">
        <references count="2">
          <reference field="4" count="1">
            <x v="399"/>
          </reference>
          <reference field="8" count="1" selected="0">
            <x v="579"/>
          </reference>
        </references>
      </pivotArea>
    </format>
    <format dxfId="723">
      <pivotArea dataOnly="0" labelOnly="1" outline="0" fieldPosition="0">
        <references count="2">
          <reference field="4" count="1">
            <x v="164"/>
          </reference>
          <reference field="8" count="1" selected="0">
            <x v="580"/>
          </reference>
        </references>
      </pivotArea>
    </format>
    <format dxfId="722">
      <pivotArea dataOnly="0" labelOnly="1" outline="0" fieldPosition="0">
        <references count="2">
          <reference field="4" count="1">
            <x v="526"/>
          </reference>
          <reference field="8" count="1" selected="0">
            <x v="581"/>
          </reference>
        </references>
      </pivotArea>
    </format>
    <format dxfId="721">
      <pivotArea dataOnly="0" labelOnly="1" outline="0" fieldPosition="0">
        <references count="2">
          <reference field="4" count="1">
            <x v="276"/>
          </reference>
          <reference field="8" count="1" selected="0">
            <x v="582"/>
          </reference>
        </references>
      </pivotArea>
    </format>
    <format dxfId="720">
      <pivotArea dataOnly="0" labelOnly="1" outline="0" fieldPosition="0">
        <references count="2">
          <reference field="4" count="1">
            <x v="65"/>
          </reference>
          <reference field="8" count="1" selected="0">
            <x v="583"/>
          </reference>
        </references>
      </pivotArea>
    </format>
    <format dxfId="719">
      <pivotArea dataOnly="0" labelOnly="1" outline="0" fieldPosition="0">
        <references count="2">
          <reference field="4" count="1">
            <x v="86"/>
          </reference>
          <reference field="8" count="1" selected="0">
            <x v="584"/>
          </reference>
        </references>
      </pivotArea>
    </format>
    <format dxfId="718">
      <pivotArea dataOnly="0" labelOnly="1" outline="0" fieldPosition="0">
        <references count="2">
          <reference field="4" count="1">
            <x v="45"/>
          </reference>
          <reference field="8" count="1" selected="0">
            <x v="585"/>
          </reference>
        </references>
      </pivotArea>
    </format>
    <format dxfId="717">
      <pivotArea dataOnly="0" labelOnly="1" outline="0" fieldPosition="0">
        <references count="2">
          <reference field="4" count="1">
            <x v="401"/>
          </reference>
          <reference field="8" count="1" selected="0">
            <x v="586"/>
          </reference>
        </references>
      </pivotArea>
    </format>
    <format dxfId="716">
      <pivotArea dataOnly="0" labelOnly="1" outline="0" fieldPosition="0">
        <references count="2">
          <reference field="4" count="1">
            <x v="522"/>
          </reference>
          <reference field="8" count="1" selected="0">
            <x v="587"/>
          </reference>
        </references>
      </pivotArea>
    </format>
    <format dxfId="715">
      <pivotArea dataOnly="0" labelOnly="1" outline="0" fieldPosition="0">
        <references count="2">
          <reference field="4" count="1">
            <x v="88"/>
          </reference>
          <reference field="8" count="1" selected="0">
            <x v="588"/>
          </reference>
        </references>
      </pivotArea>
    </format>
    <format dxfId="714">
      <pivotArea dataOnly="0" labelOnly="1" outline="0" fieldPosition="0">
        <references count="2">
          <reference field="4" count="1">
            <x v="49"/>
          </reference>
          <reference field="8" count="1" selected="0">
            <x v="589"/>
          </reference>
        </references>
      </pivotArea>
    </format>
    <format dxfId="713">
      <pivotArea dataOnly="0" labelOnly="1" outline="0" fieldPosition="0">
        <references count="1">
          <reference field="4294967294" count="2">
            <x v="0"/>
            <x v="1"/>
          </reference>
        </references>
      </pivotArea>
    </format>
    <format dxfId="712">
      <pivotArea type="origin" dataOnly="0" labelOnly="1" outline="0" offset="B1" fieldPosition="0"/>
    </format>
    <format dxfId="711">
      <pivotArea field="-2" type="button" dataOnly="0" labelOnly="1" outline="0" axis="axisCol" fieldPosition="0"/>
    </format>
    <format dxfId="710">
      <pivotArea type="topRight" dataOnly="0" labelOnly="1" outline="0" fieldPosition="0"/>
    </format>
    <format dxfId="709">
      <pivotArea field="4" type="button" dataOnly="0" labelOnly="1" outline="0" axis="axisRow" fieldPosition="1"/>
    </format>
    <format dxfId="708">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2927968-8CC8-4F05-8E2C-569F2257EF94}"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Q5:T16" firstHeaderRow="1" firstDataRow="2" firstDataCol="1"/>
  <pivotFields count="9">
    <pivotField compact="0" outline="0" showAll="0"/>
    <pivotField compact="0" outline="0" showAll="0"/>
    <pivotField axis="axisRow" compact="0" outline="0" showAll="0">
      <items count="10">
        <item x="0"/>
        <item x="1"/>
        <item x="2"/>
        <item x="3"/>
        <item x="4"/>
        <item x="5"/>
        <item x="6"/>
        <item x="7"/>
        <item x="8"/>
        <item t="default"/>
      </items>
    </pivotField>
    <pivotField compact="0" outline="0" showAll="0"/>
    <pivotField compact="0" outline="0" showAll="0"/>
    <pivotField dataField="1" compact="0" outline="0" showAll="0"/>
    <pivotField dataField="1" compact="0" outline="0" showAll="0"/>
    <pivotField dataField="1" compact="0" numFmtId="164" outline="0" showAll="0"/>
    <pivotField compact="0" numFmtId="165" outline="0" showAll="0"/>
  </pivotFields>
  <rowFields count="1">
    <field x="2"/>
  </rowFields>
  <rowItems count="10">
    <i>
      <x/>
    </i>
    <i>
      <x v="1"/>
    </i>
    <i>
      <x v="2"/>
    </i>
    <i>
      <x v="3"/>
    </i>
    <i>
      <x v="4"/>
    </i>
    <i>
      <x v="5"/>
    </i>
    <i>
      <x v="6"/>
    </i>
    <i>
      <x v="7"/>
    </i>
    <i>
      <x v="8"/>
    </i>
    <i t="grand">
      <x/>
    </i>
  </rowItems>
  <colFields count="1">
    <field x="-2"/>
  </colFields>
  <colItems count="3">
    <i>
      <x/>
    </i>
    <i i="1">
      <x v="1"/>
    </i>
    <i i="2">
      <x v="2"/>
    </i>
  </colItems>
  <dataFields count="3">
    <dataField name="Sum of Budget" fld="5" baseField="0" baseItem="0"/>
    <dataField name="Sum of Actual Cost" fld="6" baseField="0" baseItem="0"/>
    <dataField name="Sum of Var $ " fld="7" baseField="0" baseItem="0"/>
  </dataFields>
  <formats count="32">
    <format dxfId="665">
      <pivotArea outline="0" collapsedLevelsAreSubtotals="1" fieldPosition="0"/>
    </format>
    <format dxfId="664">
      <pivotArea dataOnly="0" labelOnly="1" outline="0" fieldPosition="0">
        <references count="1">
          <reference field="4294967294" count="1">
            <x v="1"/>
          </reference>
        </references>
      </pivotArea>
    </format>
    <format dxfId="663">
      <pivotArea dataOnly="0" labelOnly="1" outline="0" fieldPosition="0">
        <references count="1">
          <reference field="4294967294" count="2">
            <x v="0"/>
            <x v="1"/>
          </reference>
        </references>
      </pivotArea>
    </format>
    <format dxfId="662">
      <pivotArea dataOnly="0" labelOnly="1" outline="0" fieldPosition="0">
        <references count="1">
          <reference field="4294967294" count="2">
            <x v="0"/>
            <x v="1"/>
          </reference>
        </references>
      </pivotArea>
    </format>
    <format dxfId="661">
      <pivotArea dataOnly="0" labelOnly="1" outline="0" fieldPosition="0">
        <references count="1">
          <reference field="4294967294" count="1">
            <x v="1"/>
          </reference>
        </references>
      </pivotArea>
    </format>
    <format dxfId="660">
      <pivotArea dataOnly="0" labelOnly="1" outline="0" fieldPosition="0">
        <references count="1">
          <reference field="4294967294" count="1">
            <x v="0"/>
          </reference>
        </references>
      </pivotArea>
    </format>
    <format dxfId="659">
      <pivotArea dataOnly="0" labelOnly="1" outline="0" fieldPosition="0">
        <references count="1">
          <reference field="4294967294" count="1">
            <x v="0"/>
          </reference>
        </references>
      </pivotArea>
    </format>
    <format dxfId="658">
      <pivotArea grandRow="1" outline="0" collapsedLevelsAreSubtotals="1" fieldPosition="0"/>
    </format>
    <format dxfId="657">
      <pivotArea grandRow="1" outline="0" collapsedLevelsAreSubtotals="1" fieldPosition="0"/>
    </format>
    <format dxfId="656">
      <pivotArea dataOnly="0" labelOnly="1" grandRow="1" outline="0" fieldPosition="0"/>
    </format>
    <format dxfId="655">
      <pivotArea grandRow="1" outline="0" collapsedLevelsAreSubtotals="1" fieldPosition="0"/>
    </format>
    <format dxfId="654">
      <pivotArea dataOnly="0" labelOnly="1" grandRow="1" outline="0" fieldPosition="0"/>
    </format>
    <format dxfId="653">
      <pivotArea dataOnly="0" labelOnly="1" outline="0" fieldPosition="0">
        <references count="1">
          <reference field="4294967294" count="3">
            <x v="0"/>
            <x v="1"/>
            <x v="2"/>
          </reference>
        </references>
      </pivotArea>
    </format>
    <format dxfId="652">
      <pivotArea dataOnly="0" labelOnly="1" outline="0" fieldPosition="0">
        <references count="1">
          <reference field="2" count="0"/>
        </references>
      </pivotArea>
    </format>
    <format dxfId="651">
      <pivotArea dataOnly="0" labelOnly="1" outline="0" fieldPosition="0">
        <references count="1">
          <reference field="4294967294" count="1">
            <x v="2"/>
          </reference>
        </references>
      </pivotArea>
    </format>
    <format dxfId="650">
      <pivotArea dataOnly="0" labelOnly="1" outline="0" fieldPosition="0">
        <references count="1">
          <reference field="4294967294" count="1">
            <x v="2"/>
          </reference>
        </references>
      </pivotArea>
    </format>
    <format dxfId="649">
      <pivotArea type="all" dataOnly="0" outline="0" fieldPosition="0"/>
    </format>
    <format dxfId="648">
      <pivotArea outline="0" collapsedLevelsAreSubtotals="1" fieldPosition="0"/>
    </format>
    <format dxfId="647">
      <pivotArea type="origin" dataOnly="0" labelOnly="1" outline="0" fieldPosition="0"/>
    </format>
    <format dxfId="646">
      <pivotArea field="-2" type="button" dataOnly="0" labelOnly="1" outline="0" axis="axisCol" fieldPosition="0"/>
    </format>
    <format dxfId="645">
      <pivotArea type="topRight" dataOnly="0" labelOnly="1" outline="0" fieldPosition="0"/>
    </format>
    <format dxfId="644">
      <pivotArea field="2" type="button" dataOnly="0" labelOnly="1" outline="0" axis="axisRow" fieldPosition="0"/>
    </format>
    <format dxfId="643">
      <pivotArea dataOnly="0" labelOnly="1" outline="0" fieldPosition="0">
        <references count="1">
          <reference field="2" count="0"/>
        </references>
      </pivotArea>
    </format>
    <format dxfId="642">
      <pivotArea dataOnly="0" labelOnly="1" grandRow="1" outline="0" fieldPosition="0"/>
    </format>
    <format dxfId="641">
      <pivotArea dataOnly="0" labelOnly="1" outline="0" fieldPosition="0">
        <references count="1">
          <reference field="4294967294" count="3">
            <x v="0"/>
            <x v="1"/>
            <x v="2"/>
          </reference>
        </references>
      </pivotArea>
    </format>
    <format dxfId="640">
      <pivotArea type="origin" dataOnly="0" labelOnly="1" outline="0" fieldPosition="0"/>
    </format>
    <format dxfId="639">
      <pivotArea field="-2" type="button" dataOnly="0" labelOnly="1" outline="0" axis="axisCol" fieldPosition="0"/>
    </format>
    <format dxfId="638">
      <pivotArea type="topRight" dataOnly="0" labelOnly="1" outline="0" fieldPosition="0"/>
    </format>
    <format dxfId="637">
      <pivotArea field="2" type="button" dataOnly="0" labelOnly="1" outline="0" axis="axisRow" fieldPosition="0"/>
    </format>
    <format dxfId="636">
      <pivotArea dataOnly="0" labelOnly="1" outline="0" fieldPosition="0">
        <references count="1">
          <reference field="4294967294" count="3">
            <x v="0"/>
            <x v="1"/>
            <x v="2"/>
          </reference>
        </references>
      </pivotArea>
    </format>
    <format dxfId="635">
      <pivotArea grandRow="1" outline="0" collapsedLevelsAreSubtotals="1" fieldPosition="0"/>
    </format>
    <format dxfId="634">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B2A6D61-3D95-4E93-A2F3-C4CA7A8FEB71}" name="PivotTable4" cacheId="3"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Q11:R36" firstHeaderRow="2" firstDataRow="2" firstDataCol="1"/>
  <pivotFields count="3">
    <pivotField axis="axisRow" compact="0" outline="0" showAll="0">
      <items count="24">
        <item x="0"/>
        <item x="9"/>
        <item x="8"/>
        <item x="7"/>
        <item x="6"/>
        <item x="5"/>
        <item x="4"/>
        <item x="3"/>
        <item x="2"/>
        <item x="10"/>
        <item x="1"/>
        <item x="21"/>
        <item x="22"/>
        <item x="11"/>
        <item x="12"/>
        <item x="13"/>
        <item x="14"/>
        <item x="15"/>
        <item x="16"/>
        <item x="17"/>
        <item x="18"/>
        <item x="19"/>
        <item x="20"/>
        <item t="default"/>
      </items>
    </pivotField>
    <pivotField dataField="1" compact="0" outline="0" showAll="0"/>
    <pivotField compact="0" outline="0" showAll="0"/>
  </pivotFields>
  <rowFields count="1">
    <field x="0"/>
  </rowFields>
  <rowItems count="24">
    <i>
      <x/>
    </i>
    <i>
      <x v="1"/>
    </i>
    <i>
      <x v="2"/>
    </i>
    <i>
      <x v="3"/>
    </i>
    <i>
      <x v="4"/>
    </i>
    <i>
      <x v="5"/>
    </i>
    <i>
      <x v="6"/>
    </i>
    <i>
      <x v="7"/>
    </i>
    <i>
      <x v="8"/>
    </i>
    <i>
      <x v="9"/>
    </i>
    <i>
      <x v="10"/>
    </i>
    <i>
      <x v="11"/>
    </i>
    <i>
      <x v="12"/>
    </i>
    <i>
      <x v="13"/>
    </i>
    <i>
      <x v="14"/>
    </i>
    <i>
      <x v="15"/>
    </i>
    <i>
      <x v="16"/>
    </i>
    <i>
      <x v="17"/>
    </i>
    <i>
      <x v="18"/>
    </i>
    <i>
      <x v="19"/>
    </i>
    <i>
      <x v="20"/>
    </i>
    <i>
      <x v="21"/>
    </i>
    <i>
      <x v="22"/>
    </i>
    <i t="grand">
      <x/>
    </i>
  </rowItems>
  <colItems count="1">
    <i/>
  </colItems>
  <dataFields count="1">
    <dataField name="Count of Chart Data" fld="1" subtotal="count" baseField="0" baseItem="3"/>
  </dataFields>
  <formats count="10">
    <format dxfId="10">
      <pivotArea type="all" dataOnly="0" outline="0" fieldPosition="0"/>
    </format>
    <format dxfId="9">
      <pivotArea outline="0" collapsedLevelsAreSubtotals="1" fieldPosition="0"/>
    </format>
    <format dxfId="8">
      <pivotArea type="origin" dataOnly="0" labelOnly="1" outline="0" fieldPosition="0"/>
    </format>
    <format dxfId="7">
      <pivotArea field="0" type="button" dataOnly="0" labelOnly="1" outline="0" axis="axisRow" fieldPosition="0"/>
    </format>
    <format dxfId="6">
      <pivotArea dataOnly="0" labelOnly="1" outline="0" fieldPosition="0">
        <references count="1">
          <reference field="0" count="0"/>
        </references>
      </pivotArea>
    </format>
    <format dxfId="5">
      <pivotArea dataOnly="0" labelOnly="1" grandRow="1" outline="0" fieldPosition="0"/>
    </format>
    <format dxfId="4">
      <pivotArea type="topRight" dataOnly="0" labelOnly="1" outline="0" fieldPosition="0"/>
    </format>
    <format dxfId="3">
      <pivotArea type="origin" dataOnly="0" labelOnly="1" outline="0" fieldPosition="0"/>
    </format>
    <format dxfId="2">
      <pivotArea field="0" type="button" dataOnly="0" labelOnly="1" outline="0" axis="axisRow" fieldPosition="0"/>
    </format>
    <format dxfId="1">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E442C7A-AF4E-4F6F-847D-ED9285748873}" name="PivotTable3" cacheId="4" applyNumberFormats="0" applyBorderFormats="0" applyFontFormats="0" applyPatternFormats="0" applyAlignmentFormats="0" applyWidthHeightFormats="1" dataCaption="Values" updatedVersion="8" minRefreshableVersion="3" useAutoFormatting="1" itemPrintTitles="1" createdVersion="8" indent="0" compact="0" compactData="0" gridDropZones="1" multipleFieldFilters="0">
  <location ref="A1:D713" firstHeaderRow="1" firstDataRow="2" firstDataCol="2"/>
  <pivotFields count="9">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showAll="0">
      <items count="646">
        <item x="182"/>
        <item x="325"/>
        <item x="203"/>
        <item x="284"/>
        <item x="219"/>
        <item x="107"/>
        <item x="26"/>
        <item x="112"/>
        <item x="41"/>
        <item x="377"/>
        <item x="375"/>
        <item x="385"/>
        <item x="379"/>
        <item x="429"/>
        <item x="305"/>
        <item x="208"/>
        <item x="96"/>
        <item x="485"/>
        <item x="32"/>
        <item x="202"/>
        <item x="132"/>
        <item x="99"/>
        <item x="192"/>
        <item x="323"/>
        <item x="508"/>
        <item x="179"/>
        <item x="290"/>
        <item x="171"/>
        <item x="397"/>
        <item x="441"/>
        <item x="454"/>
        <item x="83"/>
        <item x="265"/>
        <item x="271"/>
        <item x="68"/>
        <item x="315"/>
        <item x="523"/>
        <item x="428"/>
        <item x="77"/>
        <item x="212"/>
        <item x="213"/>
        <item x="272"/>
        <item x="162"/>
        <item x="286"/>
        <item x="95"/>
        <item x="510"/>
        <item x="151"/>
        <item x="490"/>
        <item x="161"/>
        <item x="433"/>
        <item x="88"/>
        <item x="71"/>
        <item x="493"/>
        <item x="274"/>
        <item x="303"/>
        <item x="360"/>
        <item x="452"/>
        <item x="418"/>
        <item x="417"/>
        <item x="463"/>
        <item x="464"/>
        <item x="35"/>
        <item x="33"/>
        <item x="34"/>
        <item x="128"/>
        <item x="436"/>
        <item x="449"/>
        <item x="314"/>
        <item x="130"/>
        <item x="222"/>
        <item x="50"/>
        <item x="306"/>
        <item x="181"/>
        <item x="183"/>
        <item x="294"/>
        <item x="40"/>
        <item x="518"/>
        <item x="499"/>
        <item x="517"/>
        <item x="471"/>
        <item x="72"/>
        <item x="102"/>
        <item x="104"/>
        <item x="221"/>
        <item x="359"/>
        <item x="228"/>
        <item x="175"/>
        <item x="335"/>
        <item x="525"/>
        <item x="495"/>
        <item x="44"/>
        <item x="153"/>
        <item x="214"/>
        <item x="109"/>
        <item x="39"/>
        <item x="320"/>
        <item x="173"/>
        <item x="89"/>
        <item x="93"/>
        <item x="398"/>
        <item x="384"/>
        <item x="226"/>
        <item x="278"/>
        <item x="158"/>
        <item x="468"/>
        <item x="494"/>
        <item x="455"/>
        <item x="24"/>
        <item x="254"/>
        <item x="82"/>
        <item x="6"/>
        <item x="396"/>
        <item x="152"/>
        <item x="488"/>
        <item x="382"/>
        <item x="486"/>
        <item x="469"/>
        <item x="317"/>
        <item x="84"/>
        <item x="184"/>
        <item x="491"/>
        <item x="236"/>
        <item x="115"/>
        <item x="97"/>
        <item x="163"/>
        <item x="218"/>
        <item x="318"/>
        <item x="409"/>
        <item x="150"/>
        <item x="127"/>
        <item x="22"/>
        <item x="79"/>
        <item x="291"/>
        <item x="481"/>
        <item x="456"/>
        <item x="370"/>
        <item x="133"/>
        <item x="38"/>
        <item x="145"/>
        <item x="460"/>
        <item x="378"/>
        <item x="414"/>
        <item x="29"/>
        <item x="185"/>
        <item x="110"/>
        <item x="345"/>
        <item x="447"/>
        <item x="479"/>
        <item x="472"/>
        <item x="215"/>
        <item x="124"/>
        <item x="426"/>
        <item x="30"/>
        <item x="193"/>
        <item x="54"/>
        <item x="242"/>
        <item x="125"/>
        <item x="309"/>
        <item x="126"/>
        <item x="250"/>
        <item x="308"/>
        <item x="313"/>
        <item x="198"/>
        <item x="364"/>
        <item x="363"/>
        <item x="144"/>
        <item x="142"/>
        <item x="143"/>
        <item x="252"/>
        <item x="292"/>
        <item x="478"/>
        <item x="453"/>
        <item x="230"/>
        <item x="156"/>
        <item x="328"/>
        <item x="496"/>
        <item x="503"/>
        <item x="299"/>
        <item x="342"/>
        <item x="423"/>
        <item x="355"/>
        <item x="129"/>
        <item x="457"/>
        <item x="458"/>
        <item x="42"/>
        <item x="57"/>
        <item x="322"/>
        <item x="69"/>
        <item x="53"/>
        <item x="31"/>
        <item x="111"/>
        <item x="189"/>
        <item x="49"/>
        <item x="445"/>
        <item x="160"/>
        <item x="422"/>
        <item x="73"/>
        <item x="195"/>
        <item x="366"/>
        <item x="443"/>
        <item x="260"/>
        <item x="298"/>
        <item x="497"/>
        <item x="55"/>
        <item x="300"/>
        <item x="59"/>
        <item x="353"/>
        <item x="358"/>
        <item x="365"/>
        <item x="361"/>
        <item x="432"/>
        <item x="444"/>
        <item x="420"/>
        <item x="427"/>
        <item x="415"/>
        <item x="289"/>
        <item x="311"/>
        <item x="341"/>
        <item x="319"/>
        <item x="268"/>
        <item x="249"/>
        <item x="138"/>
        <item x="440"/>
        <item x="205"/>
        <item x="256"/>
        <item x="241"/>
        <item x="476"/>
        <item x="20"/>
        <item x="197"/>
        <item x="240"/>
        <item x="402"/>
        <item x="237"/>
        <item x="501"/>
        <item x="76"/>
        <item x="504"/>
        <item x="507"/>
        <item x="235"/>
        <item x="80"/>
        <item x="87"/>
        <item x="520"/>
        <item x="516"/>
        <item x="131"/>
        <item x="194"/>
        <item x="371"/>
        <item x="223"/>
        <item x="430"/>
        <item x="108"/>
        <item x="58"/>
        <item x="351"/>
        <item x="435"/>
        <item x="200"/>
        <item x="446"/>
        <item x="373"/>
        <item x="176"/>
        <item x="10"/>
        <item x="117"/>
        <item x="16"/>
        <item x="304"/>
        <item x="91"/>
        <item x="27"/>
        <item x="511"/>
        <item x="86"/>
        <item x="316"/>
        <item x="149"/>
        <item x="13"/>
        <item x="75"/>
        <item x="352"/>
        <item x="459"/>
        <item x="473"/>
        <item x="492"/>
        <item x="244"/>
        <item x="137"/>
        <item x="239"/>
        <item x="282"/>
        <item x="7"/>
        <item x="135"/>
        <item x="521"/>
        <item x="512"/>
        <item x="273"/>
        <item x="380"/>
        <item x="336"/>
        <item x="410"/>
        <item x="157"/>
        <item x="66"/>
        <item x="225"/>
        <item x="277"/>
        <item x="178"/>
        <item x="246"/>
        <item x="98"/>
        <item x="381"/>
        <item x="442"/>
        <item x="263"/>
        <item x="281"/>
        <item x="52"/>
        <item x="372"/>
        <item x="333"/>
        <item x="19"/>
        <item x="296"/>
        <item x="36"/>
        <item x="470"/>
        <item x="356"/>
        <item x="324"/>
        <item x="119"/>
        <item x="466"/>
        <item x="461"/>
        <item x="224"/>
        <item x="285"/>
        <item x="339"/>
        <item x="413"/>
        <item x="67"/>
        <item x="78"/>
        <item x="229"/>
        <item x="279"/>
        <item x="85"/>
        <item x="238"/>
        <item x="505"/>
        <item x="388"/>
        <item x="326"/>
        <item x="392"/>
        <item x="383"/>
        <item x="216"/>
        <item x="14"/>
        <item x="147"/>
        <item x="498"/>
        <item x="526"/>
        <item x="347"/>
        <item x="408"/>
        <item x="123"/>
        <item x="46"/>
        <item x="389"/>
        <item x="439"/>
        <item x="136"/>
        <item x="467"/>
        <item x="146"/>
        <item x="11"/>
        <item x="465"/>
        <item x="74"/>
        <item x="62"/>
        <item x="500"/>
        <item x="61"/>
        <item x="484"/>
        <item x="17"/>
        <item x="101"/>
        <item x="357"/>
        <item x="399"/>
        <item x="105"/>
        <item x="329"/>
        <item x="168"/>
        <item x="121"/>
        <item x="354"/>
        <item x="56"/>
        <item x="431"/>
        <item x="43"/>
        <item x="514"/>
        <item x="23"/>
        <item x="407"/>
        <item x="122"/>
        <item x="164"/>
        <item x="248"/>
        <item x="169"/>
        <item x="170"/>
        <item x="474"/>
        <item x="94"/>
        <item x="419"/>
        <item x="8"/>
        <item x="177"/>
        <item x="405"/>
        <item x="297"/>
        <item x="206"/>
        <item x="258"/>
        <item x="0"/>
        <item x="245"/>
        <item x="190"/>
        <item x="148"/>
        <item x="502"/>
        <item x="475"/>
        <item x="393"/>
        <item x="387"/>
        <item x="159"/>
        <item x="480"/>
        <item x="403"/>
        <item x="257"/>
        <item x="483"/>
        <item x="462"/>
        <item x="243"/>
        <item x="404"/>
        <item x="15"/>
        <item x="172"/>
        <item x="332"/>
        <item x="139"/>
        <item x="349"/>
        <item x="280"/>
        <item x="368"/>
        <item x="141"/>
        <item x="390"/>
        <item x="63"/>
        <item x="140"/>
        <item x="210"/>
        <item x="209"/>
        <item x="113"/>
        <item x="434"/>
        <item x="307"/>
        <item x="116"/>
        <item x="199"/>
        <item x="438"/>
        <item x="60"/>
        <item x="28"/>
        <item x="451"/>
        <item x="64"/>
        <item x="166"/>
        <item x="362"/>
        <item x="211"/>
        <item x="400"/>
        <item x="302"/>
        <item x="448"/>
        <item x="425"/>
        <item x="51"/>
        <item x="4"/>
        <item x="253"/>
        <item x="283"/>
        <item x="207"/>
        <item x="259"/>
        <item x="301"/>
        <item x="264"/>
        <item x="394"/>
        <item x="395"/>
        <item x="331"/>
        <item x="217"/>
        <item x="310"/>
        <item x="340"/>
        <item x="424"/>
        <item x="154"/>
        <item x="334"/>
        <item x="234"/>
        <item x="266"/>
        <item x="276"/>
        <item x="174"/>
        <item x="186"/>
        <item x="21"/>
        <item x="1"/>
        <item x="386"/>
        <item x="103"/>
        <item x="391"/>
        <item x="9"/>
        <item x="5"/>
        <item x="165"/>
        <item x="155"/>
        <item x="227"/>
        <item x="295"/>
        <item x="524"/>
        <item x="477"/>
        <item x="261"/>
        <item x="346"/>
        <item x="188"/>
        <item x="12"/>
        <item x="92"/>
        <item x="487"/>
        <item x="312"/>
        <item x="187"/>
        <item x="247"/>
        <item x="337"/>
        <item x="401"/>
        <item x="37"/>
        <item x="118"/>
        <item x="231"/>
        <item x="275"/>
        <item x="327"/>
        <item x="406"/>
        <item x="70"/>
        <item x="65"/>
        <item x="45"/>
        <item x="201"/>
        <item x="437"/>
        <item x="262"/>
        <item x="411"/>
        <item x="267"/>
        <item x="191"/>
        <item x="343"/>
        <item x="522"/>
        <item x="47"/>
        <item x="120"/>
        <item x="344"/>
        <item x="421"/>
        <item x="412"/>
        <item x="287"/>
        <item x="338"/>
        <item x="515"/>
        <item x="196"/>
        <item x="220"/>
        <item x="100"/>
        <item x="18"/>
        <item x="204"/>
        <item x="255"/>
        <item x="293"/>
        <item x="114"/>
        <item x="3"/>
        <item x="233"/>
        <item x="232"/>
        <item x="25"/>
        <item x="106"/>
        <item x="369"/>
        <item x="519"/>
        <item x="509"/>
        <item x="180"/>
        <item x="90"/>
        <item x="2"/>
        <item x="374"/>
        <item x="376"/>
        <item x="167"/>
        <item x="513"/>
        <item x="330"/>
        <item x="416"/>
        <item x="134"/>
        <item x="482"/>
        <item x="321"/>
        <item x="506"/>
        <item x="81"/>
        <item x="489"/>
        <item x="48"/>
        <item x="350"/>
        <item x="450"/>
        <item x="251"/>
        <item x="269"/>
        <item x="270"/>
        <item x="288"/>
        <item x="348"/>
        <item x="367"/>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t="default"/>
      </items>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numFmtId="164" outline="0" showAll="0">
      <extLst>
        <ext xmlns:x14="http://schemas.microsoft.com/office/spreadsheetml/2009/9/main" uri="{2946ED86-A175-432a-8AC1-64E0C546D7DE}">
          <x14:pivotField fillDownLabels="1"/>
        </ext>
      </extLst>
    </pivotField>
    <pivotField axis="axisRow" compact="0" numFmtId="165" outline="0" showAll="0" defaultSubtotal="0">
      <items count="709">
        <item x="336"/>
        <item x="268"/>
        <item x="303"/>
        <item x="257"/>
        <item x="149"/>
        <item x="147"/>
        <item x="87"/>
        <item x="165"/>
        <item x="117"/>
        <item x="271"/>
        <item x="143"/>
        <item x="450"/>
        <item x="359"/>
        <item x="435"/>
        <item x="583"/>
        <item x="298"/>
        <item x="244"/>
        <item x="420"/>
        <item x="472"/>
        <item x="191"/>
        <item x="135"/>
        <item x="541"/>
        <item x="160"/>
        <item x="313"/>
        <item x="115"/>
        <item x="374"/>
        <item x="228"/>
        <item x="72"/>
        <item x="109"/>
        <item x="265"/>
        <item x="540"/>
        <item x="255"/>
        <item x="530"/>
        <item x="254"/>
        <item x="264"/>
        <item x="445"/>
        <item x="168"/>
        <item x="455"/>
        <item x="312"/>
        <item x="167"/>
        <item x="39"/>
        <item x="188"/>
        <item x="90"/>
        <item x="169"/>
        <item x="305"/>
        <item x="118"/>
        <item x="466"/>
        <item x="353"/>
        <item x="256"/>
        <item x="243"/>
        <item x="183"/>
        <item x="217"/>
        <item x="4"/>
        <item x="44"/>
        <item x="248"/>
        <item x="226"/>
        <item x="73"/>
        <item x="278"/>
        <item x="365"/>
        <item x="553"/>
        <item x="75"/>
        <item x="446"/>
        <item x="163"/>
        <item x="253"/>
        <item x="439"/>
        <item x="382"/>
        <item x="323"/>
        <item x="267"/>
        <item x="442"/>
        <item x="554"/>
        <item x="57"/>
        <item x="6"/>
        <item x="86"/>
        <item x="68"/>
        <item x="266"/>
        <item x="471"/>
        <item x="233"/>
        <item x="141"/>
        <item x="216"/>
        <item x="458"/>
        <item x="42"/>
        <item x="418"/>
        <item x="381"/>
        <item x="198"/>
        <item x="538"/>
        <item x="164"/>
        <item x="251"/>
        <item x="2"/>
        <item x="461"/>
        <item x="71"/>
        <item x="5"/>
        <item x="259"/>
        <item x="36"/>
        <item x="342"/>
        <item x="511"/>
        <item x="181"/>
        <item x="449"/>
        <item x="361"/>
        <item x="302"/>
        <item x="451"/>
        <item x="161"/>
        <item x="339"/>
        <item x="69"/>
        <item x="341"/>
        <item x="189"/>
        <item x="249"/>
        <item x="82"/>
        <item x="300"/>
        <item x="148"/>
        <item x="344"/>
        <item x="467"/>
        <item x="457"/>
        <item x="150"/>
        <item x="41"/>
        <item x="456"/>
        <item x="171"/>
        <item x="138"/>
        <item x="139"/>
        <item x="424"/>
        <item x="92"/>
        <item x="65"/>
        <item x="131"/>
        <item x="145"/>
        <item x="250"/>
        <item x="367"/>
        <item x="293"/>
        <item x="415"/>
        <item x="37"/>
        <item x="308"/>
        <item x="468"/>
        <item x="235"/>
        <item x="12"/>
        <item x="113"/>
        <item x="388"/>
        <item x="98"/>
        <item x="79"/>
        <item x="203"/>
        <item x="295"/>
        <item x="309"/>
        <item x="296"/>
        <item x="67"/>
        <item x="399"/>
        <item x="158"/>
        <item x="242"/>
        <item x="555"/>
        <item x="46"/>
        <item x="326"/>
        <item x="232"/>
        <item x="13"/>
        <item x="459"/>
        <item x="506"/>
        <item x="274"/>
        <item x="277"/>
        <item x="294"/>
        <item x="444"/>
        <item x="299"/>
        <item x="371"/>
        <item x="349"/>
        <item x="234"/>
        <item x="89"/>
        <item x="332"/>
        <item x="317"/>
        <item x="448"/>
        <item x="260"/>
        <item x="200"/>
        <item x="557"/>
        <item x="297"/>
        <item x="29"/>
        <item x="95"/>
        <item x="433"/>
        <item x="119"/>
        <item x="518"/>
        <item x="43"/>
        <item x="174"/>
        <item x="229"/>
        <item x="486"/>
        <item x="460"/>
        <item x="403"/>
        <item x="517"/>
        <item x="252"/>
        <item x="184"/>
        <item x="3"/>
        <item x="464"/>
        <item x="84"/>
        <item x="54"/>
        <item x="558"/>
        <item x="125"/>
        <item x="427"/>
        <item x="473"/>
        <item x="220"/>
        <item x="140"/>
        <item x="559"/>
        <item x="76"/>
        <item x="45"/>
        <item x="352"/>
        <item x="272"/>
        <item x="389"/>
        <item x="144"/>
        <item x="477"/>
        <item x="102"/>
        <item x="62"/>
        <item x="38"/>
        <item x="393"/>
        <item x="40"/>
        <item x="24"/>
        <item x="438"/>
        <item x="97"/>
        <item x="142"/>
        <item x="193"/>
        <item x="275"/>
        <item x="111"/>
        <item x="576"/>
        <item x="172"/>
        <item x="28"/>
        <item x="373"/>
        <item x="413"/>
        <item x="379"/>
        <item x="110"/>
        <item x="237"/>
        <item x="412"/>
        <item x="112"/>
        <item x="91"/>
        <item x="199"/>
        <item x="19"/>
        <item x="480"/>
        <item x="126"/>
        <item x="432"/>
        <item x="357"/>
        <item x="531"/>
        <item x="176"/>
        <item x="66"/>
        <item x="61"/>
        <item x="159"/>
        <item x="58"/>
        <item x="136"/>
        <item x="338"/>
        <item x="504"/>
        <item x="152"/>
        <item x="501"/>
        <item x="390"/>
        <item x="345"/>
        <item x="182"/>
        <item x="551"/>
        <item x="177"/>
        <item x="375"/>
        <item x="190"/>
        <item x="0"/>
        <item x="521"/>
        <item x="26"/>
        <item x="406"/>
        <item x="404"/>
        <item x="508"/>
        <item x="212"/>
        <item x="510"/>
        <item x="218"/>
        <item x="409"/>
        <item x="124"/>
        <item x="77"/>
        <item x="133"/>
        <item x="316"/>
        <item x="560"/>
        <item x="162"/>
        <item x="204"/>
        <item x="104"/>
        <item x="263"/>
        <item x="201"/>
        <item x="454"/>
        <item x="495"/>
        <item x="17"/>
        <item x="550"/>
        <item x="535"/>
        <item x="129"/>
        <item x="88"/>
        <item x="447"/>
        <item x="528"/>
        <item x="292"/>
        <item x="85"/>
        <item x="128"/>
        <item x="210"/>
        <item x="355"/>
        <item x="537"/>
        <item x="33"/>
        <item x="410"/>
        <item x="213"/>
        <item x="324"/>
        <item x="340"/>
        <item x="552"/>
        <item x="78"/>
        <item x="516"/>
        <item x="421"/>
        <item x="59"/>
        <item x="262"/>
        <item x="383"/>
        <item x="562"/>
        <item x="230"/>
        <item x="27"/>
        <item x="81"/>
        <item x="153"/>
        <item x="207"/>
        <item x="156"/>
        <item x="509"/>
        <item x="127"/>
        <item x="523"/>
        <item x="205"/>
        <item x="63"/>
        <item x="83"/>
        <item x="157"/>
        <item x="241"/>
        <item x="363"/>
        <item x="334"/>
        <item x="105"/>
        <item x="170"/>
        <item x="549"/>
        <item x="370"/>
        <item x="53"/>
        <item x="240"/>
        <item x="430"/>
        <item x="329"/>
        <item x="20"/>
        <item x="288"/>
        <item x="493"/>
        <item x="520"/>
        <item x="376"/>
        <item x="343"/>
        <item x="423"/>
        <item x="561"/>
        <item x="369"/>
        <item x="35"/>
        <item x="236"/>
        <item x="196"/>
        <item x="408"/>
        <item x="208"/>
        <item x="320"/>
        <item x="14"/>
        <item x="545"/>
        <item x="56"/>
        <item x="348"/>
        <item x="386"/>
        <item x="488"/>
        <item x="279"/>
        <item x="469"/>
        <item x="346"/>
        <item x="385"/>
        <item x="394"/>
        <item x="25"/>
        <item x="401"/>
        <item x="285"/>
        <item x="327"/>
        <item x="101"/>
        <item x="23"/>
        <item x="563"/>
        <item x="80"/>
        <item x="187"/>
        <item x="405"/>
        <item x="123"/>
        <item x="146"/>
        <item x="209"/>
        <item x="48"/>
        <item x="281"/>
        <item x="306"/>
        <item x="173"/>
        <item x="419"/>
        <item x="564"/>
        <item x="7"/>
        <item x="16"/>
        <item x="52"/>
        <item x="544"/>
        <item x="360"/>
        <item x="214"/>
        <item x="428"/>
        <item x="155"/>
        <item x="8"/>
        <item x="21"/>
        <item x="284"/>
        <item x="301"/>
        <item x="282"/>
        <item x="507"/>
        <item x="239"/>
        <item x="527"/>
        <item x="64"/>
        <item x="194"/>
        <item x="526"/>
        <item x="484"/>
        <item x="533"/>
        <item x="498"/>
        <item x="391"/>
        <item x="93"/>
        <item x="325"/>
        <item x="99"/>
        <item x="31"/>
        <item x="566"/>
        <item x="377"/>
        <item x="132"/>
        <item x="94"/>
        <item x="247"/>
        <item x="223"/>
        <item x="74"/>
        <item x="396"/>
        <item x="372"/>
        <item x="202"/>
        <item x="331"/>
        <item x="350"/>
        <item x="567"/>
        <item x="60"/>
        <item x="570"/>
        <item x="30"/>
        <item x="362"/>
        <item x="137"/>
        <item x="225"/>
        <item x="437"/>
        <item x="18"/>
        <item x="358"/>
        <item x="443"/>
        <item x="387"/>
        <item x="55"/>
        <item x="1"/>
        <item x="180"/>
        <item x="238"/>
        <item x="287"/>
        <item x="273"/>
        <item x="474"/>
        <item x="215"/>
        <item x="15"/>
        <item x="290"/>
        <item x="575"/>
        <item x="463"/>
        <item x="380"/>
        <item x="154"/>
        <item x="246"/>
        <item x="481"/>
        <item x="319"/>
        <item x="478"/>
        <item x="426"/>
        <item x="276"/>
        <item x="539"/>
        <item x="582"/>
        <item x="318"/>
        <item x="571"/>
        <item x="351"/>
        <item x="436"/>
        <item x="96"/>
        <item x="572"/>
        <item x="322"/>
        <item x="206"/>
        <item x="47"/>
        <item x="219"/>
        <item x="333"/>
        <item x="542"/>
        <item x="536"/>
        <item x="227"/>
        <item x="321"/>
        <item x="416"/>
        <item x="465"/>
        <item x="185"/>
        <item x="483"/>
        <item x="224"/>
        <item x="310"/>
        <item x="586"/>
        <item x="452"/>
        <item x="245"/>
        <item x="9"/>
        <item x="286"/>
        <item x="482"/>
        <item x="114"/>
        <item x="130"/>
        <item x="529"/>
        <item x="397"/>
        <item x="261"/>
        <item x="476"/>
        <item x="368"/>
        <item x="315"/>
        <item x="120"/>
        <item x="525"/>
        <item x="411"/>
        <item x="311"/>
        <item x="211"/>
        <item x="407"/>
        <item x="422"/>
        <item x="347"/>
        <item x="32"/>
        <item x="502"/>
        <item x="378"/>
        <item x="166"/>
        <item x="195"/>
        <item x="514"/>
        <item x="392"/>
        <item x="462"/>
        <item x="70"/>
        <item x="441"/>
        <item x="364"/>
        <item x="291"/>
        <item x="515"/>
        <item x="337"/>
        <item x="494"/>
        <item x="578"/>
        <item x="269"/>
        <item x="10"/>
        <item x="512"/>
        <item x="270"/>
        <item x="11"/>
        <item x="577"/>
        <item x="453"/>
        <item x="100"/>
        <item x="414"/>
        <item x="34"/>
        <item x="178"/>
        <item x="49"/>
        <item x="280"/>
        <item x="548"/>
        <item x="304"/>
        <item x="134"/>
        <item x="354"/>
        <item x="50"/>
        <item x="485"/>
        <item x="335"/>
        <item x="103"/>
        <item x="122"/>
        <item x="51"/>
        <item x="106"/>
        <item x="519"/>
        <item x="534"/>
        <item x="417"/>
        <item x="431"/>
        <item x="470"/>
        <item x="492"/>
        <item x="487"/>
        <item x="221"/>
        <item x="581"/>
        <item x="532"/>
        <item x="402"/>
        <item x="491"/>
        <item x="22"/>
        <item x="579"/>
        <item x="151"/>
        <item x="192"/>
        <item x="580"/>
        <item x="475"/>
        <item x="587"/>
        <item x="197"/>
        <item x="565"/>
        <item x="589"/>
        <item x="400"/>
        <item x="283"/>
        <item x="395"/>
        <item x="524"/>
        <item x="547"/>
        <item x="398"/>
        <item x="356"/>
        <item x="289"/>
        <item x="500"/>
        <item x="175"/>
        <item x="434"/>
        <item x="556"/>
        <item x="574"/>
        <item x="307"/>
        <item x="231"/>
        <item x="543"/>
        <item x="522"/>
        <item x="384"/>
        <item x="107"/>
        <item x="513"/>
        <item x="546"/>
        <item x="568"/>
        <item x="505"/>
        <item x="440"/>
        <item x="222"/>
        <item x="328"/>
        <item x="489"/>
        <item x="179"/>
        <item x="503"/>
        <item x="330"/>
        <item x="108"/>
        <item x="569"/>
        <item x="585"/>
        <item x="479"/>
        <item x="121"/>
        <item x="497"/>
        <item x="258"/>
        <item x="490"/>
        <item x="116"/>
        <item x="425"/>
        <item x="429"/>
        <item x="584"/>
        <item x="499"/>
        <item x="186"/>
        <item x="573"/>
        <item x="366"/>
        <item x="314"/>
        <item x="588"/>
        <item x="496"/>
        <item x="590"/>
        <item x="591"/>
        <item x="592"/>
        <item x="593"/>
        <item x="594"/>
        <item x="595"/>
        <item x="596"/>
        <item x="597"/>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598"/>
      </items>
      <extLst>
        <ext xmlns:x14="http://schemas.microsoft.com/office/spreadsheetml/2009/9/main" uri="{2946ED86-A175-432a-8AC1-64E0C546D7DE}">
          <x14:pivotField fillDownLabels="1"/>
        </ext>
      </extLst>
    </pivotField>
  </pivotFields>
  <rowFields count="2">
    <field x="8"/>
    <field x="4"/>
  </rowFields>
  <rowItems count="711">
    <i>
      <x/>
      <x v="132"/>
    </i>
    <i r="1">
      <x v="514"/>
    </i>
    <i>
      <x v="1"/>
      <x v="229"/>
    </i>
    <i>
      <x v="2"/>
      <x v="197"/>
    </i>
    <i>
      <x v="3"/>
      <x v="311"/>
    </i>
    <i>
      <x v="4"/>
      <x v="393"/>
    </i>
    <i>
      <x v="5"/>
      <x v="396"/>
    </i>
    <i>
      <x v="6"/>
      <x v="313"/>
    </i>
    <i>
      <x v="7"/>
      <x v="313"/>
    </i>
    <i>
      <x v="8"/>
      <x v="370"/>
    </i>
    <i>
      <x v="9"/>
      <x v="384"/>
    </i>
    <i>
      <x v="10"/>
      <x v="331"/>
    </i>
    <i>
      <x v="11"/>
      <x v="316"/>
    </i>
    <i>
      <x v="12"/>
      <x v="197"/>
    </i>
    <i>
      <x v="13"/>
      <x v="252"/>
    </i>
    <i>
      <x v="14"/>
      <x v="239"/>
    </i>
    <i>
      <x v="15"/>
      <x v="421"/>
    </i>
    <i>
      <x v="16"/>
      <x v="125"/>
    </i>
    <i>
      <x v="17"/>
      <x v="84"/>
    </i>
    <i>
      <x v="18"/>
      <x v="84"/>
    </i>
    <i>
      <x v="19"/>
      <x v="286"/>
    </i>
    <i>
      <x v="20"/>
      <x v="64"/>
    </i>
    <i>
      <x v="21"/>
      <x v="170"/>
    </i>
    <i>
      <x v="22"/>
      <x v="112"/>
    </i>
    <i>
      <x v="23"/>
      <x v="219"/>
    </i>
    <i>
      <x v="24"/>
      <x v="7"/>
    </i>
    <i>
      <x v="25"/>
      <x v="205"/>
    </i>
    <i>
      <x v="26"/>
      <x v="2"/>
    </i>
    <i>
      <x v="27"/>
      <x v="51"/>
    </i>
    <i>
      <x v="28"/>
      <x v="5"/>
    </i>
    <i>
      <x v="29"/>
      <x v="231"/>
    </i>
    <i>
      <x v="30"/>
      <x v="450"/>
    </i>
    <i>
      <x v="31"/>
      <x v="447"/>
    </i>
    <i>
      <x v="32"/>
      <x v="332"/>
    </i>
    <i>
      <x v="33"/>
      <x v="101"/>
    </i>
    <i>
      <x v="34"/>
      <x v="121"/>
    </i>
    <i>
      <x v="35"/>
      <x v="319"/>
    </i>
    <i>
      <x v="36"/>
      <x v="468"/>
    </i>
    <i>
      <x v="37"/>
      <x v="376"/>
    </i>
    <i>
      <x v="38"/>
      <x v="475"/>
    </i>
    <i>
      <x v="39"/>
      <x v="282"/>
    </i>
    <i>
      <x v="40"/>
      <x v="137"/>
    </i>
    <i>
      <x v="41"/>
      <x v="253"/>
    </i>
    <i>
      <x v="42"/>
      <x v="50"/>
    </i>
    <i>
      <x v="43"/>
      <x v="103"/>
    </i>
    <i>
      <x v="44"/>
      <x v="205"/>
    </i>
    <i>
      <x v="45"/>
      <x v="417"/>
    </i>
    <i>
      <x v="46"/>
      <x v="385"/>
    </i>
    <i>
      <x v="47"/>
      <x v="422"/>
    </i>
    <i>
      <x v="48"/>
      <x v="85"/>
    </i>
    <i>
      <x v="49"/>
      <x v="427"/>
    </i>
    <i>
      <x v="50"/>
      <x v="387"/>
    </i>
    <i>
      <x v="51"/>
      <x v="197"/>
    </i>
    <i>
      <x v="52"/>
      <x v="417"/>
    </i>
    <i>
      <x v="53"/>
      <x v="352"/>
    </i>
    <i>
      <x v="54"/>
      <x v="345"/>
    </i>
    <i>
      <x v="55"/>
      <x v="19"/>
    </i>
    <i>
      <x v="56"/>
      <x v="80"/>
    </i>
    <i>
      <x v="57"/>
      <x v="348"/>
    </i>
    <i>
      <x v="58"/>
      <x v="71"/>
    </i>
    <i>
      <x v="59"/>
      <x v="47"/>
    </i>
    <i>
      <x v="60"/>
      <x v="336"/>
    </i>
    <i>
      <x v="61"/>
      <x v="100"/>
    </i>
    <i>
      <x v="62"/>
      <x v="309"/>
    </i>
    <i>
      <x v="63"/>
      <x v="284"/>
    </i>
    <i>
      <x v="64"/>
      <x v="9"/>
    </i>
    <i>
      <x v="65"/>
      <x v="95"/>
    </i>
    <i>
      <x v="66"/>
      <x v="102"/>
    </i>
    <i>
      <x v="67"/>
      <x v="272"/>
    </i>
    <i>
      <x v="68"/>
      <x v="279"/>
    </i>
    <i>
      <x v="69"/>
      <x v="120"/>
    </i>
    <i>
      <x v="70"/>
      <x v="350"/>
    </i>
    <i>
      <x v="71"/>
      <x v="110"/>
    </i>
    <i>
      <x v="72"/>
      <x v="118"/>
    </i>
    <i>
      <x v="73"/>
      <x v="309"/>
    </i>
    <i>
      <x v="74"/>
      <x v="314"/>
    </i>
    <i>
      <x v="75"/>
      <x v="127"/>
    </i>
    <i>
      <x v="76"/>
      <x v="420"/>
    </i>
    <i>
      <x v="77"/>
      <x v="512"/>
    </i>
    <i>
      <x v="78"/>
      <x v="393"/>
    </i>
    <i>
      <x v="79"/>
      <x v="111"/>
    </i>
    <i>
      <x v="80"/>
      <x v="8"/>
    </i>
    <i>
      <x v="81"/>
      <x v="343"/>
    </i>
    <i>
      <x v="82"/>
      <x v="218"/>
    </i>
    <i>
      <x v="83"/>
      <x v="119"/>
    </i>
    <i>
      <x v="84"/>
      <x v="375"/>
    </i>
    <i>
      <x v="85"/>
      <x v="446"/>
    </i>
    <i>
      <x v="86"/>
      <x v="244"/>
    </i>
    <i>
      <x v="87"/>
      <x v="505"/>
    </i>
    <i>
      <x v="88"/>
      <x v="344"/>
    </i>
    <i>
      <x v="89"/>
      <x v="468"/>
    </i>
    <i>
      <x v="90"/>
      <x v="444"/>
    </i>
    <i>
      <x v="91"/>
      <x v="464"/>
    </i>
    <i>
      <x v="92"/>
      <x v="370"/>
    </i>
    <i>
      <x v="93"/>
      <x v="448"/>
    </i>
    <i>
      <x v="94"/>
      <x v="414"/>
    </i>
    <i>
      <x v="95"/>
      <x v="360"/>
    </i>
    <i>
      <x v="96"/>
      <x v="377"/>
    </i>
    <i>
      <x v="97"/>
      <x v="143"/>
    </i>
    <i>
      <x v="98"/>
      <x v="473"/>
    </i>
    <i>
      <x v="99"/>
      <x v="329"/>
    </i>
    <i>
      <x v="100"/>
      <x v="91"/>
    </i>
    <i>
      <x v="101"/>
      <x v="399"/>
    </i>
    <i>
      <x v="102"/>
      <x v="34"/>
    </i>
    <i>
      <x v="103"/>
      <x v="74"/>
    </i>
    <i>
      <x v="104"/>
      <x v="365"/>
    </i>
    <i>
      <x v="105"/>
      <x v="83"/>
    </i>
    <i>
      <x v="106"/>
      <x v="516"/>
    </i>
    <i>
      <x v="107"/>
      <x v="451"/>
    </i>
    <i>
      <x v="108"/>
      <x v="205"/>
    </i>
    <i>
      <x v="109"/>
      <x v="297"/>
    </i>
    <i>
      <x v="110"/>
      <x v="366"/>
    </i>
    <i>
      <x v="111"/>
      <x v="425"/>
    </i>
    <i>
      <x v="112"/>
      <x v="166"/>
    </i>
    <i>
      <x v="113"/>
      <x v="75"/>
    </i>
    <i>
      <x v="114"/>
      <x v="424"/>
    </i>
    <i>
      <x v="115"/>
      <x v="194"/>
    </i>
    <i>
      <x v="116"/>
      <x v="241"/>
    </i>
    <i>
      <x v="117"/>
      <x v="20"/>
    </i>
    <i>
      <x v="118"/>
      <x v="410"/>
    </i>
    <i>
      <x v="119"/>
      <x v="504"/>
    </i>
    <i>
      <x v="120"/>
      <x v="408"/>
    </i>
    <i>
      <x v="121"/>
      <x v="150"/>
    </i>
    <i>
      <x v="122"/>
      <x v="221"/>
    </i>
    <i>
      <x v="123"/>
      <x v="69"/>
    </i>
    <i>
      <x v="124"/>
      <x v="160"/>
    </i>
    <i>
      <x v="125"/>
      <x v="492"/>
    </i>
    <i>
      <x v="126"/>
      <x v="349"/>
    </i>
    <i>
      <x v="127"/>
      <x v="298"/>
    </i>
    <i>
      <x v="128"/>
      <x v="291"/>
    </i>
    <i>
      <x v="129"/>
      <x v="467"/>
    </i>
    <i>
      <x v="130"/>
      <x v="398"/>
    </i>
    <i>
      <x v="131"/>
      <x v="454"/>
    </i>
    <i>
      <x v="132"/>
      <x v="144"/>
    </i>
    <i>
      <x v="133"/>
      <x v="466"/>
    </i>
    <i>
      <x v="134"/>
      <x v="16"/>
    </i>
    <i>
      <x v="135"/>
      <x v="310"/>
    </i>
    <i>
      <x v="136"/>
      <x v="453"/>
    </i>
    <i>
      <x v="137"/>
      <x v="399"/>
    </i>
    <i>
      <x v="138"/>
      <x v="423"/>
    </i>
    <i>
      <x v="139"/>
      <x v="381"/>
    </i>
    <i>
      <x v="140"/>
      <x v="283"/>
    </i>
    <i>
      <x v="141"/>
      <x v="485"/>
    </i>
    <i>
      <x v="142"/>
      <x v="128"/>
    </i>
    <i>
      <x v="143"/>
      <x v="320"/>
    </i>
    <i>
      <x v="144"/>
      <x v="269"/>
    </i>
    <i>
      <x v="145"/>
      <x v="470"/>
    </i>
    <i>
      <x v="146"/>
      <x v="292"/>
    </i>
    <i>
      <x v="147"/>
      <x v="368"/>
    </i>
    <i>
      <x v="148"/>
      <x v="264"/>
    </i>
    <i>
      <x v="149"/>
      <x v="28"/>
    </i>
    <i>
      <x v="150"/>
      <x v="199"/>
    </i>
    <i>
      <x v="151"/>
      <x v="287"/>
    </i>
    <i>
      <x v="152"/>
      <x v="191"/>
    </i>
    <i>
      <x v="153"/>
      <x v="224"/>
    </i>
    <i>
      <x v="154"/>
      <x v="114"/>
    </i>
    <i>
      <x v="155"/>
      <x v="200"/>
    </i>
    <i>
      <x v="156"/>
      <x v="457"/>
    </i>
    <i>
      <x v="157"/>
      <x v="177"/>
    </i>
    <i>
      <x v="158"/>
      <x v="15"/>
    </i>
    <i>
      <x v="159"/>
      <x v="238"/>
    </i>
    <i>
      <x v="160"/>
      <x v="484"/>
    </i>
    <i>
      <x v="161"/>
      <x v="41"/>
    </i>
    <i>
      <x v="162"/>
      <x v="440"/>
    </i>
    <i>
      <x v="163"/>
      <x v="497"/>
    </i>
    <i>
      <x v="164"/>
      <x v="437"/>
    </i>
    <i>
      <x v="165"/>
      <x v="105"/>
    </i>
    <i>
      <x v="166"/>
      <x v="369"/>
    </i>
    <i>
      <x v="167"/>
      <x v="142"/>
    </i>
    <i>
      <x v="168"/>
      <x v="98"/>
    </i>
    <i>
      <x v="169"/>
      <x v="243"/>
    </i>
    <i>
      <x v="170"/>
      <x v="494"/>
    </i>
    <i>
      <x v="171"/>
      <x v="106"/>
    </i>
    <i>
      <x v="172"/>
      <x v="184"/>
    </i>
    <i>
      <x v="173"/>
      <x v="124"/>
    </i>
    <i>
      <x v="174"/>
      <x v="491"/>
    </i>
    <i>
      <x v="175"/>
      <x v="179"/>
    </i>
    <i>
      <x v="176"/>
      <x v="99"/>
    </i>
    <i>
      <x v="177"/>
      <x v="178"/>
    </i>
    <i>
      <x v="178"/>
      <x v="30"/>
    </i>
    <i>
      <x v="179"/>
      <x v="305"/>
    </i>
    <i>
      <x v="180"/>
      <x v="96"/>
    </i>
    <i>
      <x v="181"/>
      <x v="495"/>
    </i>
    <i>
      <x v="182"/>
      <x v="230"/>
    </i>
    <i>
      <x v="183"/>
      <x v="109"/>
    </i>
    <i>
      <x v="184"/>
      <x v="188"/>
    </i>
    <i>
      <x v="185"/>
      <x v="89"/>
    </i>
    <i>
      <x v="186"/>
      <x v="463"/>
    </i>
    <i>
      <x v="187"/>
      <x v="208"/>
    </i>
    <i>
      <x v="188"/>
      <x v="281"/>
    </i>
    <i>
      <x v="189"/>
      <x v="162"/>
    </i>
    <i>
      <x v="190"/>
      <x v="136"/>
    </i>
    <i>
      <x v="191"/>
      <x v="175"/>
    </i>
    <i>
      <x v="192"/>
      <x v="265"/>
    </i>
    <i>
      <x v="193"/>
      <x v="90"/>
    </i>
    <i>
      <x v="194"/>
      <x v="204"/>
    </i>
    <i>
      <x v="195"/>
      <x v="270"/>
    </i>
    <i>
      <x v="196"/>
      <x v="174"/>
    </i>
    <i>
      <x v="197"/>
      <x v="271"/>
    </i>
    <i>
      <x v="198"/>
      <x v="141"/>
    </i>
    <i>
      <x v="199"/>
      <x v="489"/>
    </i>
    <i>
      <x v="200"/>
      <x v="339"/>
    </i>
    <i>
      <x v="201"/>
      <x v="462"/>
    </i>
    <i>
      <x v="202"/>
      <x v="388"/>
    </i>
    <i>
      <x v="203"/>
      <x v="94"/>
    </i>
    <i>
      <x v="204"/>
      <x v="107"/>
    </i>
    <i>
      <x v="205"/>
      <x v="507"/>
    </i>
    <i>
      <x v="206"/>
      <x v="44"/>
    </i>
    <i>
      <x v="207"/>
      <x v="275"/>
    </i>
    <i>
      <x v="208"/>
      <x v="25"/>
    </i>
    <i>
      <x v="209"/>
      <x v="143"/>
    </i>
    <i>
      <x v="210"/>
      <x v="246"/>
    </i>
    <i>
      <x v="211"/>
      <x v="509"/>
    </i>
    <i>
      <x v="212"/>
      <x v="48"/>
    </i>
    <i>
      <x v="213"/>
      <x v="406"/>
    </i>
    <i>
      <x v="214"/>
      <x v="205"/>
    </i>
    <i>
      <x v="215"/>
      <x v="266"/>
    </i>
    <i>
      <x v="216"/>
      <x v="117"/>
    </i>
    <i>
      <x v="217"/>
      <x v="185"/>
    </i>
    <i>
      <x v="218"/>
      <x v="411"/>
    </i>
    <i>
      <x v="219"/>
      <x v="248"/>
    </i>
    <i>
      <x v="220"/>
      <x v="93"/>
    </i>
    <i>
      <x v="221"/>
      <x v="97"/>
    </i>
    <i>
      <x v="222"/>
      <x v="143"/>
    </i>
    <i>
      <x v="223"/>
      <x v="296"/>
    </i>
    <i>
      <x v="224"/>
      <x v="58"/>
    </i>
    <i>
      <x v="225"/>
      <x v="302"/>
    </i>
    <i>
      <x v="226"/>
      <x v="135"/>
    </i>
    <i>
      <x v="227"/>
      <x v="203"/>
    </i>
    <i>
      <x v="228"/>
      <x v="104"/>
    </i>
    <i>
      <x v="229"/>
      <x v="445"/>
    </i>
    <i>
      <x v="230"/>
      <x v="469"/>
    </i>
    <i>
      <x v="231"/>
      <x v="405"/>
    </i>
    <i>
      <x v="232"/>
      <x v="46"/>
    </i>
    <i>
      <x v="233"/>
      <x v="185"/>
    </i>
    <i>
      <x v="234"/>
      <x v="181"/>
    </i>
    <i>
      <x v="235"/>
      <x v="471"/>
    </i>
    <i>
      <x v="236"/>
      <x v="29"/>
    </i>
    <i>
      <x v="237"/>
      <x v="165"/>
    </i>
    <i>
      <x v="238"/>
      <x v="404"/>
    </i>
    <i>
      <x v="239"/>
      <x v="346"/>
    </i>
    <i>
      <x v="240"/>
      <x v="367"/>
    </i>
    <i>
      <x v="241"/>
      <x v="27"/>
    </i>
    <i>
      <x v="242"/>
      <x v="113"/>
    </i>
    <i>
      <x v="243"/>
      <x v="409"/>
    </i>
    <i>
      <x v="244"/>
      <x v="381"/>
    </i>
    <i>
      <x v="245"/>
      <x v="86"/>
    </i>
    <i>
      <x v="246"/>
      <x v="370"/>
    </i>
    <i>
      <x v="247"/>
      <x v="183"/>
    </i>
    <i>
      <x v="248"/>
      <x v="6"/>
    </i>
    <i>
      <x v="249"/>
      <x v="145"/>
    </i>
    <i>
      <x v="250"/>
      <x v="477"/>
    </i>
    <i>
      <x v="251"/>
      <x v="193"/>
    </i>
    <i>
      <x v="252"/>
      <x v="153"/>
    </i>
    <i>
      <x v="253"/>
      <x v="146"/>
    </i>
    <i>
      <x v="254"/>
      <x v="487"/>
    </i>
    <i>
      <x v="255"/>
      <x v="525"/>
    </i>
    <i>
      <x v="256"/>
      <x v="518"/>
    </i>
    <i>
      <x v="257"/>
      <x v="233"/>
    </i>
    <i>
      <x v="258"/>
      <x v="158"/>
    </i>
    <i>
      <x v="259"/>
      <x v="33"/>
    </i>
    <i>
      <x v="260"/>
      <x v="202"/>
    </i>
    <i>
      <x v="261"/>
      <x v="431"/>
    </i>
    <i>
      <x v="262"/>
      <x v="191"/>
    </i>
    <i>
      <x v="263"/>
      <x v="81"/>
    </i>
    <i>
      <x v="264"/>
      <x v="236"/>
    </i>
    <i>
      <x v="265"/>
      <x v="458"/>
    </i>
    <i>
      <x v="266"/>
      <x v="318"/>
    </i>
    <i>
      <x v="267"/>
      <x v="210"/>
    </i>
    <i>
      <x v="268"/>
      <x v="341"/>
    </i>
    <i>
      <x v="269"/>
      <x v="456"/>
    </i>
    <i>
      <x v="270"/>
      <x v="148"/>
    </i>
    <i>
      <x v="271"/>
      <x v="356"/>
    </i>
    <i>
      <x v="272"/>
      <x v="261"/>
    </i>
    <i>
      <x v="273"/>
      <x v="11"/>
    </i>
    <i>
      <x v="274"/>
      <x v="335"/>
    </i>
    <i>
      <x v="275"/>
      <x v="403"/>
    </i>
    <i>
      <x v="276"/>
      <x v="31"/>
    </i>
    <i>
      <x v="277"/>
      <x v="348"/>
    </i>
    <i>
      <x v="278"/>
      <x v="205"/>
    </i>
    <i>
      <x v="279"/>
      <x v="54"/>
    </i>
    <i>
      <x v="280"/>
      <x v="361"/>
    </i>
    <i>
      <x v="281"/>
      <x v="62"/>
    </i>
    <i>
      <x v="282"/>
      <x v="390"/>
    </i>
    <i>
      <x v="283"/>
      <x v="203"/>
    </i>
    <i>
      <x v="284"/>
      <x v="312"/>
    </i>
    <i>
      <x v="285"/>
      <x v="493"/>
    </i>
    <i>
      <x v="286"/>
      <x v="517"/>
    </i>
    <i>
      <x v="287"/>
      <x v="38"/>
    </i>
    <i>
      <x v="288"/>
      <x v="171"/>
    </i>
    <i>
      <x v="289"/>
      <x v="55"/>
    </i>
    <i>
      <x v="290"/>
      <x v="247"/>
    </i>
    <i>
      <x v="291"/>
      <x v="433"/>
    </i>
    <i>
      <x v="292"/>
      <x v="186"/>
    </i>
    <i>
      <x v="293"/>
      <x v="77"/>
    </i>
    <i>
      <x v="294"/>
      <x v="223"/>
    </i>
    <i>
      <x v="295"/>
      <x v="259"/>
    </i>
    <i>
      <x v="296"/>
      <x v="237"/>
    </i>
    <i>
      <x v="297"/>
      <x v="138"/>
    </i>
    <i>
      <x v="298"/>
      <x v="327"/>
    </i>
    <i>
      <x v="299"/>
      <x v="373"/>
    </i>
    <i>
      <x v="300"/>
      <x v="251"/>
    </i>
    <i>
      <x v="301"/>
      <x v="480"/>
    </i>
    <i>
      <x v="302"/>
      <x v="139"/>
    </i>
    <i>
      <x v="303"/>
      <x v="348"/>
    </i>
    <i>
      <x v="304"/>
      <x v="337"/>
    </i>
    <i>
      <x v="305"/>
      <x v="309"/>
    </i>
    <i>
      <x v="306"/>
      <x v="263"/>
    </i>
    <i>
      <x v="307"/>
      <x v="149"/>
    </i>
    <i>
      <x v="308"/>
      <x v="348"/>
    </i>
    <i>
      <x v="309"/>
      <x v="215"/>
    </i>
    <i>
      <x v="310"/>
      <x v="441"/>
    </i>
    <i>
      <x v="311"/>
      <x v="378"/>
    </i>
    <i>
      <x v="312"/>
      <x v="115"/>
    </i>
    <i>
      <x v="313"/>
      <x v="216"/>
    </i>
    <i>
      <x v="314"/>
      <x v="293"/>
    </i>
    <i>
      <x v="315"/>
      <x v="92"/>
    </i>
    <i>
      <x v="316"/>
      <x v="392"/>
    </i>
    <i>
      <x v="317"/>
      <x v="3"/>
    </i>
    <i>
      <x v="318"/>
      <x v="227"/>
    </i>
    <i>
      <x v="319"/>
      <x v="168"/>
    </i>
    <i>
      <x v="320"/>
      <x v="245"/>
    </i>
    <i>
      <x v="321"/>
      <x v="182"/>
    </i>
    <i>
      <x v="322"/>
      <x v="67"/>
    </i>
    <i>
      <x v="323"/>
      <x v="191"/>
    </i>
    <i>
      <x v="324"/>
      <x v="209"/>
    </i>
    <i>
      <x v="325"/>
      <x v="323"/>
    </i>
    <i>
      <x v="326"/>
      <x v="428"/>
    </i>
    <i>
      <x v="327"/>
      <x v="61"/>
    </i>
    <i>
      <x v="328"/>
      <x v="397"/>
    </i>
    <i>
      <x v="329"/>
      <x/>
    </i>
    <i>
      <x v="330"/>
      <x v="325"/>
    </i>
    <i>
      <x v="331"/>
      <x v="476"/>
    </i>
    <i>
      <x v="332"/>
      <x v="465"/>
    </i>
    <i>
      <x v="333"/>
      <x v="321"/>
    </i>
    <i>
      <x v="334"/>
      <x v="513"/>
    </i>
    <i>
      <x v="335"/>
      <x v="203"/>
    </i>
    <i>
      <x v="336"/>
      <x v="480"/>
    </i>
    <i>
      <x v="337"/>
      <x v="1"/>
    </i>
    <i>
      <x v="338"/>
      <x v="415"/>
    </i>
    <i>
      <x v="339"/>
      <x v="476"/>
    </i>
    <i>
      <x v="340"/>
      <x v="355"/>
    </i>
    <i>
      <x v="341"/>
      <x v="201"/>
    </i>
    <i>
      <x v="342"/>
      <x v="301"/>
    </i>
    <i>
      <x v="343"/>
      <x v="295"/>
    </i>
    <i>
      <x v="344"/>
      <x v="498"/>
    </i>
    <i>
      <x v="345"/>
      <x v="429"/>
    </i>
    <i>
      <x v="346"/>
      <x v="220"/>
    </i>
    <i>
      <x v="347"/>
      <x v="273"/>
    </i>
    <i>
      <x v="348"/>
      <x v="21"/>
    </i>
    <i>
      <x v="349"/>
      <x v="354"/>
    </i>
    <i>
      <x v="350"/>
      <x v="338"/>
    </i>
    <i>
      <x v="351"/>
      <x v="131"/>
    </i>
    <i>
      <x v="352"/>
      <x v="345"/>
    </i>
    <i>
      <x v="353"/>
      <x v="481"/>
    </i>
    <i>
      <x v="354"/>
      <x v="255"/>
    </i>
    <i>
      <x v="355"/>
      <x v="389"/>
    </i>
    <i>
      <x v="356"/>
      <x v="480"/>
    </i>
    <i>
      <x v="357"/>
      <x v="479"/>
    </i>
    <i>
      <x v="358"/>
      <x v="480"/>
    </i>
    <i>
      <x v="359"/>
      <x v="205"/>
    </i>
    <i>
      <x v="360"/>
      <x v="42"/>
    </i>
    <i>
      <x v="361"/>
      <x v="207"/>
    </i>
    <i>
      <x v="362"/>
      <x v="232"/>
    </i>
    <i>
      <x v="363"/>
      <x v="274"/>
    </i>
    <i>
      <x v="364"/>
      <x v="256"/>
    </i>
    <i>
      <x v="365"/>
      <x v="416"/>
    </i>
    <i>
      <x v="366"/>
      <x v="133"/>
    </i>
    <i>
      <x v="367"/>
      <x v="518"/>
    </i>
    <i>
      <x v="368"/>
      <x v="242"/>
    </i>
    <i>
      <x v="369"/>
      <x v="198"/>
    </i>
    <i>
      <x v="370"/>
      <x v="322"/>
    </i>
    <i>
      <x v="371"/>
      <x v="364"/>
    </i>
    <i>
      <x v="372"/>
      <x v="438"/>
    </i>
    <i>
      <x v="373"/>
      <x v="64"/>
    </i>
    <i>
      <x v="374"/>
      <x v="518"/>
    </i>
    <i>
      <x v="375"/>
      <x v="327"/>
    </i>
    <i>
      <x v="376"/>
      <x v="211"/>
    </i>
    <i>
      <x v="377"/>
      <x v="40"/>
    </i>
    <i>
      <x v="378"/>
      <x v="60"/>
    </i>
    <i>
      <x v="379"/>
      <x v="395"/>
    </i>
    <i>
      <x v="380"/>
      <x v="503"/>
    </i>
    <i>
      <x v="381"/>
      <x v="59"/>
    </i>
    <i>
      <x v="382"/>
      <x v="482"/>
    </i>
    <i>
      <x v="383"/>
      <x v="299"/>
    </i>
    <i>
      <x v="384"/>
      <x v="249"/>
    </i>
    <i>
      <x v="385"/>
      <x v="510"/>
    </i>
    <i>
      <x v="386"/>
      <x v="258"/>
    </i>
    <i>
      <x v="387"/>
      <x v="391"/>
    </i>
    <i>
      <x v="388"/>
      <x v="123"/>
    </i>
    <i>
      <x v="389"/>
      <x v="189"/>
    </i>
    <i>
      <x v="390"/>
      <x v="176"/>
    </i>
    <i>
      <x v="391"/>
      <x v="35"/>
    </i>
    <i>
      <x v="392"/>
      <x v="156"/>
    </i>
    <i>
      <x v="393"/>
      <x v="455"/>
    </i>
    <i>
      <x v="394"/>
      <x v="42"/>
    </i>
    <i>
      <x v="395"/>
      <x v="250"/>
    </i>
    <i>
      <x v="396"/>
      <x v="196"/>
    </i>
    <i>
      <x v="397"/>
      <x v="87"/>
    </i>
    <i>
      <x v="398"/>
      <x v="161"/>
    </i>
    <i>
      <x v="399"/>
      <x v="246"/>
    </i>
    <i>
      <x v="400"/>
      <x v="43"/>
    </i>
    <i>
      <x v="401"/>
      <x v="263"/>
    </i>
    <i>
      <x v="402"/>
      <x v="234"/>
    </i>
    <i>
      <x v="403"/>
      <x v="205"/>
    </i>
    <i>
      <x v="404"/>
      <x v="235"/>
    </i>
    <i>
      <x v="405"/>
      <x v="152"/>
    </i>
    <i>
      <x v="406"/>
      <x v="476"/>
    </i>
    <i>
      <x v="407"/>
      <x v="68"/>
    </i>
    <i>
      <x v="408"/>
      <x v="471"/>
    </i>
    <i>
      <x v="409"/>
      <x v="10"/>
    </i>
    <i>
      <x v="410"/>
      <x v="490"/>
    </i>
    <i>
      <x v="411"/>
      <x v="257"/>
    </i>
    <i>
      <x v="412"/>
      <x v="289"/>
    </i>
    <i>
      <x v="413"/>
      <x v="317"/>
    </i>
    <i>
      <x v="414"/>
      <x v="154"/>
    </i>
    <i>
      <x v="415"/>
      <x v="439"/>
    </i>
    <i>
      <x v="416"/>
      <x v="359"/>
    </i>
    <i>
      <x v="417"/>
      <x v="39"/>
    </i>
    <i>
      <x v="418"/>
      <x v="521"/>
    </i>
    <i>
      <x v="419"/>
      <x v="371"/>
    </i>
    <i>
      <x v="420"/>
      <x v="474"/>
    </i>
    <i>
      <x v="421"/>
      <x v="64"/>
    </i>
    <i>
      <x v="422"/>
      <x v="386"/>
    </i>
    <i>
      <x v="423"/>
      <x v="246"/>
    </i>
    <i>
      <x v="424"/>
      <x v="277"/>
    </i>
    <i>
      <x v="425"/>
      <x v="461"/>
    </i>
    <i>
      <x v="426"/>
      <x v="126"/>
    </i>
    <i>
      <x v="427"/>
      <x v="333"/>
    </i>
    <i>
      <x v="428"/>
      <x v="488"/>
    </i>
    <i>
      <x v="429"/>
      <x v="57"/>
    </i>
    <i>
      <x v="430"/>
      <x v="53"/>
    </i>
    <i>
      <x v="431"/>
      <x v="214"/>
    </i>
    <i>
      <x v="432"/>
      <x v="163"/>
    </i>
    <i>
      <x v="433"/>
      <x v="459"/>
    </i>
    <i>
      <x v="434"/>
      <x v="226"/>
    </i>
    <i>
      <x v="435"/>
      <x v="501"/>
    </i>
    <i>
      <x v="436"/>
      <x v="278"/>
    </i>
    <i>
      <x v="437"/>
      <x v="24"/>
    </i>
    <i>
      <x v="438"/>
      <x v="246"/>
    </i>
    <i>
      <x v="439"/>
      <x v="506"/>
    </i>
    <i>
      <x v="440"/>
      <x v="362"/>
    </i>
    <i>
      <x v="441"/>
      <x v="502"/>
    </i>
    <i>
      <x v="442"/>
      <x v="285"/>
    </i>
    <i>
      <x v="443"/>
      <x v="372"/>
    </i>
    <i>
      <x v="444"/>
      <x v="328"/>
    </i>
    <i>
      <x v="445"/>
      <x v="228"/>
    </i>
    <i>
      <x v="446"/>
      <x v="524"/>
    </i>
    <i>
      <x v="447"/>
      <x v="147"/>
    </i>
    <i>
      <x v="448"/>
      <x v="268"/>
    </i>
    <i>
      <x v="449"/>
      <x v="518"/>
    </i>
    <i>
      <x v="450"/>
      <x v="435"/>
    </i>
    <i>
      <x v="451"/>
      <x v="180"/>
    </i>
    <i>
      <x v="452"/>
      <x v="380"/>
    </i>
    <i>
      <x v="453"/>
      <x v="436"/>
    </i>
    <i>
      <x v="454"/>
      <x v="212"/>
    </i>
    <i>
      <x v="455"/>
      <x v="203"/>
    </i>
    <i>
      <x v="456"/>
      <x v="32"/>
    </i>
    <i>
      <x v="457"/>
      <x v="36"/>
    </i>
    <i>
      <x v="458"/>
      <x v="394"/>
    </i>
    <i>
      <x v="459"/>
      <x v="4"/>
    </i>
    <i>
      <x v="460"/>
      <x v="443"/>
    </i>
    <i>
      <x v="461"/>
      <x v="159"/>
    </i>
    <i>
      <x v="462"/>
      <x v="363"/>
    </i>
    <i>
      <x v="463"/>
      <x v="190"/>
    </i>
    <i>
      <x v="464"/>
      <x v="327"/>
    </i>
    <i>
      <x v="465"/>
      <x v="303"/>
    </i>
    <i>
      <x v="466"/>
      <x v="280"/>
    </i>
    <i>
      <x v="467"/>
      <x v="496"/>
    </i>
    <i>
      <x v="468"/>
      <x v="308"/>
    </i>
    <i>
      <x v="469"/>
      <x v="157"/>
    </i>
    <i>
      <x v="470"/>
      <x v="523"/>
    </i>
    <i>
      <x v="471"/>
      <x v="122"/>
    </i>
    <i>
      <x v="472"/>
      <x v="383"/>
    </i>
    <i>
      <x v="473"/>
      <x v="519"/>
    </i>
    <i>
      <x v="474"/>
      <x v="434"/>
    </i>
    <i>
      <x v="475"/>
      <x v="22"/>
    </i>
    <i>
      <x v="476"/>
      <x v="452"/>
    </i>
    <i>
      <x v="477"/>
      <x v="471"/>
    </i>
    <i>
      <x v="478"/>
      <x v="327"/>
    </i>
    <i>
      <x v="479"/>
      <x v="18"/>
    </i>
    <i>
      <x v="480"/>
      <x v="330"/>
    </i>
    <i>
      <x v="481"/>
      <x v="262"/>
    </i>
    <i>
      <x v="482"/>
      <x v="173"/>
    </i>
    <i>
      <x v="483"/>
      <x v="72"/>
    </i>
    <i>
      <x v="484"/>
      <x v="407"/>
    </i>
    <i>
      <x v="485"/>
      <x v="426"/>
    </i>
    <i>
      <x v="486"/>
      <x v="412"/>
    </i>
    <i>
      <x v="487"/>
      <x v="187"/>
    </i>
    <i>
      <x v="488"/>
      <x v="12"/>
    </i>
    <i>
      <x v="489"/>
      <x v="14"/>
    </i>
    <i>
      <x v="490"/>
      <x v="108"/>
    </i>
    <i>
      <x v="491"/>
      <x v="56"/>
    </i>
    <i>
      <x v="492"/>
      <x v="169"/>
    </i>
    <i>
      <x v="493"/>
      <x v="351"/>
    </i>
    <i>
      <x v="494"/>
      <x v="486"/>
    </i>
    <i>
      <x v="495"/>
      <x v="225"/>
    </i>
    <i>
      <x v="496"/>
      <x v="254"/>
    </i>
    <i>
      <x v="497"/>
      <x v="66"/>
    </i>
    <i>
      <x v="498"/>
      <x v="155"/>
    </i>
    <i>
      <x v="499"/>
      <x v="334"/>
    </i>
    <i>
      <x v="500"/>
      <x v="353"/>
    </i>
    <i>
      <x v="501"/>
      <x v="442"/>
    </i>
    <i>
      <x v="502"/>
      <x v="288"/>
    </i>
    <i>
      <x v="503"/>
      <x v="206"/>
    </i>
    <i>
      <x v="504"/>
      <x v="63"/>
    </i>
    <i>
      <x v="505"/>
      <x v="508"/>
    </i>
    <i>
      <x v="506"/>
      <x v="518"/>
    </i>
    <i>
      <x v="507"/>
      <x v="263"/>
    </i>
    <i>
      <x v="508"/>
      <x v="17"/>
    </i>
    <i>
      <x v="509"/>
      <x v="205"/>
    </i>
    <i>
      <x v="510"/>
      <x v="129"/>
    </i>
    <i>
      <x v="511"/>
      <x v="413"/>
    </i>
    <i>
      <x v="512"/>
      <x v="192"/>
    </i>
    <i>
      <x v="513"/>
      <x v="195"/>
    </i>
    <i>
      <x v="514"/>
      <x v="26"/>
    </i>
    <i>
      <x v="515"/>
      <x v="342"/>
    </i>
    <i>
      <x v="516"/>
      <x v="18"/>
    </i>
    <i>
      <x v="517"/>
      <x v="70"/>
    </i>
    <i>
      <x v="518"/>
      <x v="82"/>
    </i>
    <i>
      <x v="519"/>
      <x v="134"/>
    </i>
    <i>
      <x v="520"/>
      <x v="79"/>
    </i>
    <i>
      <x v="521"/>
      <x v="300"/>
    </i>
    <i>
      <x v="522"/>
      <x v="500"/>
    </i>
    <i>
      <x v="523"/>
      <x v="326"/>
    </i>
    <i>
      <x v="524"/>
      <x v="13"/>
    </i>
    <i>
      <x v="525"/>
      <x v="430"/>
    </i>
    <i>
      <x v="526"/>
      <x v="18"/>
    </i>
    <i>
      <x v="527"/>
      <x v="76"/>
    </i>
    <i>
      <x v="528"/>
      <x v="116"/>
    </i>
    <i>
      <x v="529"/>
      <x v="217"/>
    </i>
    <i>
      <x v="530"/>
      <x v="37"/>
    </i>
    <i>
      <x v="531"/>
      <x v="130"/>
    </i>
    <i>
      <x v="532"/>
      <x v="240"/>
    </i>
    <i>
      <x v="533"/>
      <x v="167"/>
    </i>
    <i>
      <x v="534"/>
      <x v="173"/>
    </i>
    <i>
      <x v="535"/>
      <x v="78"/>
    </i>
    <i>
      <x v="536"/>
      <x v="483"/>
    </i>
    <i>
      <x v="537"/>
      <x v="449"/>
    </i>
    <i>
      <x v="538"/>
      <x v="73"/>
    </i>
    <i>
      <x v="539"/>
      <x v="374"/>
    </i>
    <i>
      <x v="540"/>
      <x v="324"/>
    </i>
    <i>
      <x v="541"/>
      <x v="307"/>
    </i>
    <i>
      <x v="542"/>
      <x v="358"/>
    </i>
    <i>
      <x v="543"/>
      <x v="432"/>
    </i>
    <i>
      <x v="544"/>
      <x v="304"/>
    </i>
    <i>
      <x v="545"/>
      <x v="340"/>
    </i>
    <i>
      <x v="546"/>
      <x v="460"/>
    </i>
    <i>
      <x v="547"/>
      <x v="64"/>
    </i>
    <i>
      <x v="548"/>
      <x v="418"/>
    </i>
    <i>
      <x v="549"/>
      <x v="472"/>
    </i>
    <i>
      <x v="550"/>
      <x v="357"/>
    </i>
    <i>
      <x v="551"/>
      <x v="294"/>
    </i>
    <i>
      <x v="552"/>
      <x v="52"/>
    </i>
    <i>
      <x v="553"/>
      <x v="260"/>
    </i>
    <i>
      <x v="554"/>
      <x v="203"/>
    </i>
    <i>
      <x v="555"/>
      <x v="399"/>
    </i>
    <i>
      <x v="556"/>
      <x v="379"/>
    </i>
    <i>
      <x v="557"/>
      <x v="267"/>
    </i>
    <i>
      <x v="558"/>
      <x v="23"/>
    </i>
    <i>
      <x v="559"/>
      <x v="345"/>
    </i>
    <i>
      <x v="560"/>
      <x v="520"/>
    </i>
    <i>
      <x v="561"/>
      <x v="382"/>
    </i>
    <i>
      <x v="562"/>
      <x v="315"/>
    </i>
    <i>
      <x v="563"/>
      <x v="290"/>
    </i>
    <i>
      <x v="564"/>
      <x v="140"/>
    </i>
    <i>
      <x v="565"/>
      <x v="403"/>
    </i>
    <i>
      <x v="566"/>
      <x v="419"/>
    </i>
    <i>
      <x v="567"/>
      <x v="151"/>
    </i>
    <i>
      <x v="568"/>
      <x v="347"/>
    </i>
    <i>
      <x v="569"/>
      <x v="222"/>
    </i>
    <i>
      <x v="570"/>
      <x v="306"/>
    </i>
    <i>
      <x v="571"/>
      <x v="499"/>
    </i>
    <i>
      <x v="572"/>
      <x v="515"/>
    </i>
    <i>
      <x v="573"/>
      <x v="478"/>
    </i>
    <i>
      <x v="574"/>
      <x v="511"/>
    </i>
    <i>
      <x v="575"/>
      <x v="402"/>
    </i>
    <i>
      <x v="576"/>
      <x v="400"/>
    </i>
    <i>
      <x v="577"/>
      <x v="172"/>
    </i>
    <i>
      <x v="578"/>
      <x v="213"/>
    </i>
    <i>
      <x v="579"/>
      <x v="399"/>
    </i>
    <i>
      <x v="580"/>
      <x v="164"/>
    </i>
    <i>
      <x v="581"/>
      <x v="526"/>
    </i>
    <i>
      <x v="582"/>
      <x v="276"/>
    </i>
    <i>
      <x v="583"/>
      <x v="65"/>
    </i>
    <i>
      <x v="584"/>
      <x v="86"/>
    </i>
    <i>
      <x v="585"/>
      <x v="45"/>
    </i>
    <i>
      <x v="586"/>
      <x v="401"/>
    </i>
    <i>
      <x v="587"/>
      <x v="522"/>
    </i>
    <i>
      <x v="588"/>
      <x v="88"/>
    </i>
    <i>
      <x v="589"/>
      <x v="49"/>
    </i>
    <i>
      <x v="590"/>
      <x v="527"/>
    </i>
    <i>
      <x v="591"/>
      <x v="528"/>
    </i>
    <i>
      <x v="592"/>
      <x v="529"/>
    </i>
    <i>
      <x v="593"/>
      <x v="530"/>
    </i>
    <i>
      <x v="594"/>
      <x v="531"/>
    </i>
    <i>
      <x v="595"/>
      <x v="532"/>
    </i>
    <i>
      <x v="596"/>
      <x v="533"/>
    </i>
    <i>
      <x v="597"/>
      <x v="534"/>
    </i>
    <i>
      <x v="598"/>
      <x v="536"/>
    </i>
    <i>
      <x v="599"/>
      <x v="537"/>
    </i>
    <i>
      <x v="600"/>
      <x v="538"/>
    </i>
    <i>
      <x v="601"/>
      <x v="539"/>
    </i>
    <i>
      <x v="602"/>
      <x v="540"/>
    </i>
    <i>
      <x v="603"/>
      <x v="541"/>
    </i>
    <i>
      <x v="604"/>
      <x v="542"/>
    </i>
    <i>
      <x v="605"/>
      <x v="543"/>
    </i>
    <i>
      <x v="606"/>
      <x v="544"/>
    </i>
    <i>
      <x v="607"/>
      <x v="545"/>
    </i>
    <i>
      <x v="608"/>
      <x v="546"/>
    </i>
    <i>
      <x v="609"/>
      <x v="547"/>
    </i>
    <i>
      <x v="610"/>
      <x v="12"/>
    </i>
    <i>
      <x v="611"/>
      <x v="548"/>
    </i>
    <i>
      <x v="612"/>
      <x v="549"/>
    </i>
    <i>
      <x v="613"/>
      <x v="550"/>
    </i>
    <i>
      <x v="614"/>
      <x v="551"/>
    </i>
    <i>
      <x v="615"/>
      <x v="552"/>
    </i>
    <i>
      <x v="616"/>
      <x v="553"/>
    </i>
    <i>
      <x v="617"/>
      <x v="554"/>
    </i>
    <i>
      <x v="618"/>
      <x v="555"/>
    </i>
    <i>
      <x v="619"/>
      <x v="556"/>
    </i>
    <i>
      <x v="620"/>
      <x v="557"/>
    </i>
    <i>
      <x v="621"/>
      <x v="558"/>
    </i>
    <i>
      <x v="622"/>
      <x v="559"/>
    </i>
    <i>
      <x v="623"/>
      <x v="560"/>
    </i>
    <i>
      <x v="624"/>
      <x v="561"/>
    </i>
    <i>
      <x v="625"/>
      <x v="562"/>
    </i>
    <i>
      <x v="626"/>
      <x v="563"/>
    </i>
    <i>
      <x v="627"/>
      <x v="564"/>
    </i>
    <i>
      <x v="628"/>
      <x v="565"/>
    </i>
    <i>
      <x v="629"/>
      <x v="566"/>
    </i>
    <i>
      <x v="630"/>
      <x v="567"/>
    </i>
    <i>
      <x v="631"/>
      <x v="568"/>
    </i>
    <i>
      <x v="632"/>
      <x v="569"/>
    </i>
    <i>
      <x v="633"/>
      <x v="570"/>
    </i>
    <i>
      <x v="634"/>
      <x v="571"/>
    </i>
    <i>
      <x v="635"/>
      <x v="572"/>
    </i>
    <i>
      <x v="636"/>
      <x v="573"/>
    </i>
    <i>
      <x v="637"/>
      <x v="574"/>
    </i>
    <i>
      <x v="638"/>
      <x v="575"/>
    </i>
    <i>
      <x v="639"/>
      <x v="576"/>
    </i>
    <i>
      <x v="640"/>
      <x v="577"/>
    </i>
    <i>
      <x v="641"/>
      <x v="578"/>
    </i>
    <i>
      <x v="642"/>
      <x v="579"/>
    </i>
    <i>
      <x v="643"/>
      <x v="580"/>
    </i>
    <i>
      <x v="644"/>
      <x v="581"/>
    </i>
    <i>
      <x v="645"/>
      <x v="582"/>
    </i>
    <i>
      <x v="646"/>
      <x v="583"/>
    </i>
    <i>
      <x v="647"/>
      <x v="584"/>
    </i>
    <i>
      <x v="648"/>
      <x v="585"/>
    </i>
    <i>
      <x v="649"/>
      <x v="586"/>
    </i>
    <i>
      <x v="650"/>
      <x v="587"/>
    </i>
    <i>
      <x v="651"/>
      <x v="588"/>
    </i>
    <i>
      <x v="652"/>
      <x v="589"/>
    </i>
    <i>
      <x v="653"/>
      <x v="590"/>
    </i>
    <i>
      <x v="654"/>
      <x v="591"/>
    </i>
    <i>
      <x v="655"/>
      <x v="592"/>
    </i>
    <i>
      <x v="656"/>
      <x v="593"/>
    </i>
    <i>
      <x v="657"/>
      <x v="594"/>
    </i>
    <i>
      <x v="658"/>
      <x v="595"/>
    </i>
    <i>
      <x v="659"/>
      <x v="596"/>
    </i>
    <i>
      <x v="660"/>
      <x v="597"/>
    </i>
    <i>
      <x v="661"/>
      <x v="598"/>
    </i>
    <i>
      <x v="662"/>
      <x v="599"/>
    </i>
    <i>
      <x v="663"/>
      <x v="600"/>
    </i>
    <i>
      <x v="664"/>
      <x v="601"/>
    </i>
    <i>
      <x v="665"/>
      <x v="602"/>
    </i>
    <i>
      <x v="666"/>
      <x v="603"/>
    </i>
    <i>
      <x v="667"/>
      <x v="604"/>
    </i>
    <i>
      <x v="668"/>
      <x v="605"/>
    </i>
    <i>
      <x v="669"/>
      <x v="606"/>
    </i>
    <i>
      <x v="670"/>
      <x v="607"/>
    </i>
    <i>
      <x v="671"/>
      <x v="608"/>
    </i>
    <i>
      <x v="672"/>
      <x v="609"/>
    </i>
    <i>
      <x v="673"/>
      <x v="610"/>
    </i>
    <i>
      <x v="674"/>
      <x v="611"/>
    </i>
    <i>
      <x v="675"/>
      <x v="612"/>
    </i>
    <i>
      <x v="676"/>
      <x v="613"/>
    </i>
    <i>
      <x v="677"/>
      <x v="614"/>
    </i>
    <i>
      <x v="678"/>
      <x v="615"/>
    </i>
    <i>
      <x v="679"/>
      <x v="616"/>
    </i>
    <i>
      <x v="680"/>
      <x v="617"/>
    </i>
    <i>
      <x v="681"/>
      <x v="618"/>
    </i>
    <i>
      <x v="682"/>
      <x v="619"/>
    </i>
    <i>
      <x v="683"/>
      <x v="620"/>
    </i>
    <i>
      <x v="684"/>
      <x v="621"/>
    </i>
    <i>
      <x v="685"/>
      <x v="622"/>
    </i>
    <i>
      <x v="686"/>
      <x v="623"/>
    </i>
    <i>
      <x v="687"/>
      <x v="624"/>
    </i>
    <i>
      <x v="688"/>
      <x v="625"/>
    </i>
    <i>
      <x v="689"/>
      <x v="626"/>
    </i>
    <i>
      <x v="690"/>
      <x v="627"/>
    </i>
    <i>
      <x v="691"/>
      <x v="628"/>
    </i>
    <i>
      <x v="692"/>
      <x v="629"/>
    </i>
    <i>
      <x v="693"/>
      <x v="630"/>
    </i>
    <i>
      <x v="694"/>
      <x v="631"/>
    </i>
    <i>
      <x v="695"/>
      <x v="632"/>
    </i>
    <i>
      <x v="696"/>
      <x v="633"/>
    </i>
    <i>
      <x v="697"/>
      <x v="634"/>
    </i>
    <i>
      <x v="698"/>
      <x v="635"/>
    </i>
    <i>
      <x v="699"/>
      <x v="636"/>
    </i>
    <i>
      <x v="700"/>
      <x v="637"/>
    </i>
    <i>
      <x v="701"/>
      <x v="638"/>
    </i>
    <i>
      <x v="702"/>
      <x v="639"/>
    </i>
    <i>
      <x v="703"/>
      <x v="640"/>
    </i>
    <i>
      <x v="704"/>
      <x v="641"/>
    </i>
    <i>
      <x v="705"/>
      <x v="642"/>
    </i>
    <i>
      <x v="706"/>
      <x v="643"/>
    </i>
    <i>
      <x v="707"/>
      <x v="644"/>
    </i>
    <i>
      <x v="708"/>
      <x v="535"/>
    </i>
    <i t="grand">
      <x/>
    </i>
  </rowItems>
  <colFields count="1">
    <field x="-2"/>
  </colFields>
  <colItems count="2">
    <i>
      <x/>
    </i>
    <i i="1">
      <x v="1"/>
    </i>
  </colItems>
  <dataFields count="2">
    <dataField name="Sum of Budget" fld="5" baseField="0" baseItem="0"/>
    <dataField name="Sum of Actual Cost" fld="6" baseField="0" baseItem="0"/>
  </dataFields>
  <formats count="623">
    <format dxfId="633">
      <pivotArea outline="0" collapsedLevelsAreSubtotals="1" fieldPosition="0"/>
    </format>
    <format dxfId="632">
      <pivotArea dataOnly="0" outline="0" fieldPosition="0">
        <references count="1">
          <reference field="4294967294" count="1">
            <x v="1"/>
          </reference>
        </references>
      </pivotArea>
    </format>
    <format dxfId="631">
      <pivotArea dataOnly="0" labelOnly="1" outline="0" fieldPosition="0">
        <references count="1">
          <reference field="4294967294" count="2">
            <x v="0"/>
            <x v="1"/>
          </reference>
        </references>
      </pivotArea>
    </format>
    <format dxfId="630">
      <pivotArea dataOnly="0" labelOnly="1" outline="0" fieldPosition="0">
        <references count="1">
          <reference field="4294967294" count="2">
            <x v="0"/>
            <x v="1"/>
          </reference>
        </references>
      </pivotArea>
    </format>
    <format dxfId="629">
      <pivotArea dataOnly="0" labelOnly="1" outline="0" fieldPosition="0">
        <references count="1">
          <reference field="4294967294" count="1">
            <x v="1"/>
          </reference>
        </references>
      </pivotArea>
    </format>
    <format dxfId="628">
      <pivotArea dataOnly="0" labelOnly="1" outline="0" fieldPosition="0">
        <references count="1">
          <reference field="4294967294" count="1">
            <x v="0"/>
          </reference>
        </references>
      </pivotArea>
    </format>
    <format dxfId="627">
      <pivotArea type="all" dataOnly="0" outline="0" fieldPosition="0"/>
    </format>
    <format dxfId="626">
      <pivotArea outline="0" collapsedLevelsAreSubtotals="1" fieldPosition="0"/>
    </format>
    <format dxfId="625">
      <pivotArea type="origin" dataOnly="0" labelOnly="1" outline="0" fieldPosition="0"/>
    </format>
    <format dxfId="624">
      <pivotArea field="-2" type="button" dataOnly="0" labelOnly="1" outline="0" axis="axisCol" fieldPosition="0"/>
    </format>
    <format dxfId="623">
      <pivotArea type="topRight" dataOnly="0" labelOnly="1" outline="0" fieldPosition="0"/>
    </format>
    <format dxfId="622">
      <pivotArea field="8" type="button" dataOnly="0" labelOnly="1" outline="0" axis="axisRow" fieldPosition="0"/>
    </format>
    <format dxfId="621">
      <pivotArea field="4" type="button" dataOnly="0" labelOnly="1" outline="0" axis="axisRow" fieldPosition="1"/>
    </format>
    <format dxfId="620">
      <pivotArea dataOnly="0" labelOnly="1" outline="0"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19">
      <pivotArea dataOnly="0" labelOnly="1" outline="0" fieldPosition="0">
        <references count="1">
          <reference field="8"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18">
      <pivotArea dataOnly="0" labelOnly="1" outline="0" fieldPosition="0">
        <references count="1">
          <reference field="8"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617">
      <pivotArea dataOnly="0" labelOnly="1" outline="0" fieldPosition="0">
        <references count="1">
          <reference field="8"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616">
      <pivotArea dataOnly="0" labelOnly="1" outline="0" fieldPosition="0">
        <references count="1">
          <reference field="8"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615">
      <pivotArea dataOnly="0" labelOnly="1" outline="0" fieldPosition="0">
        <references count="1">
          <reference field="8"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614">
      <pivotArea dataOnly="0" labelOnly="1" outline="0" fieldPosition="0">
        <references count="1">
          <reference field="8"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613">
      <pivotArea dataOnly="0" labelOnly="1" outline="0" fieldPosition="0">
        <references count="1">
          <reference field="8"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612">
      <pivotArea dataOnly="0" labelOnly="1" outline="0" fieldPosition="0">
        <references count="1">
          <reference field="8"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611">
      <pivotArea dataOnly="0" labelOnly="1" outline="0" fieldPosition="0">
        <references count="1">
          <reference field="8"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610">
      <pivotArea dataOnly="0" labelOnly="1" outline="0" fieldPosition="0">
        <references count="1">
          <reference field="8"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609">
      <pivotArea dataOnly="0" labelOnly="1" outline="0" fieldPosition="0">
        <references count="1">
          <reference field="8" count="4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reference>
        </references>
      </pivotArea>
    </format>
    <format dxfId="608">
      <pivotArea dataOnly="0" labelOnly="1" grandRow="1" outline="0" fieldPosition="0"/>
    </format>
    <format dxfId="607">
      <pivotArea dataOnly="0" labelOnly="1" outline="0" fieldPosition="0">
        <references count="2">
          <reference field="4" count="2">
            <x v="132"/>
            <x v="514"/>
          </reference>
          <reference field="8" count="1" selected="0">
            <x v="0"/>
          </reference>
        </references>
      </pivotArea>
    </format>
    <format dxfId="606">
      <pivotArea dataOnly="0" labelOnly="1" outline="0" fieldPosition="0">
        <references count="2">
          <reference field="4" count="1">
            <x v="229"/>
          </reference>
          <reference field="8" count="1" selected="0">
            <x v="1"/>
          </reference>
        </references>
      </pivotArea>
    </format>
    <format dxfId="605">
      <pivotArea dataOnly="0" labelOnly="1" outline="0" fieldPosition="0">
        <references count="2">
          <reference field="4" count="1">
            <x v="197"/>
          </reference>
          <reference field="8" count="1" selected="0">
            <x v="2"/>
          </reference>
        </references>
      </pivotArea>
    </format>
    <format dxfId="604">
      <pivotArea dataOnly="0" labelOnly="1" outline="0" fieldPosition="0">
        <references count="2">
          <reference field="4" count="1">
            <x v="311"/>
          </reference>
          <reference field="8" count="1" selected="0">
            <x v="3"/>
          </reference>
        </references>
      </pivotArea>
    </format>
    <format dxfId="603">
      <pivotArea dataOnly="0" labelOnly="1" outline="0" fieldPosition="0">
        <references count="2">
          <reference field="4" count="1">
            <x v="393"/>
          </reference>
          <reference field="8" count="1" selected="0">
            <x v="4"/>
          </reference>
        </references>
      </pivotArea>
    </format>
    <format dxfId="602">
      <pivotArea dataOnly="0" labelOnly="1" outline="0" fieldPosition="0">
        <references count="2">
          <reference field="4" count="1">
            <x v="396"/>
          </reference>
          <reference field="8" count="1" selected="0">
            <x v="5"/>
          </reference>
        </references>
      </pivotArea>
    </format>
    <format dxfId="601">
      <pivotArea dataOnly="0" labelOnly="1" outline="0" fieldPosition="0">
        <references count="2">
          <reference field="4" count="1">
            <x v="313"/>
          </reference>
          <reference field="8" count="1" selected="0">
            <x v="6"/>
          </reference>
        </references>
      </pivotArea>
    </format>
    <format dxfId="600">
      <pivotArea dataOnly="0" labelOnly="1" outline="0" fieldPosition="0">
        <references count="2">
          <reference field="4" count="1">
            <x v="313"/>
          </reference>
          <reference field="8" count="1" selected="0">
            <x v="7"/>
          </reference>
        </references>
      </pivotArea>
    </format>
    <format dxfId="599">
      <pivotArea dataOnly="0" labelOnly="1" outline="0" fieldPosition="0">
        <references count="2">
          <reference field="4" count="1">
            <x v="370"/>
          </reference>
          <reference field="8" count="1" selected="0">
            <x v="8"/>
          </reference>
        </references>
      </pivotArea>
    </format>
    <format dxfId="598">
      <pivotArea dataOnly="0" labelOnly="1" outline="0" fieldPosition="0">
        <references count="2">
          <reference field="4" count="1">
            <x v="384"/>
          </reference>
          <reference field="8" count="1" selected="0">
            <x v="9"/>
          </reference>
        </references>
      </pivotArea>
    </format>
    <format dxfId="597">
      <pivotArea dataOnly="0" labelOnly="1" outline="0" fieldPosition="0">
        <references count="2">
          <reference field="4" count="1">
            <x v="331"/>
          </reference>
          <reference field="8" count="1" selected="0">
            <x v="10"/>
          </reference>
        </references>
      </pivotArea>
    </format>
    <format dxfId="596">
      <pivotArea dataOnly="0" labelOnly="1" outline="0" fieldPosition="0">
        <references count="2">
          <reference field="4" count="1">
            <x v="316"/>
          </reference>
          <reference field="8" count="1" selected="0">
            <x v="11"/>
          </reference>
        </references>
      </pivotArea>
    </format>
    <format dxfId="595">
      <pivotArea dataOnly="0" labelOnly="1" outline="0" fieldPosition="0">
        <references count="2">
          <reference field="4" count="1">
            <x v="197"/>
          </reference>
          <reference field="8" count="1" selected="0">
            <x v="12"/>
          </reference>
        </references>
      </pivotArea>
    </format>
    <format dxfId="594">
      <pivotArea dataOnly="0" labelOnly="1" outline="0" fieldPosition="0">
        <references count="2">
          <reference field="4" count="1">
            <x v="252"/>
          </reference>
          <reference field="8" count="1" selected="0">
            <x v="13"/>
          </reference>
        </references>
      </pivotArea>
    </format>
    <format dxfId="593">
      <pivotArea dataOnly="0" labelOnly="1" outline="0" fieldPosition="0">
        <references count="2">
          <reference field="4" count="1">
            <x v="239"/>
          </reference>
          <reference field="8" count="1" selected="0">
            <x v="14"/>
          </reference>
        </references>
      </pivotArea>
    </format>
    <format dxfId="592">
      <pivotArea dataOnly="0" labelOnly="1" outline="0" fieldPosition="0">
        <references count="2">
          <reference field="4" count="1">
            <x v="421"/>
          </reference>
          <reference field="8" count="1" selected="0">
            <x v="15"/>
          </reference>
        </references>
      </pivotArea>
    </format>
    <format dxfId="591">
      <pivotArea dataOnly="0" labelOnly="1" outline="0" fieldPosition="0">
        <references count="2">
          <reference field="4" count="1">
            <x v="125"/>
          </reference>
          <reference field="8" count="1" selected="0">
            <x v="16"/>
          </reference>
        </references>
      </pivotArea>
    </format>
    <format dxfId="590">
      <pivotArea dataOnly="0" labelOnly="1" outline="0" fieldPosition="0">
        <references count="2">
          <reference field="4" count="1">
            <x v="84"/>
          </reference>
          <reference field="8" count="1" selected="0">
            <x v="17"/>
          </reference>
        </references>
      </pivotArea>
    </format>
    <format dxfId="589">
      <pivotArea dataOnly="0" labelOnly="1" outline="0" fieldPosition="0">
        <references count="2">
          <reference field="4" count="1">
            <x v="84"/>
          </reference>
          <reference field="8" count="1" selected="0">
            <x v="18"/>
          </reference>
        </references>
      </pivotArea>
    </format>
    <format dxfId="588">
      <pivotArea dataOnly="0" labelOnly="1" outline="0" fieldPosition="0">
        <references count="2">
          <reference field="4" count="1">
            <x v="286"/>
          </reference>
          <reference field="8" count="1" selected="0">
            <x v="19"/>
          </reference>
        </references>
      </pivotArea>
    </format>
    <format dxfId="587">
      <pivotArea dataOnly="0" labelOnly="1" outline="0" fieldPosition="0">
        <references count="2">
          <reference field="4" count="1">
            <x v="64"/>
          </reference>
          <reference field="8" count="1" selected="0">
            <x v="20"/>
          </reference>
        </references>
      </pivotArea>
    </format>
    <format dxfId="586">
      <pivotArea dataOnly="0" labelOnly="1" outline="0" fieldPosition="0">
        <references count="2">
          <reference field="4" count="1">
            <x v="170"/>
          </reference>
          <reference field="8" count="1" selected="0">
            <x v="21"/>
          </reference>
        </references>
      </pivotArea>
    </format>
    <format dxfId="585">
      <pivotArea dataOnly="0" labelOnly="1" outline="0" fieldPosition="0">
        <references count="2">
          <reference field="4" count="1">
            <x v="112"/>
          </reference>
          <reference field="8" count="1" selected="0">
            <x v="22"/>
          </reference>
        </references>
      </pivotArea>
    </format>
    <format dxfId="584">
      <pivotArea dataOnly="0" labelOnly="1" outline="0" fieldPosition="0">
        <references count="2">
          <reference field="4" count="1">
            <x v="219"/>
          </reference>
          <reference field="8" count="1" selected="0">
            <x v="23"/>
          </reference>
        </references>
      </pivotArea>
    </format>
    <format dxfId="583">
      <pivotArea dataOnly="0" labelOnly="1" outline="0" fieldPosition="0">
        <references count="2">
          <reference field="4" count="1">
            <x v="7"/>
          </reference>
          <reference field="8" count="1" selected="0">
            <x v="24"/>
          </reference>
        </references>
      </pivotArea>
    </format>
    <format dxfId="582">
      <pivotArea dataOnly="0" labelOnly="1" outline="0" fieldPosition="0">
        <references count="2">
          <reference field="4" count="1">
            <x v="205"/>
          </reference>
          <reference field="8" count="1" selected="0">
            <x v="25"/>
          </reference>
        </references>
      </pivotArea>
    </format>
    <format dxfId="581">
      <pivotArea dataOnly="0" labelOnly="1" outline="0" fieldPosition="0">
        <references count="2">
          <reference field="4" count="1">
            <x v="2"/>
          </reference>
          <reference field="8" count="1" selected="0">
            <x v="26"/>
          </reference>
        </references>
      </pivotArea>
    </format>
    <format dxfId="580">
      <pivotArea dataOnly="0" labelOnly="1" outline="0" fieldPosition="0">
        <references count="2">
          <reference field="4" count="1">
            <x v="51"/>
          </reference>
          <reference field="8" count="1" selected="0">
            <x v="27"/>
          </reference>
        </references>
      </pivotArea>
    </format>
    <format dxfId="579">
      <pivotArea dataOnly="0" labelOnly="1" outline="0" fieldPosition="0">
        <references count="2">
          <reference field="4" count="1">
            <x v="5"/>
          </reference>
          <reference field="8" count="1" selected="0">
            <x v="28"/>
          </reference>
        </references>
      </pivotArea>
    </format>
    <format dxfId="578">
      <pivotArea dataOnly="0" labelOnly="1" outline="0" fieldPosition="0">
        <references count="2">
          <reference field="4" count="1">
            <x v="231"/>
          </reference>
          <reference field="8" count="1" selected="0">
            <x v="29"/>
          </reference>
        </references>
      </pivotArea>
    </format>
    <format dxfId="577">
      <pivotArea dataOnly="0" labelOnly="1" outline="0" fieldPosition="0">
        <references count="2">
          <reference field="4" count="1">
            <x v="450"/>
          </reference>
          <reference field="8" count="1" selected="0">
            <x v="30"/>
          </reference>
        </references>
      </pivotArea>
    </format>
    <format dxfId="576">
      <pivotArea dataOnly="0" labelOnly="1" outline="0" fieldPosition="0">
        <references count="2">
          <reference field="4" count="1">
            <x v="447"/>
          </reference>
          <reference field="8" count="1" selected="0">
            <x v="31"/>
          </reference>
        </references>
      </pivotArea>
    </format>
    <format dxfId="575">
      <pivotArea dataOnly="0" labelOnly="1" outline="0" fieldPosition="0">
        <references count="2">
          <reference field="4" count="1">
            <x v="332"/>
          </reference>
          <reference field="8" count="1" selected="0">
            <x v="32"/>
          </reference>
        </references>
      </pivotArea>
    </format>
    <format dxfId="574">
      <pivotArea dataOnly="0" labelOnly="1" outline="0" fieldPosition="0">
        <references count="2">
          <reference field="4" count="1">
            <x v="101"/>
          </reference>
          <reference field="8" count="1" selected="0">
            <x v="33"/>
          </reference>
        </references>
      </pivotArea>
    </format>
    <format dxfId="573">
      <pivotArea dataOnly="0" labelOnly="1" outline="0" fieldPosition="0">
        <references count="2">
          <reference field="4" count="1">
            <x v="121"/>
          </reference>
          <reference field="8" count="1" selected="0">
            <x v="34"/>
          </reference>
        </references>
      </pivotArea>
    </format>
    <format dxfId="572">
      <pivotArea dataOnly="0" labelOnly="1" outline="0" fieldPosition="0">
        <references count="2">
          <reference field="4" count="1">
            <x v="319"/>
          </reference>
          <reference field="8" count="1" selected="0">
            <x v="35"/>
          </reference>
        </references>
      </pivotArea>
    </format>
    <format dxfId="571">
      <pivotArea dataOnly="0" labelOnly="1" outline="0" fieldPosition="0">
        <references count="2">
          <reference field="4" count="1">
            <x v="468"/>
          </reference>
          <reference field="8" count="1" selected="0">
            <x v="36"/>
          </reference>
        </references>
      </pivotArea>
    </format>
    <format dxfId="570">
      <pivotArea dataOnly="0" labelOnly="1" outline="0" fieldPosition="0">
        <references count="2">
          <reference field="4" count="1">
            <x v="376"/>
          </reference>
          <reference field="8" count="1" selected="0">
            <x v="37"/>
          </reference>
        </references>
      </pivotArea>
    </format>
    <format dxfId="569">
      <pivotArea dataOnly="0" labelOnly="1" outline="0" fieldPosition="0">
        <references count="2">
          <reference field="4" count="1">
            <x v="475"/>
          </reference>
          <reference field="8" count="1" selected="0">
            <x v="38"/>
          </reference>
        </references>
      </pivotArea>
    </format>
    <format dxfId="568">
      <pivotArea dataOnly="0" labelOnly="1" outline="0" fieldPosition="0">
        <references count="2">
          <reference field="4" count="1">
            <x v="282"/>
          </reference>
          <reference field="8" count="1" selected="0">
            <x v="39"/>
          </reference>
        </references>
      </pivotArea>
    </format>
    <format dxfId="567">
      <pivotArea dataOnly="0" labelOnly="1" outline="0" fieldPosition="0">
        <references count="2">
          <reference field="4" count="1">
            <x v="137"/>
          </reference>
          <reference field="8" count="1" selected="0">
            <x v="40"/>
          </reference>
        </references>
      </pivotArea>
    </format>
    <format dxfId="566">
      <pivotArea dataOnly="0" labelOnly="1" outline="0" fieldPosition="0">
        <references count="2">
          <reference field="4" count="1">
            <x v="253"/>
          </reference>
          <reference field="8" count="1" selected="0">
            <x v="41"/>
          </reference>
        </references>
      </pivotArea>
    </format>
    <format dxfId="565">
      <pivotArea dataOnly="0" labelOnly="1" outline="0" fieldPosition="0">
        <references count="2">
          <reference field="4" count="1">
            <x v="50"/>
          </reference>
          <reference field="8" count="1" selected="0">
            <x v="42"/>
          </reference>
        </references>
      </pivotArea>
    </format>
    <format dxfId="564">
      <pivotArea dataOnly="0" labelOnly="1" outline="0" fieldPosition="0">
        <references count="2">
          <reference field="4" count="1">
            <x v="103"/>
          </reference>
          <reference field="8" count="1" selected="0">
            <x v="43"/>
          </reference>
        </references>
      </pivotArea>
    </format>
    <format dxfId="563">
      <pivotArea dataOnly="0" labelOnly="1" outline="0" fieldPosition="0">
        <references count="2">
          <reference field="4" count="1">
            <x v="205"/>
          </reference>
          <reference field="8" count="1" selected="0">
            <x v="44"/>
          </reference>
        </references>
      </pivotArea>
    </format>
    <format dxfId="562">
      <pivotArea dataOnly="0" labelOnly="1" outline="0" fieldPosition="0">
        <references count="2">
          <reference field="4" count="1">
            <x v="417"/>
          </reference>
          <reference field="8" count="1" selected="0">
            <x v="45"/>
          </reference>
        </references>
      </pivotArea>
    </format>
    <format dxfId="561">
      <pivotArea dataOnly="0" labelOnly="1" outline="0" fieldPosition="0">
        <references count="2">
          <reference field="4" count="1">
            <x v="385"/>
          </reference>
          <reference field="8" count="1" selected="0">
            <x v="46"/>
          </reference>
        </references>
      </pivotArea>
    </format>
    <format dxfId="560">
      <pivotArea dataOnly="0" labelOnly="1" outline="0" fieldPosition="0">
        <references count="2">
          <reference field="4" count="1">
            <x v="422"/>
          </reference>
          <reference field="8" count="1" selected="0">
            <x v="47"/>
          </reference>
        </references>
      </pivotArea>
    </format>
    <format dxfId="559">
      <pivotArea dataOnly="0" labelOnly="1" outline="0" fieldPosition="0">
        <references count="2">
          <reference field="4" count="1">
            <x v="85"/>
          </reference>
          <reference field="8" count="1" selected="0">
            <x v="48"/>
          </reference>
        </references>
      </pivotArea>
    </format>
    <format dxfId="558">
      <pivotArea dataOnly="0" labelOnly="1" outline="0" fieldPosition="0">
        <references count="2">
          <reference field="4" count="1">
            <x v="427"/>
          </reference>
          <reference field="8" count="1" selected="0">
            <x v="49"/>
          </reference>
        </references>
      </pivotArea>
    </format>
    <format dxfId="557">
      <pivotArea dataOnly="0" labelOnly="1" outline="0" fieldPosition="0">
        <references count="2">
          <reference field="4" count="1">
            <x v="387"/>
          </reference>
          <reference field="8" count="1" selected="0">
            <x v="50"/>
          </reference>
        </references>
      </pivotArea>
    </format>
    <format dxfId="556">
      <pivotArea dataOnly="0" labelOnly="1" outline="0" fieldPosition="0">
        <references count="2">
          <reference field="4" count="1">
            <x v="197"/>
          </reference>
          <reference field="8" count="1" selected="0">
            <x v="51"/>
          </reference>
        </references>
      </pivotArea>
    </format>
    <format dxfId="555">
      <pivotArea dataOnly="0" labelOnly="1" outline="0" fieldPosition="0">
        <references count="2">
          <reference field="4" count="1">
            <x v="417"/>
          </reference>
          <reference field="8" count="1" selected="0">
            <x v="52"/>
          </reference>
        </references>
      </pivotArea>
    </format>
    <format dxfId="554">
      <pivotArea dataOnly="0" labelOnly="1" outline="0" fieldPosition="0">
        <references count="2">
          <reference field="4" count="1">
            <x v="352"/>
          </reference>
          <reference field="8" count="1" selected="0">
            <x v="53"/>
          </reference>
        </references>
      </pivotArea>
    </format>
    <format dxfId="553">
      <pivotArea dataOnly="0" labelOnly="1" outline="0" fieldPosition="0">
        <references count="2">
          <reference field="4" count="1">
            <x v="345"/>
          </reference>
          <reference field="8" count="1" selected="0">
            <x v="54"/>
          </reference>
        </references>
      </pivotArea>
    </format>
    <format dxfId="552">
      <pivotArea dataOnly="0" labelOnly="1" outline="0" fieldPosition="0">
        <references count="2">
          <reference field="4" count="1">
            <x v="19"/>
          </reference>
          <reference field="8" count="1" selected="0">
            <x v="55"/>
          </reference>
        </references>
      </pivotArea>
    </format>
    <format dxfId="551">
      <pivotArea dataOnly="0" labelOnly="1" outline="0" fieldPosition="0">
        <references count="2">
          <reference field="4" count="1">
            <x v="80"/>
          </reference>
          <reference field="8" count="1" selected="0">
            <x v="56"/>
          </reference>
        </references>
      </pivotArea>
    </format>
    <format dxfId="550">
      <pivotArea dataOnly="0" labelOnly="1" outline="0" fieldPosition="0">
        <references count="2">
          <reference field="4" count="1">
            <x v="348"/>
          </reference>
          <reference field="8" count="1" selected="0">
            <x v="57"/>
          </reference>
        </references>
      </pivotArea>
    </format>
    <format dxfId="549">
      <pivotArea dataOnly="0" labelOnly="1" outline="0" fieldPosition="0">
        <references count="2">
          <reference field="4" count="1">
            <x v="71"/>
          </reference>
          <reference field="8" count="1" selected="0">
            <x v="58"/>
          </reference>
        </references>
      </pivotArea>
    </format>
    <format dxfId="548">
      <pivotArea dataOnly="0" labelOnly="1" outline="0" fieldPosition="0">
        <references count="2">
          <reference field="4" count="1">
            <x v="47"/>
          </reference>
          <reference field="8" count="1" selected="0">
            <x v="59"/>
          </reference>
        </references>
      </pivotArea>
    </format>
    <format dxfId="547">
      <pivotArea dataOnly="0" labelOnly="1" outline="0" fieldPosition="0">
        <references count="2">
          <reference field="4" count="1">
            <x v="336"/>
          </reference>
          <reference field="8" count="1" selected="0">
            <x v="60"/>
          </reference>
        </references>
      </pivotArea>
    </format>
    <format dxfId="546">
      <pivotArea dataOnly="0" labelOnly="1" outline="0" fieldPosition="0">
        <references count="2">
          <reference field="4" count="1">
            <x v="100"/>
          </reference>
          <reference field="8" count="1" selected="0">
            <x v="61"/>
          </reference>
        </references>
      </pivotArea>
    </format>
    <format dxfId="545">
      <pivotArea dataOnly="0" labelOnly="1" outline="0" fieldPosition="0">
        <references count="2">
          <reference field="4" count="1">
            <x v="309"/>
          </reference>
          <reference field="8" count="1" selected="0">
            <x v="62"/>
          </reference>
        </references>
      </pivotArea>
    </format>
    <format dxfId="544">
      <pivotArea dataOnly="0" labelOnly="1" outline="0" fieldPosition="0">
        <references count="2">
          <reference field="4" count="1">
            <x v="284"/>
          </reference>
          <reference field="8" count="1" selected="0">
            <x v="63"/>
          </reference>
        </references>
      </pivotArea>
    </format>
    <format dxfId="543">
      <pivotArea dataOnly="0" labelOnly="1" outline="0" fieldPosition="0">
        <references count="2">
          <reference field="4" count="1">
            <x v="9"/>
          </reference>
          <reference field="8" count="1" selected="0">
            <x v="64"/>
          </reference>
        </references>
      </pivotArea>
    </format>
    <format dxfId="542">
      <pivotArea dataOnly="0" labelOnly="1" outline="0" fieldPosition="0">
        <references count="2">
          <reference field="4" count="1">
            <x v="95"/>
          </reference>
          <reference field="8" count="1" selected="0">
            <x v="65"/>
          </reference>
        </references>
      </pivotArea>
    </format>
    <format dxfId="541">
      <pivotArea dataOnly="0" labelOnly="1" outline="0" fieldPosition="0">
        <references count="2">
          <reference field="4" count="1">
            <x v="102"/>
          </reference>
          <reference field="8" count="1" selected="0">
            <x v="66"/>
          </reference>
        </references>
      </pivotArea>
    </format>
    <format dxfId="540">
      <pivotArea dataOnly="0" labelOnly="1" outline="0" fieldPosition="0">
        <references count="2">
          <reference field="4" count="1">
            <x v="272"/>
          </reference>
          <reference field="8" count="1" selected="0">
            <x v="67"/>
          </reference>
        </references>
      </pivotArea>
    </format>
    <format dxfId="539">
      <pivotArea dataOnly="0" labelOnly="1" outline="0" fieldPosition="0">
        <references count="2">
          <reference field="4" count="1">
            <x v="279"/>
          </reference>
          <reference field="8" count="1" selected="0">
            <x v="68"/>
          </reference>
        </references>
      </pivotArea>
    </format>
    <format dxfId="538">
      <pivotArea dataOnly="0" labelOnly="1" outline="0" fieldPosition="0">
        <references count="2">
          <reference field="4" count="1">
            <x v="120"/>
          </reference>
          <reference field="8" count="1" selected="0">
            <x v="69"/>
          </reference>
        </references>
      </pivotArea>
    </format>
    <format dxfId="537">
      <pivotArea dataOnly="0" labelOnly="1" outline="0" fieldPosition="0">
        <references count="2">
          <reference field="4" count="1">
            <x v="350"/>
          </reference>
          <reference field="8" count="1" selected="0">
            <x v="70"/>
          </reference>
        </references>
      </pivotArea>
    </format>
    <format dxfId="536">
      <pivotArea dataOnly="0" labelOnly="1" outline="0" fieldPosition="0">
        <references count="2">
          <reference field="4" count="1">
            <x v="110"/>
          </reference>
          <reference field="8" count="1" selected="0">
            <x v="71"/>
          </reference>
        </references>
      </pivotArea>
    </format>
    <format dxfId="535">
      <pivotArea dataOnly="0" labelOnly="1" outline="0" fieldPosition="0">
        <references count="2">
          <reference field="4" count="1">
            <x v="118"/>
          </reference>
          <reference field="8" count="1" selected="0">
            <x v="72"/>
          </reference>
        </references>
      </pivotArea>
    </format>
    <format dxfId="534">
      <pivotArea dataOnly="0" labelOnly="1" outline="0" fieldPosition="0">
        <references count="2">
          <reference field="4" count="1">
            <x v="309"/>
          </reference>
          <reference field="8" count="1" selected="0">
            <x v="73"/>
          </reference>
        </references>
      </pivotArea>
    </format>
    <format dxfId="533">
      <pivotArea dataOnly="0" labelOnly="1" outline="0" fieldPosition="0">
        <references count="2">
          <reference field="4" count="1">
            <x v="314"/>
          </reference>
          <reference field="8" count="1" selected="0">
            <x v="74"/>
          </reference>
        </references>
      </pivotArea>
    </format>
    <format dxfId="532">
      <pivotArea dataOnly="0" labelOnly="1" outline="0" fieldPosition="0">
        <references count="2">
          <reference field="4" count="1">
            <x v="127"/>
          </reference>
          <reference field="8" count="1" selected="0">
            <x v="75"/>
          </reference>
        </references>
      </pivotArea>
    </format>
    <format dxfId="531">
      <pivotArea dataOnly="0" labelOnly="1" outline="0" fieldPosition="0">
        <references count="2">
          <reference field="4" count="1">
            <x v="420"/>
          </reference>
          <reference field="8" count="1" selected="0">
            <x v="76"/>
          </reference>
        </references>
      </pivotArea>
    </format>
    <format dxfId="530">
      <pivotArea dataOnly="0" labelOnly="1" outline="0" fieldPosition="0">
        <references count="2">
          <reference field="4" count="1">
            <x v="512"/>
          </reference>
          <reference field="8" count="1" selected="0">
            <x v="77"/>
          </reference>
        </references>
      </pivotArea>
    </format>
    <format dxfId="529">
      <pivotArea dataOnly="0" labelOnly="1" outline="0" fieldPosition="0">
        <references count="2">
          <reference field="4" count="1">
            <x v="393"/>
          </reference>
          <reference field="8" count="1" selected="0">
            <x v="78"/>
          </reference>
        </references>
      </pivotArea>
    </format>
    <format dxfId="528">
      <pivotArea dataOnly="0" labelOnly="1" outline="0" fieldPosition="0">
        <references count="2">
          <reference field="4" count="1">
            <x v="111"/>
          </reference>
          <reference field="8" count="1" selected="0">
            <x v="79"/>
          </reference>
        </references>
      </pivotArea>
    </format>
    <format dxfId="527">
      <pivotArea dataOnly="0" labelOnly="1" outline="0" fieldPosition="0">
        <references count="2">
          <reference field="4" count="1">
            <x v="8"/>
          </reference>
          <reference field="8" count="1" selected="0">
            <x v="80"/>
          </reference>
        </references>
      </pivotArea>
    </format>
    <format dxfId="526">
      <pivotArea dataOnly="0" labelOnly="1" outline="0" fieldPosition="0">
        <references count="2">
          <reference field="4" count="1">
            <x v="343"/>
          </reference>
          <reference field="8" count="1" selected="0">
            <x v="81"/>
          </reference>
        </references>
      </pivotArea>
    </format>
    <format dxfId="525">
      <pivotArea dataOnly="0" labelOnly="1" outline="0" fieldPosition="0">
        <references count="2">
          <reference field="4" count="1">
            <x v="218"/>
          </reference>
          <reference field="8" count="1" selected="0">
            <x v="82"/>
          </reference>
        </references>
      </pivotArea>
    </format>
    <format dxfId="524">
      <pivotArea dataOnly="0" labelOnly="1" outline="0" fieldPosition="0">
        <references count="2">
          <reference field="4" count="1">
            <x v="119"/>
          </reference>
          <reference field="8" count="1" selected="0">
            <x v="83"/>
          </reference>
        </references>
      </pivotArea>
    </format>
    <format dxfId="523">
      <pivotArea dataOnly="0" labelOnly="1" outline="0" fieldPosition="0">
        <references count="2">
          <reference field="4" count="1">
            <x v="375"/>
          </reference>
          <reference field="8" count="1" selected="0">
            <x v="84"/>
          </reference>
        </references>
      </pivotArea>
    </format>
    <format dxfId="522">
      <pivotArea dataOnly="0" labelOnly="1" outline="0" fieldPosition="0">
        <references count="2">
          <reference field="4" count="1">
            <x v="446"/>
          </reference>
          <reference field="8" count="1" selected="0">
            <x v="85"/>
          </reference>
        </references>
      </pivotArea>
    </format>
    <format dxfId="521">
      <pivotArea dataOnly="0" labelOnly="1" outline="0" fieldPosition="0">
        <references count="2">
          <reference field="4" count="1">
            <x v="244"/>
          </reference>
          <reference field="8" count="1" selected="0">
            <x v="86"/>
          </reference>
        </references>
      </pivotArea>
    </format>
    <format dxfId="520">
      <pivotArea dataOnly="0" labelOnly="1" outline="0" fieldPosition="0">
        <references count="2">
          <reference field="4" count="1">
            <x v="505"/>
          </reference>
          <reference field="8" count="1" selected="0">
            <x v="87"/>
          </reference>
        </references>
      </pivotArea>
    </format>
    <format dxfId="519">
      <pivotArea dataOnly="0" labelOnly="1" outline="0" fieldPosition="0">
        <references count="2">
          <reference field="4" count="1">
            <x v="344"/>
          </reference>
          <reference field="8" count="1" selected="0">
            <x v="88"/>
          </reference>
        </references>
      </pivotArea>
    </format>
    <format dxfId="518">
      <pivotArea dataOnly="0" labelOnly="1" outline="0" fieldPosition="0">
        <references count="2">
          <reference field="4" count="1">
            <x v="468"/>
          </reference>
          <reference field="8" count="1" selected="0">
            <x v="89"/>
          </reference>
        </references>
      </pivotArea>
    </format>
    <format dxfId="517">
      <pivotArea dataOnly="0" labelOnly="1" outline="0" fieldPosition="0">
        <references count="2">
          <reference field="4" count="1">
            <x v="444"/>
          </reference>
          <reference field="8" count="1" selected="0">
            <x v="90"/>
          </reference>
        </references>
      </pivotArea>
    </format>
    <format dxfId="516">
      <pivotArea dataOnly="0" labelOnly="1" outline="0" fieldPosition="0">
        <references count="2">
          <reference field="4" count="1">
            <x v="464"/>
          </reference>
          <reference field="8" count="1" selected="0">
            <x v="91"/>
          </reference>
        </references>
      </pivotArea>
    </format>
    <format dxfId="515">
      <pivotArea dataOnly="0" labelOnly="1" outline="0" fieldPosition="0">
        <references count="2">
          <reference field="4" count="1">
            <x v="370"/>
          </reference>
          <reference field="8" count="1" selected="0">
            <x v="92"/>
          </reference>
        </references>
      </pivotArea>
    </format>
    <format dxfId="514">
      <pivotArea dataOnly="0" labelOnly="1" outline="0" fieldPosition="0">
        <references count="2">
          <reference field="4" count="1">
            <x v="448"/>
          </reference>
          <reference field="8" count="1" selected="0">
            <x v="93"/>
          </reference>
        </references>
      </pivotArea>
    </format>
    <format dxfId="513">
      <pivotArea dataOnly="0" labelOnly="1" outline="0" fieldPosition="0">
        <references count="2">
          <reference field="4" count="1">
            <x v="414"/>
          </reference>
          <reference field="8" count="1" selected="0">
            <x v="94"/>
          </reference>
        </references>
      </pivotArea>
    </format>
    <format dxfId="512">
      <pivotArea dataOnly="0" labelOnly="1" outline="0" fieldPosition="0">
        <references count="2">
          <reference field="4" count="1">
            <x v="360"/>
          </reference>
          <reference field="8" count="1" selected="0">
            <x v="95"/>
          </reference>
        </references>
      </pivotArea>
    </format>
    <format dxfId="511">
      <pivotArea dataOnly="0" labelOnly="1" outline="0" fieldPosition="0">
        <references count="2">
          <reference field="4" count="1">
            <x v="377"/>
          </reference>
          <reference field="8" count="1" selected="0">
            <x v="96"/>
          </reference>
        </references>
      </pivotArea>
    </format>
    <format dxfId="510">
      <pivotArea dataOnly="0" labelOnly="1" outline="0" fieldPosition="0">
        <references count="2">
          <reference field="4" count="1">
            <x v="143"/>
          </reference>
          <reference field="8" count="1" selected="0">
            <x v="97"/>
          </reference>
        </references>
      </pivotArea>
    </format>
    <format dxfId="509">
      <pivotArea dataOnly="0" labelOnly="1" outline="0" fieldPosition="0">
        <references count="2">
          <reference field="4" count="1">
            <x v="473"/>
          </reference>
          <reference field="8" count="1" selected="0">
            <x v="98"/>
          </reference>
        </references>
      </pivotArea>
    </format>
    <format dxfId="508">
      <pivotArea dataOnly="0" labelOnly="1" outline="0" fieldPosition="0">
        <references count="2">
          <reference field="4" count="1">
            <x v="329"/>
          </reference>
          <reference field="8" count="1" selected="0">
            <x v="99"/>
          </reference>
        </references>
      </pivotArea>
    </format>
    <format dxfId="507">
      <pivotArea dataOnly="0" labelOnly="1" outline="0" fieldPosition="0">
        <references count="2">
          <reference field="4" count="1">
            <x v="91"/>
          </reference>
          <reference field="8" count="1" selected="0">
            <x v="100"/>
          </reference>
        </references>
      </pivotArea>
    </format>
    <format dxfId="506">
      <pivotArea dataOnly="0" labelOnly="1" outline="0" fieldPosition="0">
        <references count="2">
          <reference field="4" count="1">
            <x v="399"/>
          </reference>
          <reference field="8" count="1" selected="0">
            <x v="101"/>
          </reference>
        </references>
      </pivotArea>
    </format>
    <format dxfId="505">
      <pivotArea dataOnly="0" labelOnly="1" outline="0" fieldPosition="0">
        <references count="2">
          <reference field="4" count="1">
            <x v="34"/>
          </reference>
          <reference field="8" count="1" selected="0">
            <x v="102"/>
          </reference>
        </references>
      </pivotArea>
    </format>
    <format dxfId="504">
      <pivotArea dataOnly="0" labelOnly="1" outline="0" fieldPosition="0">
        <references count="2">
          <reference field="4" count="1">
            <x v="74"/>
          </reference>
          <reference field="8" count="1" selected="0">
            <x v="103"/>
          </reference>
        </references>
      </pivotArea>
    </format>
    <format dxfId="503">
      <pivotArea dataOnly="0" labelOnly="1" outline="0" fieldPosition="0">
        <references count="2">
          <reference field="4" count="1">
            <x v="365"/>
          </reference>
          <reference field="8" count="1" selected="0">
            <x v="104"/>
          </reference>
        </references>
      </pivotArea>
    </format>
    <format dxfId="502">
      <pivotArea dataOnly="0" labelOnly="1" outline="0" fieldPosition="0">
        <references count="2">
          <reference field="4" count="1">
            <x v="83"/>
          </reference>
          <reference field="8" count="1" selected="0">
            <x v="105"/>
          </reference>
        </references>
      </pivotArea>
    </format>
    <format dxfId="501">
      <pivotArea dataOnly="0" labelOnly="1" outline="0" fieldPosition="0">
        <references count="2">
          <reference field="4" count="1">
            <x v="516"/>
          </reference>
          <reference field="8" count="1" selected="0">
            <x v="106"/>
          </reference>
        </references>
      </pivotArea>
    </format>
    <format dxfId="500">
      <pivotArea dataOnly="0" labelOnly="1" outline="0" fieldPosition="0">
        <references count="2">
          <reference field="4" count="1">
            <x v="451"/>
          </reference>
          <reference field="8" count="1" selected="0">
            <x v="107"/>
          </reference>
        </references>
      </pivotArea>
    </format>
    <format dxfId="499">
      <pivotArea dataOnly="0" labelOnly="1" outline="0" fieldPosition="0">
        <references count="2">
          <reference field="4" count="1">
            <x v="205"/>
          </reference>
          <reference field="8" count="1" selected="0">
            <x v="108"/>
          </reference>
        </references>
      </pivotArea>
    </format>
    <format dxfId="498">
      <pivotArea dataOnly="0" labelOnly="1" outline="0" fieldPosition="0">
        <references count="2">
          <reference field="4" count="1">
            <x v="297"/>
          </reference>
          <reference field="8" count="1" selected="0">
            <x v="109"/>
          </reference>
        </references>
      </pivotArea>
    </format>
    <format dxfId="497">
      <pivotArea dataOnly="0" labelOnly="1" outline="0" fieldPosition="0">
        <references count="2">
          <reference field="4" count="1">
            <x v="366"/>
          </reference>
          <reference field="8" count="1" selected="0">
            <x v="110"/>
          </reference>
        </references>
      </pivotArea>
    </format>
    <format dxfId="496">
      <pivotArea dataOnly="0" labelOnly="1" outline="0" fieldPosition="0">
        <references count="2">
          <reference field="4" count="1">
            <x v="425"/>
          </reference>
          <reference field="8" count="1" selected="0">
            <x v="111"/>
          </reference>
        </references>
      </pivotArea>
    </format>
    <format dxfId="495">
      <pivotArea dataOnly="0" labelOnly="1" outline="0" fieldPosition="0">
        <references count="2">
          <reference field="4" count="1">
            <x v="166"/>
          </reference>
          <reference field="8" count="1" selected="0">
            <x v="112"/>
          </reference>
        </references>
      </pivotArea>
    </format>
    <format dxfId="494">
      <pivotArea dataOnly="0" labelOnly="1" outline="0" fieldPosition="0">
        <references count="2">
          <reference field="4" count="1">
            <x v="75"/>
          </reference>
          <reference field="8" count="1" selected="0">
            <x v="113"/>
          </reference>
        </references>
      </pivotArea>
    </format>
    <format dxfId="493">
      <pivotArea dataOnly="0" labelOnly="1" outline="0" fieldPosition="0">
        <references count="2">
          <reference field="4" count="1">
            <x v="424"/>
          </reference>
          <reference field="8" count="1" selected="0">
            <x v="114"/>
          </reference>
        </references>
      </pivotArea>
    </format>
    <format dxfId="492">
      <pivotArea dataOnly="0" labelOnly="1" outline="0" fieldPosition="0">
        <references count="2">
          <reference field="4" count="1">
            <x v="194"/>
          </reference>
          <reference field="8" count="1" selected="0">
            <x v="115"/>
          </reference>
        </references>
      </pivotArea>
    </format>
    <format dxfId="491">
      <pivotArea dataOnly="0" labelOnly="1" outline="0" fieldPosition="0">
        <references count="2">
          <reference field="4" count="1">
            <x v="241"/>
          </reference>
          <reference field="8" count="1" selected="0">
            <x v="116"/>
          </reference>
        </references>
      </pivotArea>
    </format>
    <format dxfId="490">
      <pivotArea dataOnly="0" labelOnly="1" outline="0" fieldPosition="0">
        <references count="2">
          <reference field="4" count="1">
            <x v="20"/>
          </reference>
          <reference field="8" count="1" selected="0">
            <x v="117"/>
          </reference>
        </references>
      </pivotArea>
    </format>
    <format dxfId="489">
      <pivotArea dataOnly="0" labelOnly="1" outline="0" fieldPosition="0">
        <references count="2">
          <reference field="4" count="1">
            <x v="410"/>
          </reference>
          <reference field="8" count="1" selected="0">
            <x v="118"/>
          </reference>
        </references>
      </pivotArea>
    </format>
    <format dxfId="488">
      <pivotArea dataOnly="0" labelOnly="1" outline="0" fieldPosition="0">
        <references count="2">
          <reference field="4" count="1">
            <x v="504"/>
          </reference>
          <reference field="8" count="1" selected="0">
            <x v="119"/>
          </reference>
        </references>
      </pivotArea>
    </format>
    <format dxfId="487">
      <pivotArea dataOnly="0" labelOnly="1" outline="0" fieldPosition="0">
        <references count="2">
          <reference field="4" count="1">
            <x v="408"/>
          </reference>
          <reference field="8" count="1" selected="0">
            <x v="120"/>
          </reference>
        </references>
      </pivotArea>
    </format>
    <format dxfId="486">
      <pivotArea dataOnly="0" labelOnly="1" outline="0" fieldPosition="0">
        <references count="2">
          <reference field="4" count="1">
            <x v="150"/>
          </reference>
          <reference field="8" count="1" selected="0">
            <x v="121"/>
          </reference>
        </references>
      </pivotArea>
    </format>
    <format dxfId="485">
      <pivotArea dataOnly="0" labelOnly="1" outline="0" fieldPosition="0">
        <references count="2">
          <reference field="4" count="1">
            <x v="221"/>
          </reference>
          <reference field="8" count="1" selected="0">
            <x v="122"/>
          </reference>
        </references>
      </pivotArea>
    </format>
    <format dxfId="484">
      <pivotArea dataOnly="0" labelOnly="1" outline="0" fieldPosition="0">
        <references count="2">
          <reference field="4" count="1">
            <x v="69"/>
          </reference>
          <reference field="8" count="1" selected="0">
            <x v="123"/>
          </reference>
        </references>
      </pivotArea>
    </format>
    <format dxfId="483">
      <pivotArea dataOnly="0" labelOnly="1" outline="0" fieldPosition="0">
        <references count="2">
          <reference field="4" count="1">
            <x v="160"/>
          </reference>
          <reference field="8" count="1" selected="0">
            <x v="124"/>
          </reference>
        </references>
      </pivotArea>
    </format>
    <format dxfId="482">
      <pivotArea dataOnly="0" labelOnly="1" outline="0" fieldPosition="0">
        <references count="2">
          <reference field="4" count="1">
            <x v="492"/>
          </reference>
          <reference field="8" count="1" selected="0">
            <x v="125"/>
          </reference>
        </references>
      </pivotArea>
    </format>
    <format dxfId="481">
      <pivotArea dataOnly="0" labelOnly="1" outline="0" fieldPosition="0">
        <references count="2">
          <reference field="4" count="1">
            <x v="349"/>
          </reference>
          <reference field="8" count="1" selected="0">
            <x v="126"/>
          </reference>
        </references>
      </pivotArea>
    </format>
    <format dxfId="480">
      <pivotArea dataOnly="0" labelOnly="1" outline="0" fieldPosition="0">
        <references count="2">
          <reference field="4" count="1">
            <x v="298"/>
          </reference>
          <reference field="8" count="1" selected="0">
            <x v="127"/>
          </reference>
        </references>
      </pivotArea>
    </format>
    <format dxfId="479">
      <pivotArea dataOnly="0" labelOnly="1" outline="0" fieldPosition="0">
        <references count="2">
          <reference field="4" count="1">
            <x v="291"/>
          </reference>
          <reference field="8" count="1" selected="0">
            <x v="128"/>
          </reference>
        </references>
      </pivotArea>
    </format>
    <format dxfId="478">
      <pivotArea dataOnly="0" labelOnly="1" outline="0" fieldPosition="0">
        <references count="2">
          <reference field="4" count="1">
            <x v="467"/>
          </reference>
          <reference field="8" count="1" selected="0">
            <x v="129"/>
          </reference>
        </references>
      </pivotArea>
    </format>
    <format dxfId="477">
      <pivotArea dataOnly="0" labelOnly="1" outline="0" fieldPosition="0">
        <references count="2">
          <reference field="4" count="1">
            <x v="398"/>
          </reference>
          <reference field="8" count="1" selected="0">
            <x v="130"/>
          </reference>
        </references>
      </pivotArea>
    </format>
    <format dxfId="476">
      <pivotArea dataOnly="0" labelOnly="1" outline="0" fieldPosition="0">
        <references count="2">
          <reference field="4" count="1">
            <x v="454"/>
          </reference>
          <reference field="8" count="1" selected="0">
            <x v="131"/>
          </reference>
        </references>
      </pivotArea>
    </format>
    <format dxfId="475">
      <pivotArea dataOnly="0" labelOnly="1" outline="0" fieldPosition="0">
        <references count="2">
          <reference field="4" count="1">
            <x v="144"/>
          </reference>
          <reference field="8" count="1" selected="0">
            <x v="132"/>
          </reference>
        </references>
      </pivotArea>
    </format>
    <format dxfId="474">
      <pivotArea dataOnly="0" labelOnly="1" outline="0" fieldPosition="0">
        <references count="2">
          <reference field="4" count="1">
            <x v="466"/>
          </reference>
          <reference field="8" count="1" selected="0">
            <x v="133"/>
          </reference>
        </references>
      </pivotArea>
    </format>
    <format dxfId="473">
      <pivotArea dataOnly="0" labelOnly="1" outline="0" fieldPosition="0">
        <references count="2">
          <reference field="4" count="1">
            <x v="16"/>
          </reference>
          <reference field="8" count="1" selected="0">
            <x v="134"/>
          </reference>
        </references>
      </pivotArea>
    </format>
    <format dxfId="472">
      <pivotArea dataOnly="0" labelOnly="1" outline="0" fieldPosition="0">
        <references count="2">
          <reference field="4" count="1">
            <x v="310"/>
          </reference>
          <reference field="8" count="1" selected="0">
            <x v="135"/>
          </reference>
        </references>
      </pivotArea>
    </format>
    <format dxfId="471">
      <pivotArea dataOnly="0" labelOnly="1" outline="0" fieldPosition="0">
        <references count="2">
          <reference field="4" count="1">
            <x v="453"/>
          </reference>
          <reference field="8" count="1" selected="0">
            <x v="136"/>
          </reference>
        </references>
      </pivotArea>
    </format>
    <format dxfId="470">
      <pivotArea dataOnly="0" labelOnly="1" outline="0" fieldPosition="0">
        <references count="2">
          <reference field="4" count="1">
            <x v="399"/>
          </reference>
          <reference field="8" count="1" selected="0">
            <x v="137"/>
          </reference>
        </references>
      </pivotArea>
    </format>
    <format dxfId="469">
      <pivotArea dataOnly="0" labelOnly="1" outline="0" fieldPosition="0">
        <references count="2">
          <reference field="4" count="1">
            <x v="423"/>
          </reference>
          <reference field="8" count="1" selected="0">
            <x v="138"/>
          </reference>
        </references>
      </pivotArea>
    </format>
    <format dxfId="468">
      <pivotArea dataOnly="0" labelOnly="1" outline="0" fieldPosition="0">
        <references count="2">
          <reference field="4" count="1">
            <x v="381"/>
          </reference>
          <reference field="8" count="1" selected="0">
            <x v="139"/>
          </reference>
        </references>
      </pivotArea>
    </format>
    <format dxfId="467">
      <pivotArea dataOnly="0" labelOnly="1" outline="0" fieldPosition="0">
        <references count="2">
          <reference field="4" count="1">
            <x v="283"/>
          </reference>
          <reference field="8" count="1" selected="0">
            <x v="140"/>
          </reference>
        </references>
      </pivotArea>
    </format>
    <format dxfId="466">
      <pivotArea dataOnly="0" labelOnly="1" outline="0" fieldPosition="0">
        <references count="2">
          <reference field="4" count="1">
            <x v="485"/>
          </reference>
          <reference field="8" count="1" selected="0">
            <x v="141"/>
          </reference>
        </references>
      </pivotArea>
    </format>
    <format dxfId="465">
      <pivotArea dataOnly="0" labelOnly="1" outline="0" fieldPosition="0">
        <references count="2">
          <reference field="4" count="1">
            <x v="128"/>
          </reference>
          <reference field="8" count="1" selected="0">
            <x v="142"/>
          </reference>
        </references>
      </pivotArea>
    </format>
    <format dxfId="464">
      <pivotArea dataOnly="0" labelOnly="1" outline="0" fieldPosition="0">
        <references count="2">
          <reference field="4" count="1">
            <x v="320"/>
          </reference>
          <reference field="8" count="1" selected="0">
            <x v="143"/>
          </reference>
        </references>
      </pivotArea>
    </format>
    <format dxfId="463">
      <pivotArea dataOnly="0" labelOnly="1" outline="0" fieldPosition="0">
        <references count="2">
          <reference field="4" count="1">
            <x v="269"/>
          </reference>
          <reference field="8" count="1" selected="0">
            <x v="144"/>
          </reference>
        </references>
      </pivotArea>
    </format>
    <format dxfId="462">
      <pivotArea dataOnly="0" labelOnly="1" outline="0" fieldPosition="0">
        <references count="2">
          <reference field="4" count="1">
            <x v="470"/>
          </reference>
          <reference field="8" count="1" selected="0">
            <x v="145"/>
          </reference>
        </references>
      </pivotArea>
    </format>
    <format dxfId="461">
      <pivotArea dataOnly="0" labelOnly="1" outline="0" fieldPosition="0">
        <references count="2">
          <reference field="4" count="1">
            <x v="292"/>
          </reference>
          <reference field="8" count="1" selected="0">
            <x v="146"/>
          </reference>
        </references>
      </pivotArea>
    </format>
    <format dxfId="460">
      <pivotArea dataOnly="0" labelOnly="1" outline="0" fieldPosition="0">
        <references count="2">
          <reference field="4" count="1">
            <x v="368"/>
          </reference>
          <reference field="8" count="1" selected="0">
            <x v="147"/>
          </reference>
        </references>
      </pivotArea>
    </format>
    <format dxfId="459">
      <pivotArea dataOnly="0" labelOnly="1" outline="0" fieldPosition="0">
        <references count="2">
          <reference field="4" count="1">
            <x v="264"/>
          </reference>
          <reference field="8" count="1" selected="0">
            <x v="148"/>
          </reference>
        </references>
      </pivotArea>
    </format>
    <format dxfId="458">
      <pivotArea dataOnly="0" labelOnly="1" outline="0" fieldPosition="0">
        <references count="2">
          <reference field="4" count="1">
            <x v="28"/>
          </reference>
          <reference field="8" count="1" selected="0">
            <x v="149"/>
          </reference>
        </references>
      </pivotArea>
    </format>
    <format dxfId="457">
      <pivotArea dataOnly="0" labelOnly="1" outline="0" fieldPosition="0">
        <references count="2">
          <reference field="4" count="1">
            <x v="199"/>
          </reference>
          <reference field="8" count="1" selected="0">
            <x v="150"/>
          </reference>
        </references>
      </pivotArea>
    </format>
    <format dxfId="456">
      <pivotArea dataOnly="0" labelOnly="1" outline="0" fieldPosition="0">
        <references count="2">
          <reference field="4" count="1">
            <x v="287"/>
          </reference>
          <reference field="8" count="1" selected="0">
            <x v="151"/>
          </reference>
        </references>
      </pivotArea>
    </format>
    <format dxfId="455">
      <pivotArea dataOnly="0" labelOnly="1" outline="0" fieldPosition="0">
        <references count="2">
          <reference field="4" count="1">
            <x v="191"/>
          </reference>
          <reference field="8" count="1" selected="0">
            <x v="152"/>
          </reference>
        </references>
      </pivotArea>
    </format>
    <format dxfId="454">
      <pivotArea dataOnly="0" labelOnly="1" outline="0" fieldPosition="0">
        <references count="2">
          <reference field="4" count="1">
            <x v="224"/>
          </reference>
          <reference field="8" count="1" selected="0">
            <x v="153"/>
          </reference>
        </references>
      </pivotArea>
    </format>
    <format dxfId="453">
      <pivotArea dataOnly="0" labelOnly="1" outline="0" fieldPosition="0">
        <references count="2">
          <reference field="4" count="1">
            <x v="114"/>
          </reference>
          <reference field="8" count="1" selected="0">
            <x v="154"/>
          </reference>
        </references>
      </pivotArea>
    </format>
    <format dxfId="452">
      <pivotArea dataOnly="0" labelOnly="1" outline="0" fieldPosition="0">
        <references count="2">
          <reference field="4" count="1">
            <x v="200"/>
          </reference>
          <reference field="8" count="1" selected="0">
            <x v="155"/>
          </reference>
        </references>
      </pivotArea>
    </format>
    <format dxfId="451">
      <pivotArea dataOnly="0" labelOnly="1" outline="0" fieldPosition="0">
        <references count="2">
          <reference field="4" count="1">
            <x v="457"/>
          </reference>
          <reference field="8" count="1" selected="0">
            <x v="156"/>
          </reference>
        </references>
      </pivotArea>
    </format>
    <format dxfId="450">
      <pivotArea dataOnly="0" labelOnly="1" outline="0" fieldPosition="0">
        <references count="2">
          <reference field="4" count="1">
            <x v="177"/>
          </reference>
          <reference field="8" count="1" selected="0">
            <x v="157"/>
          </reference>
        </references>
      </pivotArea>
    </format>
    <format dxfId="449">
      <pivotArea dataOnly="0" labelOnly="1" outline="0" fieldPosition="0">
        <references count="2">
          <reference field="4" count="1">
            <x v="15"/>
          </reference>
          <reference field="8" count="1" selected="0">
            <x v="158"/>
          </reference>
        </references>
      </pivotArea>
    </format>
    <format dxfId="448">
      <pivotArea dataOnly="0" labelOnly="1" outline="0" fieldPosition="0">
        <references count="2">
          <reference field="4" count="1">
            <x v="238"/>
          </reference>
          <reference field="8" count="1" selected="0">
            <x v="159"/>
          </reference>
        </references>
      </pivotArea>
    </format>
    <format dxfId="447">
      <pivotArea dataOnly="0" labelOnly="1" outline="0" fieldPosition="0">
        <references count="2">
          <reference field="4" count="1">
            <x v="484"/>
          </reference>
          <reference field="8" count="1" selected="0">
            <x v="160"/>
          </reference>
        </references>
      </pivotArea>
    </format>
    <format dxfId="446">
      <pivotArea dataOnly="0" labelOnly="1" outline="0" fieldPosition="0">
        <references count="2">
          <reference field="4" count="1">
            <x v="41"/>
          </reference>
          <reference field="8" count="1" selected="0">
            <x v="161"/>
          </reference>
        </references>
      </pivotArea>
    </format>
    <format dxfId="445">
      <pivotArea dataOnly="0" labelOnly="1" outline="0" fieldPosition="0">
        <references count="2">
          <reference field="4" count="1">
            <x v="440"/>
          </reference>
          <reference field="8" count="1" selected="0">
            <x v="162"/>
          </reference>
        </references>
      </pivotArea>
    </format>
    <format dxfId="444">
      <pivotArea dataOnly="0" labelOnly="1" outline="0" fieldPosition="0">
        <references count="2">
          <reference field="4" count="1">
            <x v="497"/>
          </reference>
          <reference field="8" count="1" selected="0">
            <x v="163"/>
          </reference>
        </references>
      </pivotArea>
    </format>
    <format dxfId="443">
      <pivotArea dataOnly="0" labelOnly="1" outline="0" fieldPosition="0">
        <references count="2">
          <reference field="4" count="1">
            <x v="437"/>
          </reference>
          <reference field="8" count="1" selected="0">
            <x v="164"/>
          </reference>
        </references>
      </pivotArea>
    </format>
    <format dxfId="442">
      <pivotArea dataOnly="0" labelOnly="1" outline="0" fieldPosition="0">
        <references count="2">
          <reference field="4" count="1">
            <x v="105"/>
          </reference>
          <reference field="8" count="1" selected="0">
            <x v="165"/>
          </reference>
        </references>
      </pivotArea>
    </format>
    <format dxfId="441">
      <pivotArea dataOnly="0" labelOnly="1" outline="0" fieldPosition="0">
        <references count="2">
          <reference field="4" count="1">
            <x v="369"/>
          </reference>
          <reference field="8" count="1" selected="0">
            <x v="166"/>
          </reference>
        </references>
      </pivotArea>
    </format>
    <format dxfId="440">
      <pivotArea dataOnly="0" labelOnly="1" outline="0" fieldPosition="0">
        <references count="2">
          <reference field="4" count="1">
            <x v="142"/>
          </reference>
          <reference field="8" count="1" selected="0">
            <x v="167"/>
          </reference>
        </references>
      </pivotArea>
    </format>
    <format dxfId="439">
      <pivotArea dataOnly="0" labelOnly="1" outline="0" fieldPosition="0">
        <references count="2">
          <reference field="4" count="1">
            <x v="98"/>
          </reference>
          <reference field="8" count="1" selected="0">
            <x v="168"/>
          </reference>
        </references>
      </pivotArea>
    </format>
    <format dxfId="438">
      <pivotArea dataOnly="0" labelOnly="1" outline="0" fieldPosition="0">
        <references count="2">
          <reference field="4" count="1">
            <x v="243"/>
          </reference>
          <reference field="8" count="1" selected="0">
            <x v="169"/>
          </reference>
        </references>
      </pivotArea>
    </format>
    <format dxfId="437">
      <pivotArea dataOnly="0" labelOnly="1" outline="0" fieldPosition="0">
        <references count="2">
          <reference field="4" count="1">
            <x v="494"/>
          </reference>
          <reference field="8" count="1" selected="0">
            <x v="170"/>
          </reference>
        </references>
      </pivotArea>
    </format>
    <format dxfId="436">
      <pivotArea dataOnly="0" labelOnly="1" outline="0" fieldPosition="0">
        <references count="2">
          <reference field="4" count="1">
            <x v="106"/>
          </reference>
          <reference field="8" count="1" selected="0">
            <x v="171"/>
          </reference>
        </references>
      </pivotArea>
    </format>
    <format dxfId="435">
      <pivotArea dataOnly="0" labelOnly="1" outline="0" fieldPosition="0">
        <references count="2">
          <reference field="4" count="1">
            <x v="184"/>
          </reference>
          <reference field="8" count="1" selected="0">
            <x v="172"/>
          </reference>
        </references>
      </pivotArea>
    </format>
    <format dxfId="434">
      <pivotArea dataOnly="0" labelOnly="1" outline="0" fieldPosition="0">
        <references count="2">
          <reference field="4" count="1">
            <x v="124"/>
          </reference>
          <reference field="8" count="1" selected="0">
            <x v="173"/>
          </reference>
        </references>
      </pivotArea>
    </format>
    <format dxfId="433">
      <pivotArea dataOnly="0" labelOnly="1" outline="0" fieldPosition="0">
        <references count="2">
          <reference field="4" count="1">
            <x v="491"/>
          </reference>
          <reference field="8" count="1" selected="0">
            <x v="174"/>
          </reference>
        </references>
      </pivotArea>
    </format>
    <format dxfId="432">
      <pivotArea dataOnly="0" labelOnly="1" outline="0" fieldPosition="0">
        <references count="2">
          <reference field="4" count="1">
            <x v="179"/>
          </reference>
          <reference field="8" count="1" selected="0">
            <x v="175"/>
          </reference>
        </references>
      </pivotArea>
    </format>
    <format dxfId="431">
      <pivotArea dataOnly="0" labelOnly="1" outline="0" fieldPosition="0">
        <references count="2">
          <reference field="4" count="1">
            <x v="99"/>
          </reference>
          <reference field="8" count="1" selected="0">
            <x v="176"/>
          </reference>
        </references>
      </pivotArea>
    </format>
    <format dxfId="430">
      <pivotArea dataOnly="0" labelOnly="1" outline="0" fieldPosition="0">
        <references count="2">
          <reference field="4" count="1">
            <x v="178"/>
          </reference>
          <reference field="8" count="1" selected="0">
            <x v="177"/>
          </reference>
        </references>
      </pivotArea>
    </format>
    <format dxfId="429">
      <pivotArea dataOnly="0" labelOnly="1" outline="0" fieldPosition="0">
        <references count="2">
          <reference field="4" count="1">
            <x v="30"/>
          </reference>
          <reference field="8" count="1" selected="0">
            <x v="178"/>
          </reference>
        </references>
      </pivotArea>
    </format>
    <format dxfId="428">
      <pivotArea dataOnly="0" labelOnly="1" outline="0" fieldPosition="0">
        <references count="2">
          <reference field="4" count="1">
            <x v="305"/>
          </reference>
          <reference field="8" count="1" selected="0">
            <x v="179"/>
          </reference>
        </references>
      </pivotArea>
    </format>
    <format dxfId="427">
      <pivotArea dataOnly="0" labelOnly="1" outline="0" fieldPosition="0">
        <references count="2">
          <reference field="4" count="1">
            <x v="96"/>
          </reference>
          <reference field="8" count="1" selected="0">
            <x v="180"/>
          </reference>
        </references>
      </pivotArea>
    </format>
    <format dxfId="426">
      <pivotArea dataOnly="0" labelOnly="1" outline="0" fieldPosition="0">
        <references count="2">
          <reference field="4" count="1">
            <x v="495"/>
          </reference>
          <reference field="8" count="1" selected="0">
            <x v="181"/>
          </reference>
        </references>
      </pivotArea>
    </format>
    <format dxfId="425">
      <pivotArea dataOnly="0" labelOnly="1" outline="0" fieldPosition="0">
        <references count="2">
          <reference field="4" count="1">
            <x v="230"/>
          </reference>
          <reference field="8" count="1" selected="0">
            <x v="182"/>
          </reference>
        </references>
      </pivotArea>
    </format>
    <format dxfId="424">
      <pivotArea dataOnly="0" labelOnly="1" outline="0" fieldPosition="0">
        <references count="2">
          <reference field="4" count="1">
            <x v="109"/>
          </reference>
          <reference field="8" count="1" selected="0">
            <x v="183"/>
          </reference>
        </references>
      </pivotArea>
    </format>
    <format dxfId="423">
      <pivotArea dataOnly="0" labelOnly="1" outline="0" fieldPosition="0">
        <references count="2">
          <reference field="4" count="1">
            <x v="188"/>
          </reference>
          <reference field="8" count="1" selected="0">
            <x v="184"/>
          </reference>
        </references>
      </pivotArea>
    </format>
    <format dxfId="422">
      <pivotArea dataOnly="0" labelOnly="1" outline="0" fieldPosition="0">
        <references count="2">
          <reference field="4" count="1">
            <x v="89"/>
          </reference>
          <reference field="8" count="1" selected="0">
            <x v="185"/>
          </reference>
        </references>
      </pivotArea>
    </format>
    <format dxfId="421">
      <pivotArea dataOnly="0" labelOnly="1" outline="0" fieldPosition="0">
        <references count="2">
          <reference field="4" count="1">
            <x v="463"/>
          </reference>
          <reference field="8" count="1" selected="0">
            <x v="186"/>
          </reference>
        </references>
      </pivotArea>
    </format>
    <format dxfId="420">
      <pivotArea dataOnly="0" labelOnly="1" outline="0" fieldPosition="0">
        <references count="2">
          <reference field="4" count="1">
            <x v="208"/>
          </reference>
          <reference field="8" count="1" selected="0">
            <x v="187"/>
          </reference>
        </references>
      </pivotArea>
    </format>
    <format dxfId="419">
      <pivotArea dataOnly="0" labelOnly="1" outline="0" fieldPosition="0">
        <references count="2">
          <reference field="4" count="1">
            <x v="281"/>
          </reference>
          <reference field="8" count="1" selected="0">
            <x v="188"/>
          </reference>
        </references>
      </pivotArea>
    </format>
    <format dxfId="418">
      <pivotArea dataOnly="0" labelOnly="1" outline="0" fieldPosition="0">
        <references count="2">
          <reference field="4" count="1">
            <x v="162"/>
          </reference>
          <reference field="8" count="1" selected="0">
            <x v="189"/>
          </reference>
        </references>
      </pivotArea>
    </format>
    <format dxfId="417">
      <pivotArea dataOnly="0" labelOnly="1" outline="0" fieldPosition="0">
        <references count="2">
          <reference field="4" count="1">
            <x v="136"/>
          </reference>
          <reference field="8" count="1" selected="0">
            <x v="190"/>
          </reference>
        </references>
      </pivotArea>
    </format>
    <format dxfId="416">
      <pivotArea dataOnly="0" labelOnly="1" outline="0" fieldPosition="0">
        <references count="2">
          <reference field="4" count="1">
            <x v="175"/>
          </reference>
          <reference field="8" count="1" selected="0">
            <x v="191"/>
          </reference>
        </references>
      </pivotArea>
    </format>
    <format dxfId="415">
      <pivotArea dataOnly="0" labelOnly="1" outline="0" fieldPosition="0">
        <references count="2">
          <reference field="4" count="1">
            <x v="265"/>
          </reference>
          <reference field="8" count="1" selected="0">
            <x v="192"/>
          </reference>
        </references>
      </pivotArea>
    </format>
    <format dxfId="414">
      <pivotArea dataOnly="0" labelOnly="1" outline="0" fieldPosition="0">
        <references count="2">
          <reference field="4" count="1">
            <x v="90"/>
          </reference>
          <reference field="8" count="1" selected="0">
            <x v="193"/>
          </reference>
        </references>
      </pivotArea>
    </format>
    <format dxfId="413">
      <pivotArea dataOnly="0" labelOnly="1" outline="0" fieldPosition="0">
        <references count="2">
          <reference field="4" count="1">
            <x v="204"/>
          </reference>
          <reference field="8" count="1" selected="0">
            <x v="194"/>
          </reference>
        </references>
      </pivotArea>
    </format>
    <format dxfId="412">
      <pivotArea dataOnly="0" labelOnly="1" outline="0" fieldPosition="0">
        <references count="2">
          <reference field="4" count="1">
            <x v="270"/>
          </reference>
          <reference field="8" count="1" selected="0">
            <x v="195"/>
          </reference>
        </references>
      </pivotArea>
    </format>
    <format dxfId="411">
      <pivotArea dataOnly="0" labelOnly="1" outline="0" fieldPosition="0">
        <references count="2">
          <reference field="4" count="1">
            <x v="174"/>
          </reference>
          <reference field="8" count="1" selected="0">
            <x v="196"/>
          </reference>
        </references>
      </pivotArea>
    </format>
    <format dxfId="410">
      <pivotArea dataOnly="0" labelOnly="1" outline="0" fieldPosition="0">
        <references count="2">
          <reference field="4" count="1">
            <x v="271"/>
          </reference>
          <reference field="8" count="1" selected="0">
            <x v="197"/>
          </reference>
        </references>
      </pivotArea>
    </format>
    <format dxfId="409">
      <pivotArea dataOnly="0" labelOnly="1" outline="0" fieldPosition="0">
        <references count="2">
          <reference field="4" count="1">
            <x v="141"/>
          </reference>
          <reference field="8" count="1" selected="0">
            <x v="198"/>
          </reference>
        </references>
      </pivotArea>
    </format>
    <format dxfId="408">
      <pivotArea dataOnly="0" labelOnly="1" outline="0" fieldPosition="0">
        <references count="2">
          <reference field="4" count="1">
            <x v="489"/>
          </reference>
          <reference field="8" count="1" selected="0">
            <x v="199"/>
          </reference>
        </references>
      </pivotArea>
    </format>
    <format dxfId="407">
      <pivotArea dataOnly="0" labelOnly="1" outline="0" fieldPosition="0">
        <references count="2">
          <reference field="4" count="1">
            <x v="339"/>
          </reference>
          <reference field="8" count="1" selected="0">
            <x v="200"/>
          </reference>
        </references>
      </pivotArea>
    </format>
    <format dxfId="406">
      <pivotArea dataOnly="0" labelOnly="1" outline="0" fieldPosition="0">
        <references count="2">
          <reference field="4" count="1">
            <x v="462"/>
          </reference>
          <reference field="8" count="1" selected="0">
            <x v="201"/>
          </reference>
        </references>
      </pivotArea>
    </format>
    <format dxfId="405">
      <pivotArea dataOnly="0" labelOnly="1" outline="0" fieldPosition="0">
        <references count="2">
          <reference field="4" count="1">
            <x v="388"/>
          </reference>
          <reference field="8" count="1" selected="0">
            <x v="202"/>
          </reference>
        </references>
      </pivotArea>
    </format>
    <format dxfId="404">
      <pivotArea dataOnly="0" labelOnly="1" outline="0" fieldPosition="0">
        <references count="2">
          <reference field="4" count="1">
            <x v="94"/>
          </reference>
          <reference field="8" count="1" selected="0">
            <x v="203"/>
          </reference>
        </references>
      </pivotArea>
    </format>
    <format dxfId="403">
      <pivotArea dataOnly="0" labelOnly="1" outline="0" fieldPosition="0">
        <references count="2">
          <reference field="4" count="1">
            <x v="107"/>
          </reference>
          <reference field="8" count="1" selected="0">
            <x v="204"/>
          </reference>
        </references>
      </pivotArea>
    </format>
    <format dxfId="402">
      <pivotArea dataOnly="0" labelOnly="1" outline="0" fieldPosition="0">
        <references count="2">
          <reference field="4" count="1">
            <x v="507"/>
          </reference>
          <reference field="8" count="1" selected="0">
            <x v="205"/>
          </reference>
        </references>
      </pivotArea>
    </format>
    <format dxfId="401">
      <pivotArea dataOnly="0" labelOnly="1" outline="0" fieldPosition="0">
        <references count="2">
          <reference field="4" count="1">
            <x v="44"/>
          </reference>
          <reference field="8" count="1" selected="0">
            <x v="206"/>
          </reference>
        </references>
      </pivotArea>
    </format>
    <format dxfId="400">
      <pivotArea dataOnly="0" labelOnly="1" outline="0" fieldPosition="0">
        <references count="2">
          <reference field="4" count="1">
            <x v="275"/>
          </reference>
          <reference field="8" count="1" selected="0">
            <x v="207"/>
          </reference>
        </references>
      </pivotArea>
    </format>
    <format dxfId="399">
      <pivotArea dataOnly="0" labelOnly="1" outline="0" fieldPosition="0">
        <references count="2">
          <reference field="4" count="1">
            <x v="25"/>
          </reference>
          <reference field="8" count="1" selected="0">
            <x v="208"/>
          </reference>
        </references>
      </pivotArea>
    </format>
    <format dxfId="398">
      <pivotArea dataOnly="0" labelOnly="1" outline="0" fieldPosition="0">
        <references count="2">
          <reference field="4" count="1">
            <x v="143"/>
          </reference>
          <reference field="8" count="1" selected="0">
            <x v="209"/>
          </reference>
        </references>
      </pivotArea>
    </format>
    <format dxfId="397">
      <pivotArea dataOnly="0" labelOnly="1" outline="0" fieldPosition="0">
        <references count="2">
          <reference field="4" count="1">
            <x v="246"/>
          </reference>
          <reference field="8" count="1" selected="0">
            <x v="210"/>
          </reference>
        </references>
      </pivotArea>
    </format>
    <format dxfId="396">
      <pivotArea dataOnly="0" labelOnly="1" outline="0" fieldPosition="0">
        <references count="2">
          <reference field="4" count="1">
            <x v="509"/>
          </reference>
          <reference field="8" count="1" selected="0">
            <x v="211"/>
          </reference>
        </references>
      </pivotArea>
    </format>
    <format dxfId="395">
      <pivotArea dataOnly="0" labelOnly="1" outline="0" fieldPosition="0">
        <references count="2">
          <reference field="4" count="1">
            <x v="48"/>
          </reference>
          <reference field="8" count="1" selected="0">
            <x v="212"/>
          </reference>
        </references>
      </pivotArea>
    </format>
    <format dxfId="394">
      <pivotArea dataOnly="0" labelOnly="1" outline="0" fieldPosition="0">
        <references count="2">
          <reference field="4" count="1">
            <x v="406"/>
          </reference>
          <reference field="8" count="1" selected="0">
            <x v="213"/>
          </reference>
        </references>
      </pivotArea>
    </format>
    <format dxfId="393">
      <pivotArea dataOnly="0" labelOnly="1" outline="0" fieldPosition="0">
        <references count="2">
          <reference field="4" count="1">
            <x v="205"/>
          </reference>
          <reference field="8" count="1" selected="0">
            <x v="214"/>
          </reference>
        </references>
      </pivotArea>
    </format>
    <format dxfId="392">
      <pivotArea dataOnly="0" labelOnly="1" outline="0" fieldPosition="0">
        <references count="2">
          <reference field="4" count="1">
            <x v="266"/>
          </reference>
          <reference field="8" count="1" selected="0">
            <x v="215"/>
          </reference>
        </references>
      </pivotArea>
    </format>
    <format dxfId="391">
      <pivotArea dataOnly="0" labelOnly="1" outline="0" fieldPosition="0">
        <references count="2">
          <reference field="4" count="1">
            <x v="117"/>
          </reference>
          <reference field="8" count="1" selected="0">
            <x v="216"/>
          </reference>
        </references>
      </pivotArea>
    </format>
    <format dxfId="390">
      <pivotArea dataOnly="0" labelOnly="1" outline="0" fieldPosition="0">
        <references count="2">
          <reference field="4" count="1">
            <x v="185"/>
          </reference>
          <reference field="8" count="1" selected="0">
            <x v="217"/>
          </reference>
        </references>
      </pivotArea>
    </format>
    <format dxfId="389">
      <pivotArea dataOnly="0" labelOnly="1" outline="0" fieldPosition="0">
        <references count="2">
          <reference field="4" count="1">
            <x v="411"/>
          </reference>
          <reference field="8" count="1" selected="0">
            <x v="218"/>
          </reference>
        </references>
      </pivotArea>
    </format>
    <format dxfId="388">
      <pivotArea dataOnly="0" labelOnly="1" outline="0" fieldPosition="0">
        <references count="2">
          <reference field="4" count="1">
            <x v="248"/>
          </reference>
          <reference field="8" count="1" selected="0">
            <x v="219"/>
          </reference>
        </references>
      </pivotArea>
    </format>
    <format dxfId="387">
      <pivotArea dataOnly="0" labelOnly="1" outline="0" fieldPosition="0">
        <references count="2">
          <reference field="4" count="1">
            <x v="93"/>
          </reference>
          <reference field="8" count="1" selected="0">
            <x v="220"/>
          </reference>
        </references>
      </pivotArea>
    </format>
    <format dxfId="386">
      <pivotArea dataOnly="0" labelOnly="1" outline="0" fieldPosition="0">
        <references count="2">
          <reference field="4" count="1">
            <x v="97"/>
          </reference>
          <reference field="8" count="1" selected="0">
            <x v="221"/>
          </reference>
        </references>
      </pivotArea>
    </format>
    <format dxfId="385">
      <pivotArea dataOnly="0" labelOnly="1" outline="0" fieldPosition="0">
        <references count="2">
          <reference field="4" count="1">
            <x v="143"/>
          </reference>
          <reference field="8" count="1" selected="0">
            <x v="222"/>
          </reference>
        </references>
      </pivotArea>
    </format>
    <format dxfId="384">
      <pivotArea dataOnly="0" labelOnly="1" outline="0" fieldPosition="0">
        <references count="2">
          <reference field="4" count="1">
            <x v="296"/>
          </reference>
          <reference field="8" count="1" selected="0">
            <x v="223"/>
          </reference>
        </references>
      </pivotArea>
    </format>
    <format dxfId="383">
      <pivotArea dataOnly="0" labelOnly="1" outline="0" fieldPosition="0">
        <references count="2">
          <reference field="4" count="1">
            <x v="58"/>
          </reference>
          <reference field="8" count="1" selected="0">
            <x v="224"/>
          </reference>
        </references>
      </pivotArea>
    </format>
    <format dxfId="382">
      <pivotArea dataOnly="0" labelOnly="1" outline="0" fieldPosition="0">
        <references count="2">
          <reference field="4" count="1">
            <x v="302"/>
          </reference>
          <reference field="8" count="1" selected="0">
            <x v="225"/>
          </reference>
        </references>
      </pivotArea>
    </format>
    <format dxfId="381">
      <pivotArea dataOnly="0" labelOnly="1" outline="0" fieldPosition="0">
        <references count="2">
          <reference field="4" count="1">
            <x v="135"/>
          </reference>
          <reference field="8" count="1" selected="0">
            <x v="226"/>
          </reference>
        </references>
      </pivotArea>
    </format>
    <format dxfId="380">
      <pivotArea dataOnly="0" labelOnly="1" outline="0" fieldPosition="0">
        <references count="2">
          <reference field="4" count="1">
            <x v="203"/>
          </reference>
          <reference field="8" count="1" selected="0">
            <x v="227"/>
          </reference>
        </references>
      </pivotArea>
    </format>
    <format dxfId="379">
      <pivotArea dataOnly="0" labelOnly="1" outline="0" fieldPosition="0">
        <references count="2">
          <reference field="4" count="1">
            <x v="104"/>
          </reference>
          <reference field="8" count="1" selected="0">
            <x v="228"/>
          </reference>
        </references>
      </pivotArea>
    </format>
    <format dxfId="378">
      <pivotArea dataOnly="0" labelOnly="1" outline="0" fieldPosition="0">
        <references count="2">
          <reference field="4" count="1">
            <x v="445"/>
          </reference>
          <reference field="8" count="1" selected="0">
            <x v="229"/>
          </reference>
        </references>
      </pivotArea>
    </format>
    <format dxfId="377">
      <pivotArea dataOnly="0" labelOnly="1" outline="0" fieldPosition="0">
        <references count="2">
          <reference field="4" count="1">
            <x v="469"/>
          </reference>
          <reference field="8" count="1" selected="0">
            <x v="230"/>
          </reference>
        </references>
      </pivotArea>
    </format>
    <format dxfId="376">
      <pivotArea dataOnly="0" labelOnly="1" outline="0" fieldPosition="0">
        <references count="2">
          <reference field="4" count="1">
            <x v="405"/>
          </reference>
          <reference field="8" count="1" selected="0">
            <x v="231"/>
          </reference>
        </references>
      </pivotArea>
    </format>
    <format dxfId="375">
      <pivotArea dataOnly="0" labelOnly="1" outline="0" fieldPosition="0">
        <references count="2">
          <reference field="4" count="1">
            <x v="46"/>
          </reference>
          <reference field="8" count="1" selected="0">
            <x v="232"/>
          </reference>
        </references>
      </pivotArea>
    </format>
    <format dxfId="374">
      <pivotArea dataOnly="0" labelOnly="1" outline="0" fieldPosition="0">
        <references count="2">
          <reference field="4" count="1">
            <x v="185"/>
          </reference>
          <reference field="8" count="1" selected="0">
            <x v="233"/>
          </reference>
        </references>
      </pivotArea>
    </format>
    <format dxfId="373">
      <pivotArea dataOnly="0" labelOnly="1" outline="0" fieldPosition="0">
        <references count="2">
          <reference field="4" count="1">
            <x v="181"/>
          </reference>
          <reference field="8" count="1" selected="0">
            <x v="234"/>
          </reference>
        </references>
      </pivotArea>
    </format>
    <format dxfId="372">
      <pivotArea dataOnly="0" labelOnly="1" outline="0" fieldPosition="0">
        <references count="2">
          <reference field="4" count="1">
            <x v="471"/>
          </reference>
          <reference field="8" count="1" selected="0">
            <x v="235"/>
          </reference>
        </references>
      </pivotArea>
    </format>
    <format dxfId="371">
      <pivotArea dataOnly="0" labelOnly="1" outline="0" fieldPosition="0">
        <references count="2">
          <reference field="4" count="1">
            <x v="29"/>
          </reference>
          <reference field="8" count="1" selected="0">
            <x v="236"/>
          </reference>
        </references>
      </pivotArea>
    </format>
    <format dxfId="370">
      <pivotArea dataOnly="0" labelOnly="1" outline="0" fieldPosition="0">
        <references count="2">
          <reference field="4" count="1">
            <x v="165"/>
          </reference>
          <reference field="8" count="1" selected="0">
            <x v="237"/>
          </reference>
        </references>
      </pivotArea>
    </format>
    <format dxfId="369">
      <pivotArea dataOnly="0" labelOnly="1" outline="0" fieldPosition="0">
        <references count="2">
          <reference field="4" count="1">
            <x v="404"/>
          </reference>
          <reference field="8" count="1" selected="0">
            <x v="238"/>
          </reference>
        </references>
      </pivotArea>
    </format>
    <format dxfId="368">
      <pivotArea dataOnly="0" labelOnly="1" outline="0" fieldPosition="0">
        <references count="2">
          <reference field="4" count="1">
            <x v="346"/>
          </reference>
          <reference field="8" count="1" selected="0">
            <x v="239"/>
          </reference>
        </references>
      </pivotArea>
    </format>
    <format dxfId="367">
      <pivotArea dataOnly="0" labelOnly="1" outline="0" fieldPosition="0">
        <references count="2">
          <reference field="4" count="1">
            <x v="367"/>
          </reference>
          <reference field="8" count="1" selected="0">
            <x v="240"/>
          </reference>
        </references>
      </pivotArea>
    </format>
    <format dxfId="366">
      <pivotArea dataOnly="0" labelOnly="1" outline="0" fieldPosition="0">
        <references count="2">
          <reference field="4" count="1">
            <x v="27"/>
          </reference>
          <reference field="8" count="1" selected="0">
            <x v="241"/>
          </reference>
        </references>
      </pivotArea>
    </format>
    <format dxfId="365">
      <pivotArea dataOnly="0" labelOnly="1" outline="0" fieldPosition="0">
        <references count="2">
          <reference field="4" count="1">
            <x v="113"/>
          </reference>
          <reference field="8" count="1" selected="0">
            <x v="242"/>
          </reference>
        </references>
      </pivotArea>
    </format>
    <format dxfId="364">
      <pivotArea dataOnly="0" labelOnly="1" outline="0" fieldPosition="0">
        <references count="2">
          <reference field="4" count="1">
            <x v="409"/>
          </reference>
          <reference field="8" count="1" selected="0">
            <x v="243"/>
          </reference>
        </references>
      </pivotArea>
    </format>
    <format dxfId="363">
      <pivotArea dataOnly="0" labelOnly="1" outline="0" fieldPosition="0">
        <references count="2">
          <reference field="4" count="1">
            <x v="381"/>
          </reference>
          <reference field="8" count="1" selected="0">
            <x v="244"/>
          </reference>
        </references>
      </pivotArea>
    </format>
    <format dxfId="362">
      <pivotArea dataOnly="0" labelOnly="1" outline="0" fieldPosition="0">
        <references count="2">
          <reference field="4" count="1">
            <x v="86"/>
          </reference>
          <reference field="8" count="1" selected="0">
            <x v="245"/>
          </reference>
        </references>
      </pivotArea>
    </format>
    <format dxfId="361">
      <pivotArea dataOnly="0" labelOnly="1" outline="0" fieldPosition="0">
        <references count="2">
          <reference field="4" count="1">
            <x v="370"/>
          </reference>
          <reference field="8" count="1" selected="0">
            <x v="246"/>
          </reference>
        </references>
      </pivotArea>
    </format>
    <format dxfId="360">
      <pivotArea dataOnly="0" labelOnly="1" outline="0" fieldPosition="0">
        <references count="2">
          <reference field="4" count="1">
            <x v="183"/>
          </reference>
          <reference field="8" count="1" selected="0">
            <x v="247"/>
          </reference>
        </references>
      </pivotArea>
    </format>
    <format dxfId="359">
      <pivotArea dataOnly="0" labelOnly="1" outline="0" fieldPosition="0">
        <references count="2">
          <reference field="4" count="1">
            <x v="6"/>
          </reference>
          <reference field="8" count="1" selected="0">
            <x v="248"/>
          </reference>
        </references>
      </pivotArea>
    </format>
    <format dxfId="358">
      <pivotArea dataOnly="0" labelOnly="1" outline="0" fieldPosition="0">
        <references count="2">
          <reference field="4" count="1">
            <x v="145"/>
          </reference>
          <reference field="8" count="1" selected="0">
            <x v="249"/>
          </reference>
        </references>
      </pivotArea>
    </format>
    <format dxfId="357">
      <pivotArea dataOnly="0" labelOnly="1" outline="0" fieldPosition="0">
        <references count="2">
          <reference field="4" count="1">
            <x v="477"/>
          </reference>
          <reference field="8" count="1" selected="0">
            <x v="250"/>
          </reference>
        </references>
      </pivotArea>
    </format>
    <format dxfId="356">
      <pivotArea dataOnly="0" labelOnly="1" outline="0" fieldPosition="0">
        <references count="2">
          <reference field="4" count="1">
            <x v="193"/>
          </reference>
          <reference field="8" count="1" selected="0">
            <x v="251"/>
          </reference>
        </references>
      </pivotArea>
    </format>
    <format dxfId="355">
      <pivotArea dataOnly="0" labelOnly="1" outline="0" fieldPosition="0">
        <references count="2">
          <reference field="4" count="1">
            <x v="153"/>
          </reference>
          <reference field="8" count="1" selected="0">
            <x v="252"/>
          </reference>
        </references>
      </pivotArea>
    </format>
    <format dxfId="354">
      <pivotArea dataOnly="0" labelOnly="1" outline="0" fieldPosition="0">
        <references count="2">
          <reference field="4" count="1">
            <x v="146"/>
          </reference>
          <reference field="8" count="1" selected="0">
            <x v="253"/>
          </reference>
        </references>
      </pivotArea>
    </format>
    <format dxfId="353">
      <pivotArea dataOnly="0" labelOnly="1" outline="0" fieldPosition="0">
        <references count="2">
          <reference field="4" count="1">
            <x v="487"/>
          </reference>
          <reference field="8" count="1" selected="0">
            <x v="254"/>
          </reference>
        </references>
      </pivotArea>
    </format>
    <format dxfId="352">
      <pivotArea dataOnly="0" labelOnly="1" outline="0" fieldPosition="0">
        <references count="2">
          <reference field="4" count="1">
            <x v="525"/>
          </reference>
          <reference field="8" count="1" selected="0">
            <x v="255"/>
          </reference>
        </references>
      </pivotArea>
    </format>
    <format dxfId="351">
      <pivotArea dataOnly="0" labelOnly="1" outline="0" fieldPosition="0">
        <references count="2">
          <reference field="4" count="1">
            <x v="518"/>
          </reference>
          <reference field="8" count="1" selected="0">
            <x v="256"/>
          </reference>
        </references>
      </pivotArea>
    </format>
    <format dxfId="350">
      <pivotArea dataOnly="0" labelOnly="1" outline="0" fieldPosition="0">
        <references count="2">
          <reference field="4" count="1">
            <x v="233"/>
          </reference>
          <reference field="8" count="1" selected="0">
            <x v="257"/>
          </reference>
        </references>
      </pivotArea>
    </format>
    <format dxfId="349">
      <pivotArea dataOnly="0" labelOnly="1" outline="0" fieldPosition="0">
        <references count="2">
          <reference field="4" count="1">
            <x v="158"/>
          </reference>
          <reference field="8" count="1" selected="0">
            <x v="258"/>
          </reference>
        </references>
      </pivotArea>
    </format>
    <format dxfId="348">
      <pivotArea dataOnly="0" labelOnly="1" outline="0" fieldPosition="0">
        <references count="2">
          <reference field="4" count="1">
            <x v="33"/>
          </reference>
          <reference field="8" count="1" selected="0">
            <x v="259"/>
          </reference>
        </references>
      </pivotArea>
    </format>
    <format dxfId="347">
      <pivotArea dataOnly="0" labelOnly="1" outline="0" fieldPosition="0">
        <references count="2">
          <reference field="4" count="1">
            <x v="202"/>
          </reference>
          <reference field="8" count="1" selected="0">
            <x v="260"/>
          </reference>
        </references>
      </pivotArea>
    </format>
    <format dxfId="346">
      <pivotArea dataOnly="0" labelOnly="1" outline="0" fieldPosition="0">
        <references count="2">
          <reference field="4" count="1">
            <x v="431"/>
          </reference>
          <reference field="8" count="1" selected="0">
            <x v="261"/>
          </reference>
        </references>
      </pivotArea>
    </format>
    <format dxfId="345">
      <pivotArea dataOnly="0" labelOnly="1" outline="0" fieldPosition="0">
        <references count="2">
          <reference field="4" count="1">
            <x v="191"/>
          </reference>
          <reference field="8" count="1" selected="0">
            <x v="262"/>
          </reference>
        </references>
      </pivotArea>
    </format>
    <format dxfId="344">
      <pivotArea dataOnly="0" labelOnly="1" outline="0" fieldPosition="0">
        <references count="2">
          <reference field="4" count="1">
            <x v="81"/>
          </reference>
          <reference field="8" count="1" selected="0">
            <x v="263"/>
          </reference>
        </references>
      </pivotArea>
    </format>
    <format dxfId="343">
      <pivotArea dataOnly="0" labelOnly="1" outline="0" fieldPosition="0">
        <references count="2">
          <reference field="4" count="1">
            <x v="236"/>
          </reference>
          <reference field="8" count="1" selected="0">
            <x v="264"/>
          </reference>
        </references>
      </pivotArea>
    </format>
    <format dxfId="342">
      <pivotArea dataOnly="0" labelOnly="1" outline="0" fieldPosition="0">
        <references count="2">
          <reference field="4" count="1">
            <x v="458"/>
          </reference>
          <reference field="8" count="1" selected="0">
            <x v="265"/>
          </reference>
        </references>
      </pivotArea>
    </format>
    <format dxfId="341">
      <pivotArea dataOnly="0" labelOnly="1" outline="0" fieldPosition="0">
        <references count="2">
          <reference field="4" count="1">
            <x v="318"/>
          </reference>
          <reference field="8" count="1" selected="0">
            <x v="266"/>
          </reference>
        </references>
      </pivotArea>
    </format>
    <format dxfId="340">
      <pivotArea dataOnly="0" labelOnly="1" outline="0" fieldPosition="0">
        <references count="2">
          <reference field="4" count="1">
            <x v="210"/>
          </reference>
          <reference field="8" count="1" selected="0">
            <x v="267"/>
          </reference>
        </references>
      </pivotArea>
    </format>
    <format dxfId="339">
      <pivotArea dataOnly="0" labelOnly="1" outline="0" fieldPosition="0">
        <references count="2">
          <reference field="4" count="1">
            <x v="341"/>
          </reference>
          <reference field="8" count="1" selected="0">
            <x v="268"/>
          </reference>
        </references>
      </pivotArea>
    </format>
    <format dxfId="338">
      <pivotArea dataOnly="0" labelOnly="1" outline="0" fieldPosition="0">
        <references count="2">
          <reference field="4" count="1">
            <x v="456"/>
          </reference>
          <reference field="8" count="1" selected="0">
            <x v="269"/>
          </reference>
        </references>
      </pivotArea>
    </format>
    <format dxfId="337">
      <pivotArea dataOnly="0" labelOnly="1" outline="0" fieldPosition="0">
        <references count="2">
          <reference field="4" count="1">
            <x v="148"/>
          </reference>
          <reference field="8" count="1" selected="0">
            <x v="270"/>
          </reference>
        </references>
      </pivotArea>
    </format>
    <format dxfId="336">
      <pivotArea dataOnly="0" labelOnly="1" outline="0" fieldPosition="0">
        <references count="2">
          <reference field="4" count="1">
            <x v="356"/>
          </reference>
          <reference field="8" count="1" selected="0">
            <x v="271"/>
          </reference>
        </references>
      </pivotArea>
    </format>
    <format dxfId="335">
      <pivotArea dataOnly="0" labelOnly="1" outline="0" fieldPosition="0">
        <references count="2">
          <reference field="4" count="1">
            <x v="261"/>
          </reference>
          <reference field="8" count="1" selected="0">
            <x v="272"/>
          </reference>
        </references>
      </pivotArea>
    </format>
    <format dxfId="334">
      <pivotArea dataOnly="0" labelOnly="1" outline="0" fieldPosition="0">
        <references count="2">
          <reference field="4" count="1">
            <x v="11"/>
          </reference>
          <reference field="8" count="1" selected="0">
            <x v="273"/>
          </reference>
        </references>
      </pivotArea>
    </format>
    <format dxfId="333">
      <pivotArea dataOnly="0" labelOnly="1" outline="0" fieldPosition="0">
        <references count="2">
          <reference field="4" count="1">
            <x v="335"/>
          </reference>
          <reference field="8" count="1" selected="0">
            <x v="274"/>
          </reference>
        </references>
      </pivotArea>
    </format>
    <format dxfId="332">
      <pivotArea dataOnly="0" labelOnly="1" outline="0" fieldPosition="0">
        <references count="2">
          <reference field="4" count="1">
            <x v="403"/>
          </reference>
          <reference field="8" count="1" selected="0">
            <x v="275"/>
          </reference>
        </references>
      </pivotArea>
    </format>
    <format dxfId="331">
      <pivotArea dataOnly="0" labelOnly="1" outline="0" fieldPosition="0">
        <references count="2">
          <reference field="4" count="1">
            <x v="31"/>
          </reference>
          <reference field="8" count="1" selected="0">
            <x v="276"/>
          </reference>
        </references>
      </pivotArea>
    </format>
    <format dxfId="330">
      <pivotArea dataOnly="0" labelOnly="1" outline="0" fieldPosition="0">
        <references count="2">
          <reference field="4" count="1">
            <x v="348"/>
          </reference>
          <reference field="8" count="1" selected="0">
            <x v="277"/>
          </reference>
        </references>
      </pivotArea>
    </format>
    <format dxfId="329">
      <pivotArea dataOnly="0" labelOnly="1" outline="0" fieldPosition="0">
        <references count="2">
          <reference field="4" count="1">
            <x v="205"/>
          </reference>
          <reference field="8" count="1" selected="0">
            <x v="278"/>
          </reference>
        </references>
      </pivotArea>
    </format>
    <format dxfId="328">
      <pivotArea dataOnly="0" labelOnly="1" outline="0" fieldPosition="0">
        <references count="2">
          <reference field="4" count="1">
            <x v="54"/>
          </reference>
          <reference field="8" count="1" selected="0">
            <x v="279"/>
          </reference>
        </references>
      </pivotArea>
    </format>
    <format dxfId="327">
      <pivotArea dataOnly="0" labelOnly="1" outline="0" fieldPosition="0">
        <references count="2">
          <reference field="4" count="1">
            <x v="361"/>
          </reference>
          <reference field="8" count="1" selected="0">
            <x v="280"/>
          </reference>
        </references>
      </pivotArea>
    </format>
    <format dxfId="326">
      <pivotArea dataOnly="0" labelOnly="1" outline="0" fieldPosition="0">
        <references count="2">
          <reference field="4" count="1">
            <x v="62"/>
          </reference>
          <reference field="8" count="1" selected="0">
            <x v="281"/>
          </reference>
        </references>
      </pivotArea>
    </format>
    <format dxfId="325">
      <pivotArea dataOnly="0" labelOnly="1" outline="0" fieldPosition="0">
        <references count="2">
          <reference field="4" count="1">
            <x v="390"/>
          </reference>
          <reference field="8" count="1" selected="0">
            <x v="282"/>
          </reference>
        </references>
      </pivotArea>
    </format>
    <format dxfId="324">
      <pivotArea dataOnly="0" labelOnly="1" outline="0" fieldPosition="0">
        <references count="2">
          <reference field="4" count="1">
            <x v="203"/>
          </reference>
          <reference field="8" count="1" selected="0">
            <x v="283"/>
          </reference>
        </references>
      </pivotArea>
    </format>
    <format dxfId="323">
      <pivotArea dataOnly="0" labelOnly="1" outline="0" fieldPosition="0">
        <references count="2">
          <reference field="4" count="1">
            <x v="312"/>
          </reference>
          <reference field="8" count="1" selected="0">
            <x v="284"/>
          </reference>
        </references>
      </pivotArea>
    </format>
    <format dxfId="322">
      <pivotArea dataOnly="0" labelOnly="1" outline="0" fieldPosition="0">
        <references count="2">
          <reference field="4" count="1">
            <x v="493"/>
          </reference>
          <reference field="8" count="1" selected="0">
            <x v="285"/>
          </reference>
        </references>
      </pivotArea>
    </format>
    <format dxfId="321">
      <pivotArea dataOnly="0" labelOnly="1" outline="0" fieldPosition="0">
        <references count="2">
          <reference field="4" count="1">
            <x v="517"/>
          </reference>
          <reference field="8" count="1" selected="0">
            <x v="286"/>
          </reference>
        </references>
      </pivotArea>
    </format>
    <format dxfId="320">
      <pivotArea dataOnly="0" labelOnly="1" outline="0" fieldPosition="0">
        <references count="2">
          <reference field="4" count="1">
            <x v="38"/>
          </reference>
          <reference field="8" count="1" selected="0">
            <x v="287"/>
          </reference>
        </references>
      </pivotArea>
    </format>
    <format dxfId="319">
      <pivotArea dataOnly="0" labelOnly="1" outline="0" fieldPosition="0">
        <references count="2">
          <reference field="4" count="1">
            <x v="171"/>
          </reference>
          <reference field="8" count="1" selected="0">
            <x v="288"/>
          </reference>
        </references>
      </pivotArea>
    </format>
    <format dxfId="318">
      <pivotArea dataOnly="0" labelOnly="1" outline="0" fieldPosition="0">
        <references count="2">
          <reference field="4" count="1">
            <x v="55"/>
          </reference>
          <reference field="8" count="1" selected="0">
            <x v="289"/>
          </reference>
        </references>
      </pivotArea>
    </format>
    <format dxfId="317">
      <pivotArea dataOnly="0" labelOnly="1" outline="0" fieldPosition="0">
        <references count="2">
          <reference field="4" count="1">
            <x v="247"/>
          </reference>
          <reference field="8" count="1" selected="0">
            <x v="290"/>
          </reference>
        </references>
      </pivotArea>
    </format>
    <format dxfId="316">
      <pivotArea dataOnly="0" labelOnly="1" outline="0" fieldPosition="0">
        <references count="2">
          <reference field="4" count="1">
            <x v="433"/>
          </reference>
          <reference field="8" count="1" selected="0">
            <x v="291"/>
          </reference>
        </references>
      </pivotArea>
    </format>
    <format dxfId="315">
      <pivotArea dataOnly="0" labelOnly="1" outline="0" fieldPosition="0">
        <references count="2">
          <reference field="4" count="1">
            <x v="186"/>
          </reference>
          <reference field="8" count="1" selected="0">
            <x v="292"/>
          </reference>
        </references>
      </pivotArea>
    </format>
    <format dxfId="314">
      <pivotArea dataOnly="0" labelOnly="1" outline="0" fieldPosition="0">
        <references count="2">
          <reference field="4" count="1">
            <x v="77"/>
          </reference>
          <reference field="8" count="1" selected="0">
            <x v="293"/>
          </reference>
        </references>
      </pivotArea>
    </format>
    <format dxfId="313">
      <pivotArea dataOnly="0" labelOnly="1" outline="0" fieldPosition="0">
        <references count="2">
          <reference field="4" count="1">
            <x v="223"/>
          </reference>
          <reference field="8" count="1" selected="0">
            <x v="294"/>
          </reference>
        </references>
      </pivotArea>
    </format>
    <format dxfId="312">
      <pivotArea dataOnly="0" labelOnly="1" outline="0" fieldPosition="0">
        <references count="2">
          <reference field="4" count="1">
            <x v="259"/>
          </reference>
          <reference field="8" count="1" selected="0">
            <x v="295"/>
          </reference>
        </references>
      </pivotArea>
    </format>
    <format dxfId="311">
      <pivotArea dataOnly="0" labelOnly="1" outline="0" fieldPosition="0">
        <references count="2">
          <reference field="4" count="1">
            <x v="237"/>
          </reference>
          <reference field="8" count="1" selected="0">
            <x v="296"/>
          </reference>
        </references>
      </pivotArea>
    </format>
    <format dxfId="310">
      <pivotArea dataOnly="0" labelOnly="1" outline="0" fieldPosition="0">
        <references count="2">
          <reference field="4" count="1">
            <x v="138"/>
          </reference>
          <reference field="8" count="1" selected="0">
            <x v="297"/>
          </reference>
        </references>
      </pivotArea>
    </format>
    <format dxfId="309">
      <pivotArea dataOnly="0" labelOnly="1" outline="0" fieldPosition="0">
        <references count="2">
          <reference field="4" count="1">
            <x v="327"/>
          </reference>
          <reference field="8" count="1" selected="0">
            <x v="298"/>
          </reference>
        </references>
      </pivotArea>
    </format>
    <format dxfId="308">
      <pivotArea dataOnly="0" labelOnly="1" outline="0" fieldPosition="0">
        <references count="2">
          <reference field="4" count="1">
            <x v="373"/>
          </reference>
          <reference field="8" count="1" selected="0">
            <x v="299"/>
          </reference>
        </references>
      </pivotArea>
    </format>
    <format dxfId="307">
      <pivotArea dataOnly="0" labelOnly="1" outline="0" fieldPosition="0">
        <references count="2">
          <reference field="4" count="1">
            <x v="251"/>
          </reference>
          <reference field="8" count="1" selected="0">
            <x v="300"/>
          </reference>
        </references>
      </pivotArea>
    </format>
    <format dxfId="306">
      <pivotArea dataOnly="0" labelOnly="1" outline="0" fieldPosition="0">
        <references count="2">
          <reference field="4" count="1">
            <x v="480"/>
          </reference>
          <reference field="8" count="1" selected="0">
            <x v="301"/>
          </reference>
        </references>
      </pivotArea>
    </format>
    <format dxfId="305">
      <pivotArea dataOnly="0" labelOnly="1" outline="0" fieldPosition="0">
        <references count="2">
          <reference field="4" count="1">
            <x v="139"/>
          </reference>
          <reference field="8" count="1" selected="0">
            <x v="302"/>
          </reference>
        </references>
      </pivotArea>
    </format>
    <format dxfId="304">
      <pivotArea dataOnly="0" labelOnly="1" outline="0" fieldPosition="0">
        <references count="2">
          <reference field="4" count="1">
            <x v="348"/>
          </reference>
          <reference field="8" count="1" selected="0">
            <x v="303"/>
          </reference>
        </references>
      </pivotArea>
    </format>
    <format dxfId="303">
      <pivotArea dataOnly="0" labelOnly="1" outline="0" fieldPosition="0">
        <references count="2">
          <reference field="4" count="1">
            <x v="337"/>
          </reference>
          <reference field="8" count="1" selected="0">
            <x v="304"/>
          </reference>
        </references>
      </pivotArea>
    </format>
    <format dxfId="302">
      <pivotArea dataOnly="0" labelOnly="1" outline="0" fieldPosition="0">
        <references count="2">
          <reference field="4" count="1">
            <x v="309"/>
          </reference>
          <reference field="8" count="1" selected="0">
            <x v="305"/>
          </reference>
        </references>
      </pivotArea>
    </format>
    <format dxfId="301">
      <pivotArea dataOnly="0" labelOnly="1" outline="0" fieldPosition="0">
        <references count="2">
          <reference field="4" count="1">
            <x v="263"/>
          </reference>
          <reference field="8" count="1" selected="0">
            <x v="306"/>
          </reference>
        </references>
      </pivotArea>
    </format>
    <format dxfId="300">
      <pivotArea dataOnly="0" labelOnly="1" outline="0" fieldPosition="0">
        <references count="2">
          <reference field="4" count="1">
            <x v="149"/>
          </reference>
          <reference field="8" count="1" selected="0">
            <x v="307"/>
          </reference>
        </references>
      </pivotArea>
    </format>
    <format dxfId="299">
      <pivotArea dataOnly="0" labelOnly="1" outline="0" fieldPosition="0">
        <references count="2">
          <reference field="4" count="1">
            <x v="348"/>
          </reference>
          <reference field="8" count="1" selected="0">
            <x v="308"/>
          </reference>
        </references>
      </pivotArea>
    </format>
    <format dxfId="298">
      <pivotArea dataOnly="0" labelOnly="1" outline="0" fieldPosition="0">
        <references count="2">
          <reference field="4" count="1">
            <x v="215"/>
          </reference>
          <reference field="8" count="1" selected="0">
            <x v="309"/>
          </reference>
        </references>
      </pivotArea>
    </format>
    <format dxfId="297">
      <pivotArea dataOnly="0" labelOnly="1" outline="0" fieldPosition="0">
        <references count="2">
          <reference field="4" count="1">
            <x v="441"/>
          </reference>
          <reference field="8" count="1" selected="0">
            <x v="310"/>
          </reference>
        </references>
      </pivotArea>
    </format>
    <format dxfId="296">
      <pivotArea dataOnly="0" labelOnly="1" outline="0" fieldPosition="0">
        <references count="2">
          <reference field="4" count="1">
            <x v="378"/>
          </reference>
          <reference field="8" count="1" selected="0">
            <x v="311"/>
          </reference>
        </references>
      </pivotArea>
    </format>
    <format dxfId="295">
      <pivotArea dataOnly="0" labelOnly="1" outline="0" fieldPosition="0">
        <references count="2">
          <reference field="4" count="1">
            <x v="115"/>
          </reference>
          <reference field="8" count="1" selected="0">
            <x v="312"/>
          </reference>
        </references>
      </pivotArea>
    </format>
    <format dxfId="294">
      <pivotArea dataOnly="0" labelOnly="1" outline="0" fieldPosition="0">
        <references count="2">
          <reference field="4" count="1">
            <x v="216"/>
          </reference>
          <reference field="8" count="1" selected="0">
            <x v="313"/>
          </reference>
        </references>
      </pivotArea>
    </format>
    <format dxfId="293">
      <pivotArea dataOnly="0" labelOnly="1" outline="0" fieldPosition="0">
        <references count="2">
          <reference field="4" count="1">
            <x v="293"/>
          </reference>
          <reference field="8" count="1" selected="0">
            <x v="314"/>
          </reference>
        </references>
      </pivotArea>
    </format>
    <format dxfId="292">
      <pivotArea dataOnly="0" labelOnly="1" outline="0" fieldPosition="0">
        <references count="2">
          <reference field="4" count="1">
            <x v="92"/>
          </reference>
          <reference field="8" count="1" selected="0">
            <x v="315"/>
          </reference>
        </references>
      </pivotArea>
    </format>
    <format dxfId="291">
      <pivotArea dataOnly="0" labelOnly="1" outline="0" fieldPosition="0">
        <references count="2">
          <reference field="4" count="1">
            <x v="392"/>
          </reference>
          <reference field="8" count="1" selected="0">
            <x v="316"/>
          </reference>
        </references>
      </pivotArea>
    </format>
    <format dxfId="290">
      <pivotArea dataOnly="0" labelOnly="1" outline="0" fieldPosition="0">
        <references count="2">
          <reference field="4" count="1">
            <x v="3"/>
          </reference>
          <reference field="8" count="1" selected="0">
            <x v="317"/>
          </reference>
        </references>
      </pivotArea>
    </format>
    <format dxfId="289">
      <pivotArea dataOnly="0" labelOnly="1" outline="0" fieldPosition="0">
        <references count="2">
          <reference field="4" count="1">
            <x v="227"/>
          </reference>
          <reference field="8" count="1" selected="0">
            <x v="318"/>
          </reference>
        </references>
      </pivotArea>
    </format>
    <format dxfId="288">
      <pivotArea dataOnly="0" labelOnly="1" outline="0" fieldPosition="0">
        <references count="2">
          <reference field="4" count="1">
            <x v="168"/>
          </reference>
          <reference field="8" count="1" selected="0">
            <x v="319"/>
          </reference>
        </references>
      </pivotArea>
    </format>
    <format dxfId="287">
      <pivotArea dataOnly="0" labelOnly="1" outline="0" fieldPosition="0">
        <references count="2">
          <reference field="4" count="1">
            <x v="245"/>
          </reference>
          <reference field="8" count="1" selected="0">
            <x v="320"/>
          </reference>
        </references>
      </pivotArea>
    </format>
    <format dxfId="286">
      <pivotArea dataOnly="0" labelOnly="1" outline="0" fieldPosition="0">
        <references count="2">
          <reference field="4" count="1">
            <x v="182"/>
          </reference>
          <reference field="8" count="1" selected="0">
            <x v="321"/>
          </reference>
        </references>
      </pivotArea>
    </format>
    <format dxfId="285">
      <pivotArea dataOnly="0" labelOnly="1" outline="0" fieldPosition="0">
        <references count="2">
          <reference field="4" count="1">
            <x v="67"/>
          </reference>
          <reference field="8" count="1" selected="0">
            <x v="322"/>
          </reference>
        </references>
      </pivotArea>
    </format>
    <format dxfId="284">
      <pivotArea dataOnly="0" labelOnly="1" outline="0" fieldPosition="0">
        <references count="2">
          <reference field="4" count="1">
            <x v="191"/>
          </reference>
          <reference field="8" count="1" selected="0">
            <x v="323"/>
          </reference>
        </references>
      </pivotArea>
    </format>
    <format dxfId="283">
      <pivotArea dataOnly="0" labelOnly="1" outline="0" fieldPosition="0">
        <references count="2">
          <reference field="4" count="1">
            <x v="209"/>
          </reference>
          <reference field="8" count="1" selected="0">
            <x v="324"/>
          </reference>
        </references>
      </pivotArea>
    </format>
    <format dxfId="282">
      <pivotArea dataOnly="0" labelOnly="1" outline="0" fieldPosition="0">
        <references count="2">
          <reference field="4" count="1">
            <x v="323"/>
          </reference>
          <reference field="8" count="1" selected="0">
            <x v="325"/>
          </reference>
        </references>
      </pivotArea>
    </format>
    <format dxfId="281">
      <pivotArea dataOnly="0" labelOnly="1" outline="0" fieldPosition="0">
        <references count="2">
          <reference field="4" count="1">
            <x v="428"/>
          </reference>
          <reference field="8" count="1" selected="0">
            <x v="326"/>
          </reference>
        </references>
      </pivotArea>
    </format>
    <format dxfId="280">
      <pivotArea dataOnly="0" labelOnly="1" outline="0" fieldPosition="0">
        <references count="2">
          <reference field="4" count="1">
            <x v="61"/>
          </reference>
          <reference field="8" count="1" selected="0">
            <x v="327"/>
          </reference>
        </references>
      </pivotArea>
    </format>
    <format dxfId="279">
      <pivotArea dataOnly="0" labelOnly="1" outline="0" fieldPosition="0">
        <references count="2">
          <reference field="4" count="1">
            <x v="397"/>
          </reference>
          <reference field="8" count="1" selected="0">
            <x v="328"/>
          </reference>
        </references>
      </pivotArea>
    </format>
    <format dxfId="278">
      <pivotArea dataOnly="0" labelOnly="1" outline="0" fieldPosition="0">
        <references count="2">
          <reference field="4" count="1">
            <x v="0"/>
          </reference>
          <reference field="8" count="1" selected="0">
            <x v="329"/>
          </reference>
        </references>
      </pivotArea>
    </format>
    <format dxfId="277">
      <pivotArea dataOnly="0" labelOnly="1" outline="0" fieldPosition="0">
        <references count="2">
          <reference field="4" count="1">
            <x v="325"/>
          </reference>
          <reference field="8" count="1" selected="0">
            <x v="330"/>
          </reference>
        </references>
      </pivotArea>
    </format>
    <format dxfId="276">
      <pivotArea dataOnly="0" labelOnly="1" outline="0" fieldPosition="0">
        <references count="2">
          <reference field="4" count="1">
            <x v="476"/>
          </reference>
          <reference field="8" count="1" selected="0">
            <x v="331"/>
          </reference>
        </references>
      </pivotArea>
    </format>
    <format dxfId="275">
      <pivotArea dataOnly="0" labelOnly="1" outline="0" fieldPosition="0">
        <references count="2">
          <reference field="4" count="1">
            <x v="465"/>
          </reference>
          <reference field="8" count="1" selected="0">
            <x v="332"/>
          </reference>
        </references>
      </pivotArea>
    </format>
    <format dxfId="274">
      <pivotArea dataOnly="0" labelOnly="1" outline="0" fieldPosition="0">
        <references count="2">
          <reference field="4" count="1">
            <x v="321"/>
          </reference>
          <reference field="8" count="1" selected="0">
            <x v="333"/>
          </reference>
        </references>
      </pivotArea>
    </format>
    <format dxfId="273">
      <pivotArea dataOnly="0" labelOnly="1" outline="0" fieldPosition="0">
        <references count="2">
          <reference field="4" count="1">
            <x v="513"/>
          </reference>
          <reference field="8" count="1" selected="0">
            <x v="334"/>
          </reference>
        </references>
      </pivotArea>
    </format>
    <format dxfId="272">
      <pivotArea dataOnly="0" labelOnly="1" outline="0" fieldPosition="0">
        <references count="2">
          <reference field="4" count="1">
            <x v="203"/>
          </reference>
          <reference field="8" count="1" selected="0">
            <x v="335"/>
          </reference>
        </references>
      </pivotArea>
    </format>
    <format dxfId="271">
      <pivotArea dataOnly="0" labelOnly="1" outline="0" fieldPosition="0">
        <references count="2">
          <reference field="4" count="1">
            <x v="480"/>
          </reference>
          <reference field="8" count="1" selected="0">
            <x v="336"/>
          </reference>
        </references>
      </pivotArea>
    </format>
    <format dxfId="270">
      <pivotArea dataOnly="0" labelOnly="1" outline="0" fieldPosition="0">
        <references count="2">
          <reference field="4" count="1">
            <x v="1"/>
          </reference>
          <reference field="8" count="1" selected="0">
            <x v="337"/>
          </reference>
        </references>
      </pivotArea>
    </format>
    <format dxfId="269">
      <pivotArea dataOnly="0" labelOnly="1" outline="0" fieldPosition="0">
        <references count="2">
          <reference field="4" count="1">
            <x v="415"/>
          </reference>
          <reference field="8" count="1" selected="0">
            <x v="338"/>
          </reference>
        </references>
      </pivotArea>
    </format>
    <format dxfId="268">
      <pivotArea dataOnly="0" labelOnly="1" outline="0" fieldPosition="0">
        <references count="2">
          <reference field="4" count="1">
            <x v="476"/>
          </reference>
          <reference field="8" count="1" selected="0">
            <x v="339"/>
          </reference>
        </references>
      </pivotArea>
    </format>
    <format dxfId="267">
      <pivotArea dataOnly="0" labelOnly="1" outline="0" fieldPosition="0">
        <references count="2">
          <reference field="4" count="1">
            <x v="355"/>
          </reference>
          <reference field="8" count="1" selected="0">
            <x v="340"/>
          </reference>
        </references>
      </pivotArea>
    </format>
    <format dxfId="266">
      <pivotArea dataOnly="0" labelOnly="1" outline="0" fieldPosition="0">
        <references count="2">
          <reference field="4" count="1">
            <x v="201"/>
          </reference>
          <reference field="8" count="1" selected="0">
            <x v="341"/>
          </reference>
        </references>
      </pivotArea>
    </format>
    <format dxfId="265">
      <pivotArea dataOnly="0" labelOnly="1" outline="0" fieldPosition="0">
        <references count="2">
          <reference field="4" count="1">
            <x v="301"/>
          </reference>
          <reference field="8" count="1" selected="0">
            <x v="342"/>
          </reference>
        </references>
      </pivotArea>
    </format>
    <format dxfId="264">
      <pivotArea dataOnly="0" labelOnly="1" outline="0" fieldPosition="0">
        <references count="2">
          <reference field="4" count="1">
            <x v="295"/>
          </reference>
          <reference field="8" count="1" selected="0">
            <x v="343"/>
          </reference>
        </references>
      </pivotArea>
    </format>
    <format dxfId="263">
      <pivotArea dataOnly="0" labelOnly="1" outline="0" fieldPosition="0">
        <references count="2">
          <reference field="4" count="1">
            <x v="498"/>
          </reference>
          <reference field="8" count="1" selected="0">
            <x v="344"/>
          </reference>
        </references>
      </pivotArea>
    </format>
    <format dxfId="262">
      <pivotArea dataOnly="0" labelOnly="1" outline="0" fieldPosition="0">
        <references count="2">
          <reference field="4" count="1">
            <x v="429"/>
          </reference>
          <reference field="8" count="1" selected="0">
            <x v="345"/>
          </reference>
        </references>
      </pivotArea>
    </format>
    <format dxfId="261">
      <pivotArea dataOnly="0" labelOnly="1" outline="0" fieldPosition="0">
        <references count="2">
          <reference field="4" count="1">
            <x v="220"/>
          </reference>
          <reference field="8" count="1" selected="0">
            <x v="346"/>
          </reference>
        </references>
      </pivotArea>
    </format>
    <format dxfId="260">
      <pivotArea dataOnly="0" labelOnly="1" outline="0" fieldPosition="0">
        <references count="2">
          <reference field="4" count="1">
            <x v="273"/>
          </reference>
          <reference field="8" count="1" selected="0">
            <x v="347"/>
          </reference>
        </references>
      </pivotArea>
    </format>
    <format dxfId="259">
      <pivotArea dataOnly="0" labelOnly="1" outline="0" fieldPosition="0">
        <references count="2">
          <reference field="4" count="1">
            <x v="21"/>
          </reference>
          <reference field="8" count="1" selected="0">
            <x v="348"/>
          </reference>
        </references>
      </pivotArea>
    </format>
    <format dxfId="258">
      <pivotArea dataOnly="0" labelOnly="1" outline="0" fieldPosition="0">
        <references count="2">
          <reference field="4" count="1">
            <x v="354"/>
          </reference>
          <reference field="8" count="1" selected="0">
            <x v="349"/>
          </reference>
        </references>
      </pivotArea>
    </format>
    <format dxfId="257">
      <pivotArea dataOnly="0" labelOnly="1" outline="0" fieldPosition="0">
        <references count="2">
          <reference field="4" count="1">
            <x v="338"/>
          </reference>
          <reference field="8" count="1" selected="0">
            <x v="350"/>
          </reference>
        </references>
      </pivotArea>
    </format>
    <format dxfId="256">
      <pivotArea dataOnly="0" labelOnly="1" outline="0" fieldPosition="0">
        <references count="2">
          <reference field="4" count="1">
            <x v="131"/>
          </reference>
          <reference field="8" count="1" selected="0">
            <x v="351"/>
          </reference>
        </references>
      </pivotArea>
    </format>
    <format dxfId="255">
      <pivotArea dataOnly="0" labelOnly="1" outline="0" fieldPosition="0">
        <references count="2">
          <reference field="4" count="1">
            <x v="345"/>
          </reference>
          <reference field="8" count="1" selected="0">
            <x v="352"/>
          </reference>
        </references>
      </pivotArea>
    </format>
    <format dxfId="254">
      <pivotArea dataOnly="0" labelOnly="1" outline="0" fieldPosition="0">
        <references count="2">
          <reference field="4" count="1">
            <x v="481"/>
          </reference>
          <reference field="8" count="1" selected="0">
            <x v="353"/>
          </reference>
        </references>
      </pivotArea>
    </format>
    <format dxfId="253">
      <pivotArea dataOnly="0" labelOnly="1" outline="0" fieldPosition="0">
        <references count="2">
          <reference field="4" count="1">
            <x v="255"/>
          </reference>
          <reference field="8" count="1" selected="0">
            <x v="354"/>
          </reference>
        </references>
      </pivotArea>
    </format>
    <format dxfId="252">
      <pivotArea dataOnly="0" labelOnly="1" outline="0" fieldPosition="0">
        <references count="2">
          <reference field="4" count="1">
            <x v="389"/>
          </reference>
          <reference field="8" count="1" selected="0">
            <x v="355"/>
          </reference>
        </references>
      </pivotArea>
    </format>
    <format dxfId="251">
      <pivotArea dataOnly="0" labelOnly="1" outline="0" fieldPosition="0">
        <references count="2">
          <reference field="4" count="1">
            <x v="480"/>
          </reference>
          <reference field="8" count="1" selected="0">
            <x v="356"/>
          </reference>
        </references>
      </pivotArea>
    </format>
    <format dxfId="250">
      <pivotArea dataOnly="0" labelOnly="1" outline="0" fieldPosition="0">
        <references count="2">
          <reference field="4" count="1">
            <x v="479"/>
          </reference>
          <reference field="8" count="1" selected="0">
            <x v="357"/>
          </reference>
        </references>
      </pivotArea>
    </format>
    <format dxfId="249">
      <pivotArea dataOnly="0" labelOnly="1" outline="0" fieldPosition="0">
        <references count="2">
          <reference field="4" count="1">
            <x v="480"/>
          </reference>
          <reference field="8" count="1" selected="0">
            <x v="358"/>
          </reference>
        </references>
      </pivotArea>
    </format>
    <format dxfId="248">
      <pivotArea dataOnly="0" labelOnly="1" outline="0" fieldPosition="0">
        <references count="2">
          <reference field="4" count="1">
            <x v="205"/>
          </reference>
          <reference field="8" count="1" selected="0">
            <x v="359"/>
          </reference>
        </references>
      </pivotArea>
    </format>
    <format dxfId="247">
      <pivotArea dataOnly="0" labelOnly="1" outline="0" fieldPosition="0">
        <references count="2">
          <reference field="4" count="1">
            <x v="42"/>
          </reference>
          <reference field="8" count="1" selected="0">
            <x v="360"/>
          </reference>
        </references>
      </pivotArea>
    </format>
    <format dxfId="246">
      <pivotArea dataOnly="0" labelOnly="1" outline="0" fieldPosition="0">
        <references count="2">
          <reference field="4" count="1">
            <x v="207"/>
          </reference>
          <reference field="8" count="1" selected="0">
            <x v="361"/>
          </reference>
        </references>
      </pivotArea>
    </format>
    <format dxfId="245">
      <pivotArea dataOnly="0" labelOnly="1" outline="0" fieldPosition="0">
        <references count="2">
          <reference field="4" count="1">
            <x v="232"/>
          </reference>
          <reference field="8" count="1" selected="0">
            <x v="362"/>
          </reference>
        </references>
      </pivotArea>
    </format>
    <format dxfId="244">
      <pivotArea dataOnly="0" labelOnly="1" outline="0" fieldPosition="0">
        <references count="2">
          <reference field="4" count="1">
            <x v="274"/>
          </reference>
          <reference field="8" count="1" selected="0">
            <x v="363"/>
          </reference>
        </references>
      </pivotArea>
    </format>
    <format dxfId="243">
      <pivotArea dataOnly="0" labelOnly="1" outline="0" fieldPosition="0">
        <references count="2">
          <reference field="4" count="1">
            <x v="256"/>
          </reference>
          <reference field="8" count="1" selected="0">
            <x v="364"/>
          </reference>
        </references>
      </pivotArea>
    </format>
    <format dxfId="242">
      <pivotArea dataOnly="0" labelOnly="1" outline="0" fieldPosition="0">
        <references count="2">
          <reference field="4" count="1">
            <x v="416"/>
          </reference>
          <reference field="8" count="1" selected="0">
            <x v="365"/>
          </reference>
        </references>
      </pivotArea>
    </format>
    <format dxfId="241">
      <pivotArea dataOnly="0" labelOnly="1" outline="0" fieldPosition="0">
        <references count="2">
          <reference field="4" count="1">
            <x v="133"/>
          </reference>
          <reference field="8" count="1" selected="0">
            <x v="366"/>
          </reference>
        </references>
      </pivotArea>
    </format>
    <format dxfId="240">
      <pivotArea dataOnly="0" labelOnly="1" outline="0" fieldPosition="0">
        <references count="2">
          <reference field="4" count="1">
            <x v="518"/>
          </reference>
          <reference field="8" count="1" selected="0">
            <x v="367"/>
          </reference>
        </references>
      </pivotArea>
    </format>
    <format dxfId="239">
      <pivotArea dataOnly="0" labelOnly="1" outline="0" fieldPosition="0">
        <references count="2">
          <reference field="4" count="1">
            <x v="242"/>
          </reference>
          <reference field="8" count="1" selected="0">
            <x v="368"/>
          </reference>
        </references>
      </pivotArea>
    </format>
    <format dxfId="238">
      <pivotArea dataOnly="0" labelOnly="1" outline="0" fieldPosition="0">
        <references count="2">
          <reference field="4" count="1">
            <x v="198"/>
          </reference>
          <reference field="8" count="1" selected="0">
            <x v="369"/>
          </reference>
        </references>
      </pivotArea>
    </format>
    <format dxfId="237">
      <pivotArea dataOnly="0" labelOnly="1" outline="0" fieldPosition="0">
        <references count="2">
          <reference field="4" count="1">
            <x v="322"/>
          </reference>
          <reference field="8" count="1" selected="0">
            <x v="370"/>
          </reference>
        </references>
      </pivotArea>
    </format>
    <format dxfId="236">
      <pivotArea dataOnly="0" labelOnly="1" outline="0" fieldPosition="0">
        <references count="2">
          <reference field="4" count="1">
            <x v="364"/>
          </reference>
          <reference field="8" count="1" selected="0">
            <x v="371"/>
          </reference>
        </references>
      </pivotArea>
    </format>
    <format dxfId="235">
      <pivotArea dataOnly="0" labelOnly="1" outline="0" fieldPosition="0">
        <references count="2">
          <reference field="4" count="1">
            <x v="438"/>
          </reference>
          <reference field="8" count="1" selected="0">
            <x v="372"/>
          </reference>
        </references>
      </pivotArea>
    </format>
    <format dxfId="234">
      <pivotArea dataOnly="0" labelOnly="1" outline="0" fieldPosition="0">
        <references count="2">
          <reference field="4" count="1">
            <x v="64"/>
          </reference>
          <reference field="8" count="1" selected="0">
            <x v="373"/>
          </reference>
        </references>
      </pivotArea>
    </format>
    <format dxfId="233">
      <pivotArea dataOnly="0" labelOnly="1" outline="0" fieldPosition="0">
        <references count="2">
          <reference field="4" count="1">
            <x v="518"/>
          </reference>
          <reference field="8" count="1" selected="0">
            <x v="374"/>
          </reference>
        </references>
      </pivotArea>
    </format>
    <format dxfId="232">
      <pivotArea dataOnly="0" labelOnly="1" outline="0" fieldPosition="0">
        <references count="2">
          <reference field="4" count="1">
            <x v="327"/>
          </reference>
          <reference field="8" count="1" selected="0">
            <x v="375"/>
          </reference>
        </references>
      </pivotArea>
    </format>
    <format dxfId="231">
      <pivotArea dataOnly="0" labelOnly="1" outline="0" fieldPosition="0">
        <references count="2">
          <reference field="4" count="1">
            <x v="211"/>
          </reference>
          <reference field="8" count="1" selected="0">
            <x v="376"/>
          </reference>
        </references>
      </pivotArea>
    </format>
    <format dxfId="230">
      <pivotArea dataOnly="0" labelOnly="1" outline="0" fieldPosition="0">
        <references count="2">
          <reference field="4" count="1">
            <x v="40"/>
          </reference>
          <reference field="8" count="1" selected="0">
            <x v="377"/>
          </reference>
        </references>
      </pivotArea>
    </format>
    <format dxfId="229">
      <pivotArea dataOnly="0" labelOnly="1" outline="0" fieldPosition="0">
        <references count="2">
          <reference field="4" count="1">
            <x v="60"/>
          </reference>
          <reference field="8" count="1" selected="0">
            <x v="378"/>
          </reference>
        </references>
      </pivotArea>
    </format>
    <format dxfId="228">
      <pivotArea dataOnly="0" labelOnly="1" outline="0" fieldPosition="0">
        <references count="2">
          <reference field="4" count="1">
            <x v="395"/>
          </reference>
          <reference field="8" count="1" selected="0">
            <x v="379"/>
          </reference>
        </references>
      </pivotArea>
    </format>
    <format dxfId="227">
      <pivotArea dataOnly="0" labelOnly="1" outline="0" fieldPosition="0">
        <references count="2">
          <reference field="4" count="1">
            <x v="503"/>
          </reference>
          <reference field="8" count="1" selected="0">
            <x v="380"/>
          </reference>
        </references>
      </pivotArea>
    </format>
    <format dxfId="226">
      <pivotArea dataOnly="0" labelOnly="1" outline="0" fieldPosition="0">
        <references count="2">
          <reference field="4" count="1">
            <x v="59"/>
          </reference>
          <reference field="8" count="1" selected="0">
            <x v="381"/>
          </reference>
        </references>
      </pivotArea>
    </format>
    <format dxfId="225">
      <pivotArea dataOnly="0" labelOnly="1" outline="0" fieldPosition="0">
        <references count="2">
          <reference field="4" count="1">
            <x v="482"/>
          </reference>
          <reference field="8" count="1" selected="0">
            <x v="382"/>
          </reference>
        </references>
      </pivotArea>
    </format>
    <format dxfId="224">
      <pivotArea dataOnly="0" labelOnly="1" outline="0" fieldPosition="0">
        <references count="2">
          <reference field="4" count="1">
            <x v="299"/>
          </reference>
          <reference field="8" count="1" selected="0">
            <x v="383"/>
          </reference>
        </references>
      </pivotArea>
    </format>
    <format dxfId="223">
      <pivotArea dataOnly="0" labelOnly="1" outline="0" fieldPosition="0">
        <references count="2">
          <reference field="4" count="1">
            <x v="249"/>
          </reference>
          <reference field="8" count="1" selected="0">
            <x v="384"/>
          </reference>
        </references>
      </pivotArea>
    </format>
    <format dxfId="222">
      <pivotArea dataOnly="0" labelOnly="1" outline="0" fieldPosition="0">
        <references count="2">
          <reference field="4" count="1">
            <x v="510"/>
          </reference>
          <reference field="8" count="1" selected="0">
            <x v="385"/>
          </reference>
        </references>
      </pivotArea>
    </format>
    <format dxfId="221">
      <pivotArea dataOnly="0" labelOnly="1" outline="0" fieldPosition="0">
        <references count="2">
          <reference field="4" count="1">
            <x v="258"/>
          </reference>
          <reference field="8" count="1" selected="0">
            <x v="386"/>
          </reference>
        </references>
      </pivotArea>
    </format>
    <format dxfId="220">
      <pivotArea dataOnly="0" labelOnly="1" outline="0" fieldPosition="0">
        <references count="2">
          <reference field="4" count="1">
            <x v="391"/>
          </reference>
          <reference field="8" count="1" selected="0">
            <x v="387"/>
          </reference>
        </references>
      </pivotArea>
    </format>
    <format dxfId="219">
      <pivotArea dataOnly="0" labelOnly="1" outline="0" fieldPosition="0">
        <references count="2">
          <reference field="4" count="1">
            <x v="123"/>
          </reference>
          <reference field="8" count="1" selected="0">
            <x v="388"/>
          </reference>
        </references>
      </pivotArea>
    </format>
    <format dxfId="218">
      <pivotArea dataOnly="0" labelOnly="1" outline="0" fieldPosition="0">
        <references count="2">
          <reference field="4" count="1">
            <x v="189"/>
          </reference>
          <reference field="8" count="1" selected="0">
            <x v="389"/>
          </reference>
        </references>
      </pivotArea>
    </format>
    <format dxfId="217">
      <pivotArea dataOnly="0" labelOnly="1" outline="0" fieldPosition="0">
        <references count="2">
          <reference field="4" count="1">
            <x v="176"/>
          </reference>
          <reference field="8" count="1" selected="0">
            <x v="390"/>
          </reference>
        </references>
      </pivotArea>
    </format>
    <format dxfId="216">
      <pivotArea dataOnly="0" labelOnly="1" outline="0" fieldPosition="0">
        <references count="2">
          <reference field="4" count="1">
            <x v="35"/>
          </reference>
          <reference field="8" count="1" selected="0">
            <x v="391"/>
          </reference>
        </references>
      </pivotArea>
    </format>
    <format dxfId="215">
      <pivotArea dataOnly="0" labelOnly="1" outline="0" fieldPosition="0">
        <references count="2">
          <reference field="4" count="1">
            <x v="156"/>
          </reference>
          <reference field="8" count="1" selected="0">
            <x v="392"/>
          </reference>
        </references>
      </pivotArea>
    </format>
    <format dxfId="214">
      <pivotArea dataOnly="0" labelOnly="1" outline="0" fieldPosition="0">
        <references count="2">
          <reference field="4" count="1">
            <x v="455"/>
          </reference>
          <reference field="8" count="1" selected="0">
            <x v="393"/>
          </reference>
        </references>
      </pivotArea>
    </format>
    <format dxfId="213">
      <pivotArea dataOnly="0" labelOnly="1" outline="0" fieldPosition="0">
        <references count="2">
          <reference field="4" count="1">
            <x v="42"/>
          </reference>
          <reference field="8" count="1" selected="0">
            <x v="394"/>
          </reference>
        </references>
      </pivotArea>
    </format>
    <format dxfId="212">
      <pivotArea dataOnly="0" labelOnly="1" outline="0" fieldPosition="0">
        <references count="2">
          <reference field="4" count="1">
            <x v="250"/>
          </reference>
          <reference field="8" count="1" selected="0">
            <x v="395"/>
          </reference>
        </references>
      </pivotArea>
    </format>
    <format dxfId="211">
      <pivotArea dataOnly="0" labelOnly="1" outline="0" fieldPosition="0">
        <references count="2">
          <reference field="4" count="1">
            <x v="196"/>
          </reference>
          <reference field="8" count="1" selected="0">
            <x v="396"/>
          </reference>
        </references>
      </pivotArea>
    </format>
    <format dxfId="210">
      <pivotArea dataOnly="0" labelOnly="1" outline="0" fieldPosition="0">
        <references count="2">
          <reference field="4" count="1">
            <x v="87"/>
          </reference>
          <reference field="8" count="1" selected="0">
            <x v="397"/>
          </reference>
        </references>
      </pivotArea>
    </format>
    <format dxfId="209">
      <pivotArea dataOnly="0" labelOnly="1" outline="0" fieldPosition="0">
        <references count="2">
          <reference field="4" count="1">
            <x v="161"/>
          </reference>
          <reference field="8" count="1" selected="0">
            <x v="398"/>
          </reference>
        </references>
      </pivotArea>
    </format>
    <format dxfId="208">
      <pivotArea dataOnly="0" labelOnly="1" outline="0" fieldPosition="0">
        <references count="2">
          <reference field="4" count="1">
            <x v="246"/>
          </reference>
          <reference field="8" count="1" selected="0">
            <x v="399"/>
          </reference>
        </references>
      </pivotArea>
    </format>
    <format dxfId="207">
      <pivotArea dataOnly="0" labelOnly="1" outline="0" fieldPosition="0">
        <references count="2">
          <reference field="4" count="1">
            <x v="43"/>
          </reference>
          <reference field="8" count="1" selected="0">
            <x v="400"/>
          </reference>
        </references>
      </pivotArea>
    </format>
    <format dxfId="206">
      <pivotArea dataOnly="0" labelOnly="1" outline="0" fieldPosition="0">
        <references count="2">
          <reference field="4" count="1">
            <x v="263"/>
          </reference>
          <reference field="8" count="1" selected="0">
            <x v="401"/>
          </reference>
        </references>
      </pivotArea>
    </format>
    <format dxfId="205">
      <pivotArea dataOnly="0" labelOnly="1" outline="0" fieldPosition="0">
        <references count="2">
          <reference field="4" count="1">
            <x v="234"/>
          </reference>
          <reference field="8" count="1" selected="0">
            <x v="402"/>
          </reference>
        </references>
      </pivotArea>
    </format>
    <format dxfId="204">
      <pivotArea dataOnly="0" labelOnly="1" outline="0" fieldPosition="0">
        <references count="2">
          <reference field="4" count="1">
            <x v="205"/>
          </reference>
          <reference field="8" count="1" selected="0">
            <x v="403"/>
          </reference>
        </references>
      </pivotArea>
    </format>
    <format dxfId="203">
      <pivotArea dataOnly="0" labelOnly="1" outline="0" fieldPosition="0">
        <references count="2">
          <reference field="4" count="1">
            <x v="235"/>
          </reference>
          <reference field="8" count="1" selected="0">
            <x v="404"/>
          </reference>
        </references>
      </pivotArea>
    </format>
    <format dxfId="202">
      <pivotArea dataOnly="0" labelOnly="1" outline="0" fieldPosition="0">
        <references count="2">
          <reference field="4" count="1">
            <x v="152"/>
          </reference>
          <reference field="8" count="1" selected="0">
            <x v="405"/>
          </reference>
        </references>
      </pivotArea>
    </format>
    <format dxfId="201">
      <pivotArea dataOnly="0" labelOnly="1" outline="0" fieldPosition="0">
        <references count="2">
          <reference field="4" count="1">
            <x v="476"/>
          </reference>
          <reference field="8" count="1" selected="0">
            <x v="406"/>
          </reference>
        </references>
      </pivotArea>
    </format>
    <format dxfId="200">
      <pivotArea dataOnly="0" labelOnly="1" outline="0" fieldPosition="0">
        <references count="2">
          <reference field="4" count="1">
            <x v="68"/>
          </reference>
          <reference field="8" count="1" selected="0">
            <x v="407"/>
          </reference>
        </references>
      </pivotArea>
    </format>
    <format dxfId="199">
      <pivotArea dataOnly="0" labelOnly="1" outline="0" fieldPosition="0">
        <references count="2">
          <reference field="4" count="1">
            <x v="471"/>
          </reference>
          <reference field="8" count="1" selected="0">
            <x v="408"/>
          </reference>
        </references>
      </pivotArea>
    </format>
    <format dxfId="198">
      <pivotArea dataOnly="0" labelOnly="1" outline="0" fieldPosition="0">
        <references count="2">
          <reference field="4" count="1">
            <x v="10"/>
          </reference>
          <reference field="8" count="1" selected="0">
            <x v="409"/>
          </reference>
        </references>
      </pivotArea>
    </format>
    <format dxfId="197">
      <pivotArea dataOnly="0" labelOnly="1" outline="0" fieldPosition="0">
        <references count="2">
          <reference field="4" count="1">
            <x v="490"/>
          </reference>
          <reference field="8" count="1" selected="0">
            <x v="410"/>
          </reference>
        </references>
      </pivotArea>
    </format>
    <format dxfId="196">
      <pivotArea dataOnly="0" labelOnly="1" outline="0" fieldPosition="0">
        <references count="2">
          <reference field="4" count="1">
            <x v="257"/>
          </reference>
          <reference field="8" count="1" selected="0">
            <x v="411"/>
          </reference>
        </references>
      </pivotArea>
    </format>
    <format dxfId="195">
      <pivotArea dataOnly="0" labelOnly="1" outline="0" fieldPosition="0">
        <references count="2">
          <reference field="4" count="1">
            <x v="289"/>
          </reference>
          <reference field="8" count="1" selected="0">
            <x v="412"/>
          </reference>
        </references>
      </pivotArea>
    </format>
    <format dxfId="194">
      <pivotArea dataOnly="0" labelOnly="1" outline="0" fieldPosition="0">
        <references count="2">
          <reference field="4" count="1">
            <x v="317"/>
          </reference>
          <reference field="8" count="1" selected="0">
            <x v="413"/>
          </reference>
        </references>
      </pivotArea>
    </format>
    <format dxfId="193">
      <pivotArea dataOnly="0" labelOnly="1" outline="0" fieldPosition="0">
        <references count="2">
          <reference field="4" count="1">
            <x v="154"/>
          </reference>
          <reference field="8" count="1" selected="0">
            <x v="414"/>
          </reference>
        </references>
      </pivotArea>
    </format>
    <format dxfId="192">
      <pivotArea dataOnly="0" labelOnly="1" outline="0" fieldPosition="0">
        <references count="2">
          <reference field="4" count="1">
            <x v="439"/>
          </reference>
          <reference field="8" count="1" selected="0">
            <x v="415"/>
          </reference>
        </references>
      </pivotArea>
    </format>
    <format dxfId="191">
      <pivotArea dataOnly="0" labelOnly="1" outline="0" fieldPosition="0">
        <references count="2">
          <reference field="4" count="1">
            <x v="359"/>
          </reference>
          <reference field="8" count="1" selected="0">
            <x v="416"/>
          </reference>
        </references>
      </pivotArea>
    </format>
    <format dxfId="190">
      <pivotArea dataOnly="0" labelOnly="1" outline="0" fieldPosition="0">
        <references count="2">
          <reference field="4" count="1">
            <x v="39"/>
          </reference>
          <reference field="8" count="1" selected="0">
            <x v="417"/>
          </reference>
        </references>
      </pivotArea>
    </format>
    <format dxfId="189">
      <pivotArea dataOnly="0" labelOnly="1" outline="0" fieldPosition="0">
        <references count="2">
          <reference field="4" count="1">
            <x v="521"/>
          </reference>
          <reference field="8" count="1" selected="0">
            <x v="418"/>
          </reference>
        </references>
      </pivotArea>
    </format>
    <format dxfId="188">
      <pivotArea dataOnly="0" labelOnly="1" outline="0" fieldPosition="0">
        <references count="2">
          <reference field="4" count="1">
            <x v="371"/>
          </reference>
          <reference field="8" count="1" selected="0">
            <x v="419"/>
          </reference>
        </references>
      </pivotArea>
    </format>
    <format dxfId="187">
      <pivotArea dataOnly="0" labelOnly="1" outline="0" fieldPosition="0">
        <references count="2">
          <reference field="4" count="1">
            <x v="474"/>
          </reference>
          <reference field="8" count="1" selected="0">
            <x v="420"/>
          </reference>
        </references>
      </pivotArea>
    </format>
    <format dxfId="186">
      <pivotArea dataOnly="0" labelOnly="1" outline="0" fieldPosition="0">
        <references count="2">
          <reference field="4" count="1">
            <x v="64"/>
          </reference>
          <reference field="8" count="1" selected="0">
            <x v="421"/>
          </reference>
        </references>
      </pivotArea>
    </format>
    <format dxfId="185">
      <pivotArea dataOnly="0" labelOnly="1" outline="0" fieldPosition="0">
        <references count="2">
          <reference field="4" count="1">
            <x v="386"/>
          </reference>
          <reference field="8" count="1" selected="0">
            <x v="422"/>
          </reference>
        </references>
      </pivotArea>
    </format>
    <format dxfId="184">
      <pivotArea dataOnly="0" labelOnly="1" outline="0" fieldPosition="0">
        <references count="2">
          <reference field="4" count="1">
            <x v="246"/>
          </reference>
          <reference field="8" count="1" selected="0">
            <x v="423"/>
          </reference>
        </references>
      </pivotArea>
    </format>
    <format dxfId="183">
      <pivotArea dataOnly="0" labelOnly="1" outline="0" fieldPosition="0">
        <references count="2">
          <reference field="4" count="1">
            <x v="277"/>
          </reference>
          <reference field="8" count="1" selected="0">
            <x v="424"/>
          </reference>
        </references>
      </pivotArea>
    </format>
    <format dxfId="182">
      <pivotArea dataOnly="0" labelOnly="1" outline="0" fieldPosition="0">
        <references count="2">
          <reference field="4" count="1">
            <x v="461"/>
          </reference>
          <reference field="8" count="1" selected="0">
            <x v="425"/>
          </reference>
        </references>
      </pivotArea>
    </format>
    <format dxfId="181">
      <pivotArea dataOnly="0" labelOnly="1" outline="0" fieldPosition="0">
        <references count="2">
          <reference field="4" count="1">
            <x v="126"/>
          </reference>
          <reference field="8" count="1" selected="0">
            <x v="426"/>
          </reference>
        </references>
      </pivotArea>
    </format>
    <format dxfId="180">
      <pivotArea dataOnly="0" labelOnly="1" outline="0" fieldPosition="0">
        <references count="2">
          <reference field="4" count="1">
            <x v="333"/>
          </reference>
          <reference field="8" count="1" selected="0">
            <x v="427"/>
          </reference>
        </references>
      </pivotArea>
    </format>
    <format dxfId="179">
      <pivotArea dataOnly="0" labelOnly="1" outline="0" fieldPosition="0">
        <references count="2">
          <reference field="4" count="1">
            <x v="488"/>
          </reference>
          <reference field="8" count="1" selected="0">
            <x v="428"/>
          </reference>
        </references>
      </pivotArea>
    </format>
    <format dxfId="178">
      <pivotArea dataOnly="0" labelOnly="1" outline="0" fieldPosition="0">
        <references count="2">
          <reference field="4" count="1">
            <x v="57"/>
          </reference>
          <reference field="8" count="1" selected="0">
            <x v="429"/>
          </reference>
        </references>
      </pivotArea>
    </format>
    <format dxfId="177">
      <pivotArea dataOnly="0" labelOnly="1" outline="0" fieldPosition="0">
        <references count="2">
          <reference field="4" count="1">
            <x v="53"/>
          </reference>
          <reference field="8" count="1" selected="0">
            <x v="430"/>
          </reference>
        </references>
      </pivotArea>
    </format>
    <format dxfId="176">
      <pivotArea dataOnly="0" labelOnly="1" outline="0" fieldPosition="0">
        <references count="2">
          <reference field="4" count="1">
            <x v="214"/>
          </reference>
          <reference field="8" count="1" selected="0">
            <x v="431"/>
          </reference>
        </references>
      </pivotArea>
    </format>
    <format dxfId="175">
      <pivotArea dataOnly="0" labelOnly="1" outline="0" fieldPosition="0">
        <references count="2">
          <reference field="4" count="1">
            <x v="163"/>
          </reference>
          <reference field="8" count="1" selected="0">
            <x v="432"/>
          </reference>
        </references>
      </pivotArea>
    </format>
    <format dxfId="174">
      <pivotArea dataOnly="0" labelOnly="1" outline="0" fieldPosition="0">
        <references count="2">
          <reference field="4" count="1">
            <x v="459"/>
          </reference>
          <reference field="8" count="1" selected="0">
            <x v="433"/>
          </reference>
        </references>
      </pivotArea>
    </format>
    <format dxfId="173">
      <pivotArea dataOnly="0" labelOnly="1" outline="0" fieldPosition="0">
        <references count="2">
          <reference field="4" count="1">
            <x v="226"/>
          </reference>
          <reference field="8" count="1" selected="0">
            <x v="434"/>
          </reference>
        </references>
      </pivotArea>
    </format>
    <format dxfId="172">
      <pivotArea dataOnly="0" labelOnly="1" outline="0" fieldPosition="0">
        <references count="2">
          <reference field="4" count="1">
            <x v="501"/>
          </reference>
          <reference field="8" count="1" selected="0">
            <x v="435"/>
          </reference>
        </references>
      </pivotArea>
    </format>
    <format dxfId="171">
      <pivotArea dataOnly="0" labelOnly="1" outline="0" fieldPosition="0">
        <references count="2">
          <reference field="4" count="1">
            <x v="278"/>
          </reference>
          <reference field="8" count="1" selected="0">
            <x v="436"/>
          </reference>
        </references>
      </pivotArea>
    </format>
    <format dxfId="170">
      <pivotArea dataOnly="0" labelOnly="1" outline="0" fieldPosition="0">
        <references count="2">
          <reference field="4" count="1">
            <x v="24"/>
          </reference>
          <reference field="8" count="1" selected="0">
            <x v="437"/>
          </reference>
        </references>
      </pivotArea>
    </format>
    <format dxfId="169">
      <pivotArea dataOnly="0" labelOnly="1" outline="0" fieldPosition="0">
        <references count="2">
          <reference field="4" count="1">
            <x v="246"/>
          </reference>
          <reference field="8" count="1" selected="0">
            <x v="438"/>
          </reference>
        </references>
      </pivotArea>
    </format>
    <format dxfId="168">
      <pivotArea dataOnly="0" labelOnly="1" outline="0" fieldPosition="0">
        <references count="2">
          <reference field="4" count="1">
            <x v="506"/>
          </reference>
          <reference field="8" count="1" selected="0">
            <x v="439"/>
          </reference>
        </references>
      </pivotArea>
    </format>
    <format dxfId="167">
      <pivotArea dataOnly="0" labelOnly="1" outline="0" fieldPosition="0">
        <references count="2">
          <reference field="4" count="1">
            <x v="362"/>
          </reference>
          <reference field="8" count="1" selected="0">
            <x v="440"/>
          </reference>
        </references>
      </pivotArea>
    </format>
    <format dxfId="166">
      <pivotArea dataOnly="0" labelOnly="1" outline="0" fieldPosition="0">
        <references count="2">
          <reference field="4" count="1">
            <x v="502"/>
          </reference>
          <reference field="8" count="1" selected="0">
            <x v="441"/>
          </reference>
        </references>
      </pivotArea>
    </format>
    <format dxfId="165">
      <pivotArea dataOnly="0" labelOnly="1" outline="0" fieldPosition="0">
        <references count="2">
          <reference field="4" count="1">
            <x v="285"/>
          </reference>
          <reference field="8" count="1" selected="0">
            <x v="442"/>
          </reference>
        </references>
      </pivotArea>
    </format>
    <format dxfId="164">
      <pivotArea dataOnly="0" labelOnly="1" outline="0" fieldPosition="0">
        <references count="2">
          <reference field="4" count="1">
            <x v="372"/>
          </reference>
          <reference field="8" count="1" selected="0">
            <x v="443"/>
          </reference>
        </references>
      </pivotArea>
    </format>
    <format dxfId="163">
      <pivotArea dataOnly="0" labelOnly="1" outline="0" fieldPosition="0">
        <references count="2">
          <reference field="4" count="1">
            <x v="328"/>
          </reference>
          <reference field="8" count="1" selected="0">
            <x v="444"/>
          </reference>
        </references>
      </pivotArea>
    </format>
    <format dxfId="162">
      <pivotArea dataOnly="0" labelOnly="1" outline="0" fieldPosition="0">
        <references count="2">
          <reference field="4" count="1">
            <x v="228"/>
          </reference>
          <reference field="8" count="1" selected="0">
            <x v="445"/>
          </reference>
        </references>
      </pivotArea>
    </format>
    <format dxfId="161">
      <pivotArea dataOnly="0" labelOnly="1" outline="0" fieldPosition="0">
        <references count="2">
          <reference field="4" count="1">
            <x v="524"/>
          </reference>
          <reference field="8" count="1" selected="0">
            <x v="446"/>
          </reference>
        </references>
      </pivotArea>
    </format>
    <format dxfId="160">
      <pivotArea dataOnly="0" labelOnly="1" outline="0" fieldPosition="0">
        <references count="2">
          <reference field="4" count="1">
            <x v="147"/>
          </reference>
          <reference field="8" count="1" selected="0">
            <x v="447"/>
          </reference>
        </references>
      </pivotArea>
    </format>
    <format dxfId="159">
      <pivotArea dataOnly="0" labelOnly="1" outline="0" fieldPosition="0">
        <references count="2">
          <reference field="4" count="1">
            <x v="268"/>
          </reference>
          <reference field="8" count="1" selected="0">
            <x v="448"/>
          </reference>
        </references>
      </pivotArea>
    </format>
    <format dxfId="158">
      <pivotArea dataOnly="0" labelOnly="1" outline="0" fieldPosition="0">
        <references count="2">
          <reference field="4" count="1">
            <x v="518"/>
          </reference>
          <reference field="8" count="1" selected="0">
            <x v="449"/>
          </reference>
        </references>
      </pivotArea>
    </format>
    <format dxfId="157">
      <pivotArea dataOnly="0" labelOnly="1" outline="0" fieldPosition="0">
        <references count="2">
          <reference field="4" count="1">
            <x v="435"/>
          </reference>
          <reference field="8" count="1" selected="0">
            <x v="450"/>
          </reference>
        </references>
      </pivotArea>
    </format>
    <format dxfId="156">
      <pivotArea dataOnly="0" labelOnly="1" outline="0" fieldPosition="0">
        <references count="2">
          <reference field="4" count="1">
            <x v="180"/>
          </reference>
          <reference field="8" count="1" selected="0">
            <x v="451"/>
          </reference>
        </references>
      </pivotArea>
    </format>
    <format dxfId="155">
      <pivotArea dataOnly="0" labelOnly="1" outline="0" fieldPosition="0">
        <references count="2">
          <reference field="4" count="1">
            <x v="380"/>
          </reference>
          <reference field="8" count="1" selected="0">
            <x v="452"/>
          </reference>
        </references>
      </pivotArea>
    </format>
    <format dxfId="154">
      <pivotArea dataOnly="0" labelOnly="1" outline="0" fieldPosition="0">
        <references count="2">
          <reference field="4" count="1">
            <x v="436"/>
          </reference>
          <reference field="8" count="1" selected="0">
            <x v="453"/>
          </reference>
        </references>
      </pivotArea>
    </format>
    <format dxfId="153">
      <pivotArea dataOnly="0" labelOnly="1" outline="0" fieldPosition="0">
        <references count="2">
          <reference field="4" count="1">
            <x v="212"/>
          </reference>
          <reference field="8" count="1" selected="0">
            <x v="454"/>
          </reference>
        </references>
      </pivotArea>
    </format>
    <format dxfId="152">
      <pivotArea dataOnly="0" labelOnly="1" outline="0" fieldPosition="0">
        <references count="2">
          <reference field="4" count="1">
            <x v="203"/>
          </reference>
          <reference field="8" count="1" selected="0">
            <x v="455"/>
          </reference>
        </references>
      </pivotArea>
    </format>
    <format dxfId="151">
      <pivotArea dataOnly="0" labelOnly="1" outline="0" fieldPosition="0">
        <references count="2">
          <reference field="4" count="1">
            <x v="32"/>
          </reference>
          <reference field="8" count="1" selected="0">
            <x v="456"/>
          </reference>
        </references>
      </pivotArea>
    </format>
    <format dxfId="150">
      <pivotArea dataOnly="0" labelOnly="1" outline="0" fieldPosition="0">
        <references count="2">
          <reference field="4" count="1">
            <x v="36"/>
          </reference>
          <reference field="8" count="1" selected="0">
            <x v="457"/>
          </reference>
        </references>
      </pivotArea>
    </format>
    <format dxfId="149">
      <pivotArea dataOnly="0" labelOnly="1" outline="0" fieldPosition="0">
        <references count="2">
          <reference field="4" count="1">
            <x v="394"/>
          </reference>
          <reference field="8" count="1" selected="0">
            <x v="458"/>
          </reference>
        </references>
      </pivotArea>
    </format>
    <format dxfId="148">
      <pivotArea dataOnly="0" labelOnly="1" outline="0" fieldPosition="0">
        <references count="2">
          <reference field="4" count="1">
            <x v="4"/>
          </reference>
          <reference field="8" count="1" selected="0">
            <x v="459"/>
          </reference>
        </references>
      </pivotArea>
    </format>
    <format dxfId="147">
      <pivotArea dataOnly="0" labelOnly="1" outline="0" fieldPosition="0">
        <references count="2">
          <reference field="4" count="1">
            <x v="443"/>
          </reference>
          <reference field="8" count="1" selected="0">
            <x v="460"/>
          </reference>
        </references>
      </pivotArea>
    </format>
    <format dxfId="146">
      <pivotArea dataOnly="0" labelOnly="1" outline="0" fieldPosition="0">
        <references count="2">
          <reference field="4" count="1">
            <x v="159"/>
          </reference>
          <reference field="8" count="1" selected="0">
            <x v="461"/>
          </reference>
        </references>
      </pivotArea>
    </format>
    <format dxfId="145">
      <pivotArea dataOnly="0" labelOnly="1" outline="0" fieldPosition="0">
        <references count="2">
          <reference field="4" count="1">
            <x v="363"/>
          </reference>
          <reference field="8" count="1" selected="0">
            <x v="462"/>
          </reference>
        </references>
      </pivotArea>
    </format>
    <format dxfId="144">
      <pivotArea dataOnly="0" labelOnly="1" outline="0" fieldPosition="0">
        <references count="2">
          <reference field="4" count="1">
            <x v="190"/>
          </reference>
          <reference field="8" count="1" selected="0">
            <x v="463"/>
          </reference>
        </references>
      </pivotArea>
    </format>
    <format dxfId="143">
      <pivotArea dataOnly="0" labelOnly="1" outline="0" fieldPosition="0">
        <references count="2">
          <reference field="4" count="1">
            <x v="327"/>
          </reference>
          <reference field="8" count="1" selected="0">
            <x v="464"/>
          </reference>
        </references>
      </pivotArea>
    </format>
    <format dxfId="142">
      <pivotArea dataOnly="0" labelOnly="1" outline="0" fieldPosition="0">
        <references count="2">
          <reference field="4" count="1">
            <x v="303"/>
          </reference>
          <reference field="8" count="1" selected="0">
            <x v="465"/>
          </reference>
        </references>
      </pivotArea>
    </format>
    <format dxfId="141">
      <pivotArea dataOnly="0" labelOnly="1" outline="0" fieldPosition="0">
        <references count="2">
          <reference field="4" count="1">
            <x v="280"/>
          </reference>
          <reference field="8" count="1" selected="0">
            <x v="466"/>
          </reference>
        </references>
      </pivotArea>
    </format>
    <format dxfId="140">
      <pivotArea dataOnly="0" labelOnly="1" outline="0" fieldPosition="0">
        <references count="2">
          <reference field="4" count="1">
            <x v="496"/>
          </reference>
          <reference field="8" count="1" selected="0">
            <x v="467"/>
          </reference>
        </references>
      </pivotArea>
    </format>
    <format dxfId="139">
      <pivotArea dataOnly="0" labelOnly="1" outline="0" fieldPosition="0">
        <references count="2">
          <reference field="4" count="1">
            <x v="308"/>
          </reference>
          <reference field="8" count="1" selected="0">
            <x v="468"/>
          </reference>
        </references>
      </pivotArea>
    </format>
    <format dxfId="138">
      <pivotArea dataOnly="0" labelOnly="1" outline="0" fieldPosition="0">
        <references count="2">
          <reference field="4" count="1">
            <x v="157"/>
          </reference>
          <reference field="8" count="1" selected="0">
            <x v="469"/>
          </reference>
        </references>
      </pivotArea>
    </format>
    <format dxfId="137">
      <pivotArea dataOnly="0" labelOnly="1" outline="0" fieldPosition="0">
        <references count="2">
          <reference field="4" count="1">
            <x v="523"/>
          </reference>
          <reference field="8" count="1" selected="0">
            <x v="470"/>
          </reference>
        </references>
      </pivotArea>
    </format>
    <format dxfId="136">
      <pivotArea dataOnly="0" labelOnly="1" outline="0" fieldPosition="0">
        <references count="2">
          <reference field="4" count="1">
            <x v="122"/>
          </reference>
          <reference field="8" count="1" selected="0">
            <x v="471"/>
          </reference>
        </references>
      </pivotArea>
    </format>
    <format dxfId="135">
      <pivotArea dataOnly="0" labelOnly="1" outline="0" fieldPosition="0">
        <references count="2">
          <reference field="4" count="1">
            <x v="383"/>
          </reference>
          <reference field="8" count="1" selected="0">
            <x v="472"/>
          </reference>
        </references>
      </pivotArea>
    </format>
    <format dxfId="134">
      <pivotArea dataOnly="0" labelOnly="1" outline="0" fieldPosition="0">
        <references count="2">
          <reference field="4" count="1">
            <x v="519"/>
          </reference>
          <reference field="8" count="1" selected="0">
            <x v="473"/>
          </reference>
        </references>
      </pivotArea>
    </format>
    <format dxfId="133">
      <pivotArea dataOnly="0" labelOnly="1" outline="0" fieldPosition="0">
        <references count="2">
          <reference field="4" count="1">
            <x v="434"/>
          </reference>
          <reference field="8" count="1" selected="0">
            <x v="474"/>
          </reference>
        </references>
      </pivotArea>
    </format>
    <format dxfId="132">
      <pivotArea dataOnly="0" labelOnly="1" outline="0" fieldPosition="0">
        <references count="2">
          <reference field="4" count="1">
            <x v="22"/>
          </reference>
          <reference field="8" count="1" selected="0">
            <x v="475"/>
          </reference>
        </references>
      </pivotArea>
    </format>
    <format dxfId="131">
      <pivotArea dataOnly="0" labelOnly="1" outline="0" fieldPosition="0">
        <references count="2">
          <reference field="4" count="1">
            <x v="452"/>
          </reference>
          <reference field="8" count="1" selected="0">
            <x v="476"/>
          </reference>
        </references>
      </pivotArea>
    </format>
    <format dxfId="130">
      <pivotArea dataOnly="0" labelOnly="1" outline="0" fieldPosition="0">
        <references count="2">
          <reference field="4" count="1">
            <x v="471"/>
          </reference>
          <reference field="8" count="1" selected="0">
            <x v="477"/>
          </reference>
        </references>
      </pivotArea>
    </format>
    <format dxfId="129">
      <pivotArea dataOnly="0" labelOnly="1" outline="0" fieldPosition="0">
        <references count="2">
          <reference field="4" count="1">
            <x v="327"/>
          </reference>
          <reference field="8" count="1" selected="0">
            <x v="478"/>
          </reference>
        </references>
      </pivotArea>
    </format>
    <format dxfId="128">
      <pivotArea dataOnly="0" labelOnly="1" outline="0" fieldPosition="0">
        <references count="2">
          <reference field="4" count="1">
            <x v="18"/>
          </reference>
          <reference field="8" count="1" selected="0">
            <x v="479"/>
          </reference>
        </references>
      </pivotArea>
    </format>
    <format dxfId="127">
      <pivotArea dataOnly="0" labelOnly="1" outline="0" fieldPosition="0">
        <references count="2">
          <reference field="4" count="1">
            <x v="330"/>
          </reference>
          <reference field="8" count="1" selected="0">
            <x v="480"/>
          </reference>
        </references>
      </pivotArea>
    </format>
    <format dxfId="126">
      <pivotArea dataOnly="0" labelOnly="1" outline="0" fieldPosition="0">
        <references count="2">
          <reference field="4" count="1">
            <x v="262"/>
          </reference>
          <reference field="8" count="1" selected="0">
            <x v="481"/>
          </reference>
        </references>
      </pivotArea>
    </format>
    <format dxfId="125">
      <pivotArea dataOnly="0" labelOnly="1" outline="0" fieldPosition="0">
        <references count="2">
          <reference field="4" count="1">
            <x v="173"/>
          </reference>
          <reference field="8" count="1" selected="0">
            <x v="482"/>
          </reference>
        </references>
      </pivotArea>
    </format>
    <format dxfId="124">
      <pivotArea dataOnly="0" labelOnly="1" outline="0" fieldPosition="0">
        <references count="2">
          <reference field="4" count="1">
            <x v="72"/>
          </reference>
          <reference field="8" count="1" selected="0">
            <x v="483"/>
          </reference>
        </references>
      </pivotArea>
    </format>
    <format dxfId="123">
      <pivotArea dataOnly="0" labelOnly="1" outline="0" fieldPosition="0">
        <references count="2">
          <reference field="4" count="1">
            <x v="407"/>
          </reference>
          <reference field="8" count="1" selected="0">
            <x v="484"/>
          </reference>
        </references>
      </pivotArea>
    </format>
    <format dxfId="122">
      <pivotArea dataOnly="0" labelOnly="1" outline="0" fieldPosition="0">
        <references count="2">
          <reference field="4" count="1">
            <x v="426"/>
          </reference>
          <reference field="8" count="1" selected="0">
            <x v="485"/>
          </reference>
        </references>
      </pivotArea>
    </format>
    <format dxfId="121">
      <pivotArea dataOnly="0" labelOnly="1" outline="0" fieldPosition="0">
        <references count="2">
          <reference field="4" count="1">
            <x v="412"/>
          </reference>
          <reference field="8" count="1" selected="0">
            <x v="486"/>
          </reference>
        </references>
      </pivotArea>
    </format>
    <format dxfId="120">
      <pivotArea dataOnly="0" labelOnly="1" outline="0" fieldPosition="0">
        <references count="2">
          <reference field="4" count="1">
            <x v="187"/>
          </reference>
          <reference field="8" count="1" selected="0">
            <x v="487"/>
          </reference>
        </references>
      </pivotArea>
    </format>
    <format dxfId="119">
      <pivotArea dataOnly="0" labelOnly="1" outline="0" fieldPosition="0">
        <references count="2">
          <reference field="4" count="1">
            <x v="12"/>
          </reference>
          <reference field="8" count="1" selected="0">
            <x v="488"/>
          </reference>
        </references>
      </pivotArea>
    </format>
    <format dxfId="118">
      <pivotArea dataOnly="0" labelOnly="1" outline="0" fieldPosition="0">
        <references count="2">
          <reference field="4" count="1">
            <x v="14"/>
          </reference>
          <reference field="8" count="1" selected="0">
            <x v="489"/>
          </reference>
        </references>
      </pivotArea>
    </format>
    <format dxfId="117">
      <pivotArea dataOnly="0" labelOnly="1" outline="0" fieldPosition="0">
        <references count="2">
          <reference field="4" count="1">
            <x v="108"/>
          </reference>
          <reference field="8" count="1" selected="0">
            <x v="490"/>
          </reference>
        </references>
      </pivotArea>
    </format>
    <format dxfId="116">
      <pivotArea dataOnly="0" labelOnly="1" outline="0" fieldPosition="0">
        <references count="2">
          <reference field="4" count="1">
            <x v="56"/>
          </reference>
          <reference field="8" count="1" selected="0">
            <x v="491"/>
          </reference>
        </references>
      </pivotArea>
    </format>
    <format dxfId="115">
      <pivotArea dataOnly="0" labelOnly="1" outline="0" fieldPosition="0">
        <references count="2">
          <reference field="4" count="1">
            <x v="169"/>
          </reference>
          <reference field="8" count="1" selected="0">
            <x v="492"/>
          </reference>
        </references>
      </pivotArea>
    </format>
    <format dxfId="114">
      <pivotArea dataOnly="0" labelOnly="1" outline="0" fieldPosition="0">
        <references count="2">
          <reference field="4" count="1">
            <x v="351"/>
          </reference>
          <reference field="8" count="1" selected="0">
            <x v="493"/>
          </reference>
        </references>
      </pivotArea>
    </format>
    <format dxfId="113">
      <pivotArea dataOnly="0" labelOnly="1" outline="0" fieldPosition="0">
        <references count="2">
          <reference field="4" count="1">
            <x v="486"/>
          </reference>
          <reference field="8" count="1" selected="0">
            <x v="494"/>
          </reference>
        </references>
      </pivotArea>
    </format>
    <format dxfId="112">
      <pivotArea dataOnly="0" labelOnly="1" outline="0" fieldPosition="0">
        <references count="2">
          <reference field="4" count="1">
            <x v="225"/>
          </reference>
          <reference field="8" count="1" selected="0">
            <x v="495"/>
          </reference>
        </references>
      </pivotArea>
    </format>
    <format dxfId="111">
      <pivotArea dataOnly="0" labelOnly="1" outline="0" fieldPosition="0">
        <references count="2">
          <reference field="4" count="1">
            <x v="254"/>
          </reference>
          <reference field="8" count="1" selected="0">
            <x v="496"/>
          </reference>
        </references>
      </pivotArea>
    </format>
    <format dxfId="110">
      <pivotArea dataOnly="0" labelOnly="1" outline="0" fieldPosition="0">
        <references count="2">
          <reference field="4" count="1">
            <x v="66"/>
          </reference>
          <reference field="8" count="1" selected="0">
            <x v="497"/>
          </reference>
        </references>
      </pivotArea>
    </format>
    <format dxfId="109">
      <pivotArea dataOnly="0" labelOnly="1" outline="0" fieldPosition="0">
        <references count="2">
          <reference field="4" count="1">
            <x v="155"/>
          </reference>
          <reference field="8" count="1" selected="0">
            <x v="498"/>
          </reference>
        </references>
      </pivotArea>
    </format>
    <format dxfId="108">
      <pivotArea dataOnly="0" labelOnly="1" outline="0" fieldPosition="0">
        <references count="2">
          <reference field="4" count="1">
            <x v="334"/>
          </reference>
          <reference field="8" count="1" selected="0">
            <x v="499"/>
          </reference>
        </references>
      </pivotArea>
    </format>
    <format dxfId="107">
      <pivotArea dataOnly="0" labelOnly="1" outline="0" fieldPosition="0">
        <references count="2">
          <reference field="4" count="1">
            <x v="353"/>
          </reference>
          <reference field="8" count="1" selected="0">
            <x v="500"/>
          </reference>
        </references>
      </pivotArea>
    </format>
    <format dxfId="106">
      <pivotArea dataOnly="0" labelOnly="1" outline="0" fieldPosition="0">
        <references count="2">
          <reference field="4" count="1">
            <x v="442"/>
          </reference>
          <reference field="8" count="1" selected="0">
            <x v="501"/>
          </reference>
        </references>
      </pivotArea>
    </format>
    <format dxfId="105">
      <pivotArea dataOnly="0" labelOnly="1" outline="0" fieldPosition="0">
        <references count="2">
          <reference field="4" count="1">
            <x v="288"/>
          </reference>
          <reference field="8" count="1" selected="0">
            <x v="502"/>
          </reference>
        </references>
      </pivotArea>
    </format>
    <format dxfId="104">
      <pivotArea dataOnly="0" labelOnly="1" outline="0" fieldPosition="0">
        <references count="2">
          <reference field="4" count="1">
            <x v="206"/>
          </reference>
          <reference field="8" count="1" selected="0">
            <x v="503"/>
          </reference>
        </references>
      </pivotArea>
    </format>
    <format dxfId="103">
      <pivotArea dataOnly="0" labelOnly="1" outline="0" fieldPosition="0">
        <references count="2">
          <reference field="4" count="1">
            <x v="63"/>
          </reference>
          <reference field="8" count="1" selected="0">
            <x v="504"/>
          </reference>
        </references>
      </pivotArea>
    </format>
    <format dxfId="102">
      <pivotArea dataOnly="0" labelOnly="1" outline="0" fieldPosition="0">
        <references count="2">
          <reference field="4" count="1">
            <x v="508"/>
          </reference>
          <reference field="8" count="1" selected="0">
            <x v="505"/>
          </reference>
        </references>
      </pivotArea>
    </format>
    <format dxfId="101">
      <pivotArea dataOnly="0" labelOnly="1" outline="0" fieldPosition="0">
        <references count="2">
          <reference field="4" count="1">
            <x v="518"/>
          </reference>
          <reference field="8" count="1" selected="0">
            <x v="506"/>
          </reference>
        </references>
      </pivotArea>
    </format>
    <format dxfId="100">
      <pivotArea dataOnly="0" labelOnly="1" outline="0" fieldPosition="0">
        <references count="2">
          <reference field="4" count="1">
            <x v="263"/>
          </reference>
          <reference field="8" count="1" selected="0">
            <x v="507"/>
          </reference>
        </references>
      </pivotArea>
    </format>
    <format dxfId="99">
      <pivotArea dataOnly="0" labelOnly="1" outline="0" fieldPosition="0">
        <references count="2">
          <reference field="4" count="1">
            <x v="17"/>
          </reference>
          <reference field="8" count="1" selected="0">
            <x v="508"/>
          </reference>
        </references>
      </pivotArea>
    </format>
    <format dxfId="98">
      <pivotArea dataOnly="0" labelOnly="1" outline="0" fieldPosition="0">
        <references count="2">
          <reference field="4" count="1">
            <x v="205"/>
          </reference>
          <reference field="8" count="1" selected="0">
            <x v="509"/>
          </reference>
        </references>
      </pivotArea>
    </format>
    <format dxfId="97">
      <pivotArea dataOnly="0" labelOnly="1" outline="0" fieldPosition="0">
        <references count="2">
          <reference field="4" count="1">
            <x v="129"/>
          </reference>
          <reference field="8" count="1" selected="0">
            <x v="510"/>
          </reference>
        </references>
      </pivotArea>
    </format>
    <format dxfId="96">
      <pivotArea dataOnly="0" labelOnly="1" outline="0" fieldPosition="0">
        <references count="2">
          <reference field="4" count="1">
            <x v="413"/>
          </reference>
          <reference field="8" count="1" selected="0">
            <x v="511"/>
          </reference>
        </references>
      </pivotArea>
    </format>
    <format dxfId="95">
      <pivotArea dataOnly="0" labelOnly="1" outline="0" fieldPosition="0">
        <references count="2">
          <reference field="4" count="1">
            <x v="192"/>
          </reference>
          <reference field="8" count="1" selected="0">
            <x v="512"/>
          </reference>
        </references>
      </pivotArea>
    </format>
    <format dxfId="94">
      <pivotArea dataOnly="0" labelOnly="1" outline="0" fieldPosition="0">
        <references count="2">
          <reference field="4" count="1">
            <x v="195"/>
          </reference>
          <reference field="8" count="1" selected="0">
            <x v="513"/>
          </reference>
        </references>
      </pivotArea>
    </format>
    <format dxfId="93">
      <pivotArea dataOnly="0" labelOnly="1" outline="0" fieldPosition="0">
        <references count="2">
          <reference field="4" count="1">
            <x v="26"/>
          </reference>
          <reference field="8" count="1" selected="0">
            <x v="514"/>
          </reference>
        </references>
      </pivotArea>
    </format>
    <format dxfId="92">
      <pivotArea dataOnly="0" labelOnly="1" outline="0" fieldPosition="0">
        <references count="2">
          <reference field="4" count="1">
            <x v="342"/>
          </reference>
          <reference field="8" count="1" selected="0">
            <x v="515"/>
          </reference>
        </references>
      </pivotArea>
    </format>
    <format dxfId="91">
      <pivotArea dataOnly="0" labelOnly="1" outline="0" fieldPosition="0">
        <references count="2">
          <reference field="4" count="1">
            <x v="18"/>
          </reference>
          <reference field="8" count="1" selected="0">
            <x v="516"/>
          </reference>
        </references>
      </pivotArea>
    </format>
    <format dxfId="90">
      <pivotArea dataOnly="0" labelOnly="1" outline="0" fieldPosition="0">
        <references count="2">
          <reference field="4" count="1">
            <x v="70"/>
          </reference>
          <reference field="8" count="1" selected="0">
            <x v="517"/>
          </reference>
        </references>
      </pivotArea>
    </format>
    <format dxfId="89">
      <pivotArea dataOnly="0" labelOnly="1" outline="0" fieldPosition="0">
        <references count="2">
          <reference field="4" count="1">
            <x v="82"/>
          </reference>
          <reference field="8" count="1" selected="0">
            <x v="518"/>
          </reference>
        </references>
      </pivotArea>
    </format>
    <format dxfId="88">
      <pivotArea dataOnly="0" labelOnly="1" outline="0" fieldPosition="0">
        <references count="2">
          <reference field="4" count="1">
            <x v="134"/>
          </reference>
          <reference field="8" count="1" selected="0">
            <x v="519"/>
          </reference>
        </references>
      </pivotArea>
    </format>
    <format dxfId="87">
      <pivotArea dataOnly="0" labelOnly="1" outline="0" fieldPosition="0">
        <references count="2">
          <reference field="4" count="1">
            <x v="79"/>
          </reference>
          <reference field="8" count="1" selected="0">
            <x v="520"/>
          </reference>
        </references>
      </pivotArea>
    </format>
    <format dxfId="86">
      <pivotArea dataOnly="0" labelOnly="1" outline="0" fieldPosition="0">
        <references count="2">
          <reference field="4" count="1">
            <x v="300"/>
          </reference>
          <reference field="8" count="1" selected="0">
            <x v="521"/>
          </reference>
        </references>
      </pivotArea>
    </format>
    <format dxfId="85">
      <pivotArea dataOnly="0" labelOnly="1" outline="0" fieldPosition="0">
        <references count="2">
          <reference field="4" count="1">
            <x v="500"/>
          </reference>
          <reference field="8" count="1" selected="0">
            <x v="522"/>
          </reference>
        </references>
      </pivotArea>
    </format>
    <format dxfId="84">
      <pivotArea dataOnly="0" labelOnly="1" outline="0" fieldPosition="0">
        <references count="2">
          <reference field="4" count="1">
            <x v="326"/>
          </reference>
          <reference field="8" count="1" selected="0">
            <x v="523"/>
          </reference>
        </references>
      </pivotArea>
    </format>
    <format dxfId="83">
      <pivotArea dataOnly="0" labelOnly="1" outline="0" fieldPosition="0">
        <references count="2">
          <reference field="4" count="1">
            <x v="13"/>
          </reference>
          <reference field="8" count="1" selected="0">
            <x v="524"/>
          </reference>
        </references>
      </pivotArea>
    </format>
    <format dxfId="82">
      <pivotArea dataOnly="0" labelOnly="1" outline="0" fieldPosition="0">
        <references count="2">
          <reference field="4" count="1">
            <x v="430"/>
          </reference>
          <reference field="8" count="1" selected="0">
            <x v="525"/>
          </reference>
        </references>
      </pivotArea>
    </format>
    <format dxfId="81">
      <pivotArea dataOnly="0" labelOnly="1" outline="0" fieldPosition="0">
        <references count="2">
          <reference field="4" count="1">
            <x v="18"/>
          </reference>
          <reference field="8" count="1" selected="0">
            <x v="526"/>
          </reference>
        </references>
      </pivotArea>
    </format>
    <format dxfId="80">
      <pivotArea dataOnly="0" labelOnly="1" outline="0" fieldPosition="0">
        <references count="2">
          <reference field="4" count="1">
            <x v="76"/>
          </reference>
          <reference field="8" count="1" selected="0">
            <x v="527"/>
          </reference>
        </references>
      </pivotArea>
    </format>
    <format dxfId="79">
      <pivotArea dataOnly="0" labelOnly="1" outline="0" fieldPosition="0">
        <references count="2">
          <reference field="4" count="1">
            <x v="116"/>
          </reference>
          <reference field="8" count="1" selected="0">
            <x v="528"/>
          </reference>
        </references>
      </pivotArea>
    </format>
    <format dxfId="78">
      <pivotArea dataOnly="0" labelOnly="1" outline="0" fieldPosition="0">
        <references count="2">
          <reference field="4" count="1">
            <x v="217"/>
          </reference>
          <reference field="8" count="1" selected="0">
            <x v="529"/>
          </reference>
        </references>
      </pivotArea>
    </format>
    <format dxfId="77">
      <pivotArea dataOnly="0" labelOnly="1" outline="0" fieldPosition="0">
        <references count="2">
          <reference field="4" count="1">
            <x v="37"/>
          </reference>
          <reference field="8" count="1" selected="0">
            <x v="530"/>
          </reference>
        </references>
      </pivotArea>
    </format>
    <format dxfId="76">
      <pivotArea dataOnly="0" labelOnly="1" outline="0" fieldPosition="0">
        <references count="2">
          <reference field="4" count="1">
            <x v="130"/>
          </reference>
          <reference field="8" count="1" selected="0">
            <x v="531"/>
          </reference>
        </references>
      </pivotArea>
    </format>
    <format dxfId="75">
      <pivotArea dataOnly="0" labelOnly="1" outline="0" fieldPosition="0">
        <references count="2">
          <reference field="4" count="1">
            <x v="240"/>
          </reference>
          <reference field="8" count="1" selected="0">
            <x v="532"/>
          </reference>
        </references>
      </pivotArea>
    </format>
    <format dxfId="74">
      <pivotArea dataOnly="0" labelOnly="1" outline="0" fieldPosition="0">
        <references count="2">
          <reference field="4" count="1">
            <x v="167"/>
          </reference>
          <reference field="8" count="1" selected="0">
            <x v="533"/>
          </reference>
        </references>
      </pivotArea>
    </format>
    <format dxfId="73">
      <pivotArea dataOnly="0" labelOnly="1" outline="0" fieldPosition="0">
        <references count="2">
          <reference field="4" count="1">
            <x v="173"/>
          </reference>
          <reference field="8" count="1" selected="0">
            <x v="534"/>
          </reference>
        </references>
      </pivotArea>
    </format>
    <format dxfId="72">
      <pivotArea dataOnly="0" labelOnly="1" outline="0" fieldPosition="0">
        <references count="2">
          <reference field="4" count="1">
            <x v="78"/>
          </reference>
          <reference field="8" count="1" selected="0">
            <x v="535"/>
          </reference>
        </references>
      </pivotArea>
    </format>
    <format dxfId="71">
      <pivotArea dataOnly="0" labelOnly="1" outline="0" fieldPosition="0">
        <references count="2">
          <reference field="4" count="1">
            <x v="483"/>
          </reference>
          <reference field="8" count="1" selected="0">
            <x v="536"/>
          </reference>
        </references>
      </pivotArea>
    </format>
    <format dxfId="70">
      <pivotArea dataOnly="0" labelOnly="1" outline="0" fieldPosition="0">
        <references count="2">
          <reference field="4" count="1">
            <x v="449"/>
          </reference>
          <reference field="8" count="1" selected="0">
            <x v="537"/>
          </reference>
        </references>
      </pivotArea>
    </format>
    <format dxfId="69">
      <pivotArea dataOnly="0" labelOnly="1" outline="0" fieldPosition="0">
        <references count="2">
          <reference field="4" count="1">
            <x v="73"/>
          </reference>
          <reference field="8" count="1" selected="0">
            <x v="538"/>
          </reference>
        </references>
      </pivotArea>
    </format>
    <format dxfId="68">
      <pivotArea dataOnly="0" labelOnly="1" outline="0" fieldPosition="0">
        <references count="2">
          <reference field="4" count="1">
            <x v="374"/>
          </reference>
          <reference field="8" count="1" selected="0">
            <x v="539"/>
          </reference>
        </references>
      </pivotArea>
    </format>
    <format dxfId="67">
      <pivotArea dataOnly="0" labelOnly="1" outline="0" fieldPosition="0">
        <references count="2">
          <reference field="4" count="1">
            <x v="324"/>
          </reference>
          <reference field="8" count="1" selected="0">
            <x v="540"/>
          </reference>
        </references>
      </pivotArea>
    </format>
    <format dxfId="66">
      <pivotArea dataOnly="0" labelOnly="1" outline="0" fieldPosition="0">
        <references count="2">
          <reference field="4" count="1">
            <x v="307"/>
          </reference>
          <reference field="8" count="1" selected="0">
            <x v="541"/>
          </reference>
        </references>
      </pivotArea>
    </format>
    <format dxfId="65">
      <pivotArea dataOnly="0" labelOnly="1" outline="0" fieldPosition="0">
        <references count="2">
          <reference field="4" count="1">
            <x v="358"/>
          </reference>
          <reference field="8" count="1" selected="0">
            <x v="542"/>
          </reference>
        </references>
      </pivotArea>
    </format>
    <format dxfId="64">
      <pivotArea dataOnly="0" labelOnly="1" outline="0" fieldPosition="0">
        <references count="2">
          <reference field="4" count="1">
            <x v="432"/>
          </reference>
          <reference field="8" count="1" selected="0">
            <x v="543"/>
          </reference>
        </references>
      </pivotArea>
    </format>
    <format dxfId="63">
      <pivotArea dataOnly="0" labelOnly="1" outline="0" fieldPosition="0">
        <references count="2">
          <reference field="4" count="1">
            <x v="304"/>
          </reference>
          <reference field="8" count="1" selected="0">
            <x v="544"/>
          </reference>
        </references>
      </pivotArea>
    </format>
    <format dxfId="62">
      <pivotArea dataOnly="0" labelOnly="1" outline="0" fieldPosition="0">
        <references count="2">
          <reference field="4" count="1">
            <x v="340"/>
          </reference>
          <reference field="8" count="1" selected="0">
            <x v="545"/>
          </reference>
        </references>
      </pivotArea>
    </format>
    <format dxfId="61">
      <pivotArea dataOnly="0" labelOnly="1" outline="0" fieldPosition="0">
        <references count="2">
          <reference field="4" count="1">
            <x v="460"/>
          </reference>
          <reference field="8" count="1" selected="0">
            <x v="546"/>
          </reference>
        </references>
      </pivotArea>
    </format>
    <format dxfId="60">
      <pivotArea dataOnly="0" labelOnly="1" outline="0" fieldPosition="0">
        <references count="2">
          <reference field="4" count="1">
            <x v="64"/>
          </reference>
          <reference field="8" count="1" selected="0">
            <x v="547"/>
          </reference>
        </references>
      </pivotArea>
    </format>
    <format dxfId="59">
      <pivotArea dataOnly="0" labelOnly="1" outline="0" fieldPosition="0">
        <references count="2">
          <reference field="4" count="1">
            <x v="418"/>
          </reference>
          <reference field="8" count="1" selected="0">
            <x v="548"/>
          </reference>
        </references>
      </pivotArea>
    </format>
    <format dxfId="58">
      <pivotArea dataOnly="0" labelOnly="1" outline="0" fieldPosition="0">
        <references count="2">
          <reference field="4" count="1">
            <x v="472"/>
          </reference>
          <reference field="8" count="1" selected="0">
            <x v="549"/>
          </reference>
        </references>
      </pivotArea>
    </format>
    <format dxfId="57">
      <pivotArea dataOnly="0" labelOnly="1" outline="0" fieldPosition="0">
        <references count="2">
          <reference field="4" count="1">
            <x v="357"/>
          </reference>
          <reference field="8" count="1" selected="0">
            <x v="550"/>
          </reference>
        </references>
      </pivotArea>
    </format>
    <format dxfId="56">
      <pivotArea dataOnly="0" labelOnly="1" outline="0" fieldPosition="0">
        <references count="2">
          <reference field="4" count="1">
            <x v="294"/>
          </reference>
          <reference field="8" count="1" selected="0">
            <x v="551"/>
          </reference>
        </references>
      </pivotArea>
    </format>
    <format dxfId="55">
      <pivotArea dataOnly="0" labelOnly="1" outline="0" fieldPosition="0">
        <references count="2">
          <reference field="4" count="1">
            <x v="52"/>
          </reference>
          <reference field="8" count="1" selected="0">
            <x v="552"/>
          </reference>
        </references>
      </pivotArea>
    </format>
    <format dxfId="54">
      <pivotArea dataOnly="0" labelOnly="1" outline="0" fieldPosition="0">
        <references count="2">
          <reference field="4" count="1">
            <x v="260"/>
          </reference>
          <reference field="8" count="1" selected="0">
            <x v="553"/>
          </reference>
        </references>
      </pivotArea>
    </format>
    <format dxfId="53">
      <pivotArea dataOnly="0" labelOnly="1" outline="0" fieldPosition="0">
        <references count="2">
          <reference field="4" count="1">
            <x v="203"/>
          </reference>
          <reference field="8" count="1" selected="0">
            <x v="554"/>
          </reference>
        </references>
      </pivotArea>
    </format>
    <format dxfId="52">
      <pivotArea dataOnly="0" labelOnly="1" outline="0" fieldPosition="0">
        <references count="2">
          <reference field="4" count="1">
            <x v="399"/>
          </reference>
          <reference field="8" count="1" selected="0">
            <x v="555"/>
          </reference>
        </references>
      </pivotArea>
    </format>
    <format dxfId="51">
      <pivotArea dataOnly="0" labelOnly="1" outline="0" fieldPosition="0">
        <references count="2">
          <reference field="4" count="1">
            <x v="379"/>
          </reference>
          <reference field="8" count="1" selected="0">
            <x v="556"/>
          </reference>
        </references>
      </pivotArea>
    </format>
    <format dxfId="50">
      <pivotArea dataOnly="0" labelOnly="1" outline="0" fieldPosition="0">
        <references count="2">
          <reference field="4" count="1">
            <x v="267"/>
          </reference>
          <reference field="8" count="1" selected="0">
            <x v="557"/>
          </reference>
        </references>
      </pivotArea>
    </format>
    <format dxfId="49">
      <pivotArea dataOnly="0" labelOnly="1" outline="0" fieldPosition="0">
        <references count="2">
          <reference field="4" count="1">
            <x v="23"/>
          </reference>
          <reference field="8" count="1" selected="0">
            <x v="558"/>
          </reference>
        </references>
      </pivotArea>
    </format>
    <format dxfId="48">
      <pivotArea dataOnly="0" labelOnly="1" outline="0" fieldPosition="0">
        <references count="2">
          <reference field="4" count="1">
            <x v="345"/>
          </reference>
          <reference field="8" count="1" selected="0">
            <x v="559"/>
          </reference>
        </references>
      </pivotArea>
    </format>
    <format dxfId="47">
      <pivotArea dataOnly="0" labelOnly="1" outline="0" fieldPosition="0">
        <references count="2">
          <reference field="4" count="1">
            <x v="520"/>
          </reference>
          <reference field="8" count="1" selected="0">
            <x v="560"/>
          </reference>
        </references>
      </pivotArea>
    </format>
    <format dxfId="46">
      <pivotArea dataOnly="0" labelOnly="1" outline="0" fieldPosition="0">
        <references count="2">
          <reference field="4" count="1">
            <x v="382"/>
          </reference>
          <reference field="8" count="1" selected="0">
            <x v="561"/>
          </reference>
        </references>
      </pivotArea>
    </format>
    <format dxfId="45">
      <pivotArea dataOnly="0" labelOnly="1" outline="0" fieldPosition="0">
        <references count="2">
          <reference field="4" count="1">
            <x v="315"/>
          </reference>
          <reference field="8" count="1" selected="0">
            <x v="562"/>
          </reference>
        </references>
      </pivotArea>
    </format>
    <format dxfId="44">
      <pivotArea dataOnly="0" labelOnly="1" outline="0" fieldPosition="0">
        <references count="2">
          <reference field="4" count="1">
            <x v="290"/>
          </reference>
          <reference field="8" count="1" selected="0">
            <x v="563"/>
          </reference>
        </references>
      </pivotArea>
    </format>
    <format dxfId="43">
      <pivotArea dataOnly="0" labelOnly="1" outline="0" fieldPosition="0">
        <references count="2">
          <reference field="4" count="1">
            <x v="140"/>
          </reference>
          <reference field="8" count="1" selected="0">
            <x v="564"/>
          </reference>
        </references>
      </pivotArea>
    </format>
    <format dxfId="42">
      <pivotArea dataOnly="0" labelOnly="1" outline="0" fieldPosition="0">
        <references count="2">
          <reference field="4" count="1">
            <x v="403"/>
          </reference>
          <reference field="8" count="1" selected="0">
            <x v="565"/>
          </reference>
        </references>
      </pivotArea>
    </format>
    <format dxfId="41">
      <pivotArea dataOnly="0" labelOnly="1" outline="0" fieldPosition="0">
        <references count="2">
          <reference field="4" count="1">
            <x v="419"/>
          </reference>
          <reference field="8" count="1" selected="0">
            <x v="566"/>
          </reference>
        </references>
      </pivotArea>
    </format>
    <format dxfId="40">
      <pivotArea dataOnly="0" labelOnly="1" outline="0" fieldPosition="0">
        <references count="2">
          <reference field="4" count="1">
            <x v="151"/>
          </reference>
          <reference field="8" count="1" selected="0">
            <x v="567"/>
          </reference>
        </references>
      </pivotArea>
    </format>
    <format dxfId="39">
      <pivotArea dataOnly="0" labelOnly="1" outline="0" fieldPosition="0">
        <references count="2">
          <reference field="4" count="1">
            <x v="347"/>
          </reference>
          <reference field="8" count="1" selected="0">
            <x v="568"/>
          </reference>
        </references>
      </pivotArea>
    </format>
    <format dxfId="38">
      <pivotArea dataOnly="0" labelOnly="1" outline="0" fieldPosition="0">
        <references count="2">
          <reference field="4" count="1">
            <x v="222"/>
          </reference>
          <reference field="8" count="1" selected="0">
            <x v="569"/>
          </reference>
        </references>
      </pivotArea>
    </format>
    <format dxfId="37">
      <pivotArea dataOnly="0" labelOnly="1" outline="0" fieldPosition="0">
        <references count="2">
          <reference field="4" count="1">
            <x v="306"/>
          </reference>
          <reference field="8" count="1" selected="0">
            <x v="570"/>
          </reference>
        </references>
      </pivotArea>
    </format>
    <format dxfId="36">
      <pivotArea dataOnly="0" labelOnly="1" outline="0" fieldPosition="0">
        <references count="2">
          <reference field="4" count="1">
            <x v="499"/>
          </reference>
          <reference field="8" count="1" selected="0">
            <x v="571"/>
          </reference>
        </references>
      </pivotArea>
    </format>
    <format dxfId="35">
      <pivotArea dataOnly="0" labelOnly="1" outline="0" fieldPosition="0">
        <references count="2">
          <reference field="4" count="1">
            <x v="515"/>
          </reference>
          <reference field="8" count="1" selected="0">
            <x v="572"/>
          </reference>
        </references>
      </pivotArea>
    </format>
    <format dxfId="34">
      <pivotArea dataOnly="0" labelOnly="1" outline="0" fieldPosition="0">
        <references count="2">
          <reference field="4" count="1">
            <x v="478"/>
          </reference>
          <reference field="8" count="1" selected="0">
            <x v="573"/>
          </reference>
        </references>
      </pivotArea>
    </format>
    <format dxfId="33">
      <pivotArea dataOnly="0" labelOnly="1" outline="0" fieldPosition="0">
        <references count="2">
          <reference field="4" count="1">
            <x v="511"/>
          </reference>
          <reference field="8" count="1" selected="0">
            <x v="574"/>
          </reference>
        </references>
      </pivotArea>
    </format>
    <format dxfId="32">
      <pivotArea dataOnly="0" labelOnly="1" outline="0" fieldPosition="0">
        <references count="2">
          <reference field="4" count="1">
            <x v="402"/>
          </reference>
          <reference field="8" count="1" selected="0">
            <x v="575"/>
          </reference>
        </references>
      </pivotArea>
    </format>
    <format dxfId="31">
      <pivotArea dataOnly="0" labelOnly="1" outline="0" fieldPosition="0">
        <references count="2">
          <reference field="4" count="1">
            <x v="400"/>
          </reference>
          <reference field="8" count="1" selected="0">
            <x v="576"/>
          </reference>
        </references>
      </pivotArea>
    </format>
    <format dxfId="30">
      <pivotArea dataOnly="0" labelOnly="1" outline="0" fieldPosition="0">
        <references count="2">
          <reference field="4" count="1">
            <x v="172"/>
          </reference>
          <reference field="8" count="1" selected="0">
            <x v="577"/>
          </reference>
        </references>
      </pivotArea>
    </format>
    <format dxfId="29">
      <pivotArea dataOnly="0" labelOnly="1" outline="0" fieldPosition="0">
        <references count="2">
          <reference field="4" count="1">
            <x v="213"/>
          </reference>
          <reference field="8" count="1" selected="0">
            <x v="578"/>
          </reference>
        </references>
      </pivotArea>
    </format>
    <format dxfId="28">
      <pivotArea dataOnly="0" labelOnly="1" outline="0" fieldPosition="0">
        <references count="2">
          <reference field="4" count="1">
            <x v="399"/>
          </reference>
          <reference field="8" count="1" selected="0">
            <x v="579"/>
          </reference>
        </references>
      </pivotArea>
    </format>
    <format dxfId="27">
      <pivotArea dataOnly="0" labelOnly="1" outline="0" fieldPosition="0">
        <references count="2">
          <reference field="4" count="1">
            <x v="164"/>
          </reference>
          <reference field="8" count="1" selected="0">
            <x v="580"/>
          </reference>
        </references>
      </pivotArea>
    </format>
    <format dxfId="26">
      <pivotArea dataOnly="0" labelOnly="1" outline="0" fieldPosition="0">
        <references count="2">
          <reference field="4" count="1">
            <x v="526"/>
          </reference>
          <reference field="8" count="1" selected="0">
            <x v="581"/>
          </reference>
        </references>
      </pivotArea>
    </format>
    <format dxfId="25">
      <pivotArea dataOnly="0" labelOnly="1" outline="0" fieldPosition="0">
        <references count="2">
          <reference field="4" count="1">
            <x v="276"/>
          </reference>
          <reference field="8" count="1" selected="0">
            <x v="582"/>
          </reference>
        </references>
      </pivotArea>
    </format>
    <format dxfId="24">
      <pivotArea dataOnly="0" labelOnly="1" outline="0" fieldPosition="0">
        <references count="2">
          <reference field="4" count="1">
            <x v="65"/>
          </reference>
          <reference field="8" count="1" selected="0">
            <x v="583"/>
          </reference>
        </references>
      </pivotArea>
    </format>
    <format dxfId="23">
      <pivotArea dataOnly="0" labelOnly="1" outline="0" fieldPosition="0">
        <references count="2">
          <reference field="4" count="1">
            <x v="86"/>
          </reference>
          <reference field="8" count="1" selected="0">
            <x v="584"/>
          </reference>
        </references>
      </pivotArea>
    </format>
    <format dxfId="22">
      <pivotArea dataOnly="0" labelOnly="1" outline="0" fieldPosition="0">
        <references count="2">
          <reference field="4" count="1">
            <x v="45"/>
          </reference>
          <reference field="8" count="1" selected="0">
            <x v="585"/>
          </reference>
        </references>
      </pivotArea>
    </format>
    <format dxfId="21">
      <pivotArea dataOnly="0" labelOnly="1" outline="0" fieldPosition="0">
        <references count="2">
          <reference field="4" count="1">
            <x v="401"/>
          </reference>
          <reference field="8" count="1" selected="0">
            <x v="586"/>
          </reference>
        </references>
      </pivotArea>
    </format>
    <format dxfId="20">
      <pivotArea dataOnly="0" labelOnly="1" outline="0" fieldPosition="0">
        <references count="2">
          <reference field="4" count="1">
            <x v="522"/>
          </reference>
          <reference field="8" count="1" selected="0">
            <x v="587"/>
          </reference>
        </references>
      </pivotArea>
    </format>
    <format dxfId="19">
      <pivotArea dataOnly="0" labelOnly="1" outline="0" fieldPosition="0">
        <references count="2">
          <reference field="4" count="1">
            <x v="88"/>
          </reference>
          <reference field="8" count="1" selected="0">
            <x v="588"/>
          </reference>
        </references>
      </pivotArea>
    </format>
    <format dxfId="18">
      <pivotArea dataOnly="0" labelOnly="1" outline="0" fieldPosition="0">
        <references count="2">
          <reference field="4" count="1">
            <x v="49"/>
          </reference>
          <reference field="8" count="1" selected="0">
            <x v="589"/>
          </reference>
        </references>
      </pivotArea>
    </format>
    <format dxfId="17">
      <pivotArea dataOnly="0" labelOnly="1" outline="0" fieldPosition="0">
        <references count="1">
          <reference field="4294967294" count="2">
            <x v="0"/>
            <x v="1"/>
          </reference>
        </references>
      </pivotArea>
    </format>
    <format dxfId="16">
      <pivotArea type="origin" dataOnly="0" labelOnly="1" outline="0" fieldPosition="0"/>
    </format>
    <format dxfId="15">
      <pivotArea field="-2" type="button" dataOnly="0" labelOnly="1" outline="0" axis="axisCol" fieldPosition="0"/>
    </format>
    <format dxfId="14">
      <pivotArea type="topRight" dataOnly="0" labelOnly="1" outline="0" fieldPosition="0"/>
    </format>
    <format dxfId="13">
      <pivotArea field="8" type="button" dataOnly="0" labelOnly="1" outline="0" axis="axisRow" fieldPosition="0"/>
    </format>
    <format dxfId="12">
      <pivotArea field="4" type="button" dataOnly="0" labelOnly="1" outline="0" axis="axisRow" fieldPosition="1"/>
    </format>
    <format dxfId="11">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88D8D-EDED-4F28-BE6B-5C55C28861CE}">
  <dimension ref="B3:M21"/>
  <sheetViews>
    <sheetView workbookViewId="0">
      <selection activeCell="C23" sqref="C23"/>
    </sheetView>
  </sheetViews>
  <sheetFormatPr defaultColWidth="9.140625" defaultRowHeight="15" x14ac:dyDescent="0.25"/>
  <cols>
    <col min="1" max="1" width="9.140625" style="12"/>
    <col min="2" max="2" width="24.140625" style="12" bestFit="1" customWidth="1"/>
    <col min="3" max="3" width="17" style="12" customWidth="1"/>
    <col min="4" max="4" width="17.42578125" style="12" customWidth="1"/>
    <col min="5" max="16384" width="9.140625" style="12"/>
  </cols>
  <sheetData>
    <row r="3" spans="2:4" x14ac:dyDescent="0.25">
      <c r="C3" s="98" t="s">
        <v>1326</v>
      </c>
      <c r="D3" s="98"/>
    </row>
    <row r="4" spans="2:4" x14ac:dyDescent="0.25">
      <c r="C4" s="91" t="s">
        <v>1322</v>
      </c>
      <c r="D4" s="91" t="s">
        <v>1323</v>
      </c>
    </row>
    <row r="5" spans="2:4" x14ac:dyDescent="0.25">
      <c r="B5" s="75" t="s">
        <v>1327</v>
      </c>
      <c r="C5" s="96">
        <f>'Original Statistical Analysis'!M10</f>
        <v>-1</v>
      </c>
      <c r="D5" s="97">
        <f>'REVISED Statistical Analysis'!M10</f>
        <v>-1</v>
      </c>
    </row>
    <row r="6" spans="2:4" x14ac:dyDescent="0.25">
      <c r="B6" s="75" t="s">
        <v>1328</v>
      </c>
      <c r="C6" s="96">
        <f>'Original Statistical Analysis'!M11</f>
        <v>9.4786342823939567</v>
      </c>
      <c r="D6" s="97">
        <f>'REVISED Statistical Analysis'!M11</f>
        <v>18.83709337988827</v>
      </c>
    </row>
    <row r="7" spans="2:4" x14ac:dyDescent="0.25">
      <c r="B7" s="75" t="s">
        <v>1329</v>
      </c>
      <c r="C7" s="96">
        <f>'Original Statistical Analysis'!M12</f>
        <v>0.35872061641118635</v>
      </c>
      <c r="D7" s="97">
        <f>'REVISED Statistical Analysis'!M12</f>
        <v>0.86979956909180289</v>
      </c>
    </row>
    <row r="8" spans="2:4" x14ac:dyDescent="0.25">
      <c r="B8" s="75" t="s">
        <v>1330</v>
      </c>
      <c r="C8" s="96">
        <f>'Original Statistical Analysis'!M13</f>
        <v>0.59893289808724515</v>
      </c>
      <c r="D8" s="97">
        <f>'REVISED Statistical Analysis'!M13</f>
        <v>0.9326304568754995</v>
      </c>
    </row>
    <row r="9" spans="2:4" x14ac:dyDescent="0.25">
      <c r="B9" s="75" t="s">
        <v>1331</v>
      </c>
      <c r="C9" s="96">
        <f>'Original Statistical Analysis'!M14</f>
        <v>1.359641052992846E-2</v>
      </c>
      <c r="D9" s="97">
        <f>'REVISED Statistical Analysis'!M14</f>
        <v>6.8852853286484231E-2</v>
      </c>
    </row>
    <row r="10" spans="2:4" x14ac:dyDescent="0.25">
      <c r="B10" s="75" t="s">
        <v>1045</v>
      </c>
      <c r="C10" s="76">
        <f>'Original Statistical Analysis'!M15</f>
        <v>591</v>
      </c>
      <c r="D10" s="95">
        <f>'REVISED Statistical Analysis'!M15</f>
        <v>710</v>
      </c>
    </row>
    <row r="11" spans="2:4" x14ac:dyDescent="0.25">
      <c r="B11" s="90" t="s">
        <v>1332</v>
      </c>
      <c r="C11" s="77">
        <f>'Original Statistical Analysis'!M16</f>
        <v>-0.58533648755731671</v>
      </c>
      <c r="D11" s="78">
        <f>'REVISED Statistical Analysis'!M16</f>
        <v>-0.86377760358901523</v>
      </c>
    </row>
    <row r="12" spans="2:4" x14ac:dyDescent="0.25">
      <c r="B12" s="90" t="s">
        <v>1333</v>
      </c>
      <c r="C12" s="77">
        <f>'Original Statistical Analysis'!M17</f>
        <v>0.61252930861717358</v>
      </c>
      <c r="D12" s="78">
        <f>'REVISED Statistical Analysis'!M17</f>
        <v>1.0014833101619838</v>
      </c>
    </row>
    <row r="16" spans="2:4" x14ac:dyDescent="0.25">
      <c r="B16" s="37" t="s">
        <v>1324</v>
      </c>
    </row>
    <row r="17" spans="2:13" ht="33" customHeight="1" x14ac:dyDescent="0.25">
      <c r="B17" s="100" t="s">
        <v>1338</v>
      </c>
      <c r="C17" s="100"/>
      <c r="D17" s="100"/>
      <c r="E17" s="100"/>
      <c r="F17" s="100"/>
      <c r="G17" s="100"/>
      <c r="H17" s="100"/>
      <c r="I17" s="100"/>
      <c r="J17" s="100"/>
      <c r="K17" s="100"/>
      <c r="L17" s="100"/>
      <c r="M17" s="100"/>
    </row>
    <row r="18" spans="2:13" ht="18" customHeight="1" x14ac:dyDescent="0.25">
      <c r="B18" s="100" t="s">
        <v>1341</v>
      </c>
      <c r="C18" s="100"/>
      <c r="D18" s="100"/>
      <c r="E18" s="100"/>
      <c r="F18" s="100"/>
      <c r="G18" s="100"/>
      <c r="H18" s="100"/>
      <c r="I18" s="100"/>
      <c r="J18" s="100"/>
      <c r="K18" s="100"/>
      <c r="L18" s="100"/>
      <c r="M18" s="100"/>
    </row>
    <row r="19" spans="2:13" ht="32.25" customHeight="1" x14ac:dyDescent="0.25">
      <c r="B19" s="99" t="s">
        <v>1325</v>
      </c>
      <c r="C19" s="99"/>
      <c r="D19" s="99"/>
      <c r="E19" s="99"/>
      <c r="F19" s="99"/>
      <c r="G19" s="99"/>
      <c r="H19" s="99"/>
      <c r="I19" s="99"/>
      <c r="J19" s="99"/>
      <c r="K19" s="99"/>
      <c r="L19" s="99"/>
      <c r="M19" s="99"/>
    </row>
    <row r="20" spans="2:13" ht="32.25" customHeight="1" x14ac:dyDescent="0.25">
      <c r="B20" s="101" t="s">
        <v>1342</v>
      </c>
      <c r="C20" s="101"/>
      <c r="D20" s="101"/>
      <c r="E20" s="101"/>
      <c r="F20" s="101"/>
      <c r="G20" s="101"/>
      <c r="H20" s="101"/>
      <c r="I20" s="101"/>
      <c r="J20" s="101"/>
      <c r="K20" s="101"/>
      <c r="L20" s="101"/>
      <c r="M20" s="101"/>
    </row>
    <row r="21" spans="2:13" ht="28.5" customHeight="1" x14ac:dyDescent="0.25">
      <c r="B21" s="99" t="s">
        <v>1334</v>
      </c>
      <c r="C21" s="99"/>
      <c r="D21" s="99"/>
      <c r="E21" s="99"/>
      <c r="F21" s="99"/>
      <c r="G21" s="99"/>
      <c r="H21" s="99"/>
      <c r="I21" s="99"/>
      <c r="J21" s="99"/>
      <c r="K21" s="99"/>
      <c r="L21" s="99"/>
      <c r="M21" s="99"/>
    </row>
  </sheetData>
  <mergeCells count="6">
    <mergeCell ref="C3:D3"/>
    <mergeCell ref="B21:M21"/>
    <mergeCell ref="B17:M17"/>
    <mergeCell ref="B18:M18"/>
    <mergeCell ref="B19:M19"/>
    <mergeCell ref="B20:M2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91D5-C1EF-4121-882C-895EEE5D418A}">
  <sheetPr>
    <tabColor theme="3" tint="0.89999084444715716"/>
  </sheetPr>
  <dimension ref="A1:U596"/>
  <sheetViews>
    <sheetView topLeftCell="G1" workbookViewId="0">
      <pane ySplit="1" topLeftCell="A2" activePane="bottomLeft" state="frozen"/>
      <selection activeCell="D1" sqref="D1:E1"/>
      <selection pane="bottomLeft" activeCell="I1" sqref="I1"/>
    </sheetView>
  </sheetViews>
  <sheetFormatPr defaultColWidth="9.140625" defaultRowHeight="15" x14ac:dyDescent="0.25"/>
  <cols>
    <col min="1" max="1" width="11.5703125" style="12" customWidth="1"/>
    <col min="2" max="2" width="9.85546875" style="12" customWidth="1"/>
    <col min="3" max="3" width="9.7109375" style="13" customWidth="1"/>
    <col min="4" max="4" width="32.85546875" style="12" bestFit="1" customWidth="1"/>
    <col min="5" max="5" width="76" style="12" customWidth="1"/>
    <col min="6" max="6" width="12.140625" style="12" bestFit="1" customWidth="1"/>
    <col min="7" max="7" width="12.7109375" style="12" customWidth="1"/>
    <col min="8" max="8" width="12.7109375" style="12" bestFit="1" customWidth="1"/>
    <col min="9" max="9" width="12.85546875" style="12" customWidth="1"/>
    <col min="10" max="10" width="6.140625" style="12" customWidth="1"/>
    <col min="11" max="11" width="9.7109375" style="12" customWidth="1"/>
    <col min="12" max="12" width="5" style="12" bestFit="1" customWidth="1"/>
    <col min="13" max="14" width="4.42578125" style="12" bestFit="1" customWidth="1"/>
    <col min="15" max="15" width="7" style="12" bestFit="1" customWidth="1"/>
    <col min="16" max="16" width="13.7109375" style="12" bestFit="1" customWidth="1"/>
    <col min="17" max="17" width="14" style="12" bestFit="1" customWidth="1"/>
    <col min="18" max="18" width="17.7109375" style="12" bestFit="1" customWidth="1"/>
    <col min="19" max="19" width="12" style="12" bestFit="1" customWidth="1"/>
    <col min="20" max="20" width="7.85546875" style="12" customWidth="1"/>
    <col min="21" max="21" width="6.85546875" style="12" bestFit="1" customWidth="1"/>
    <col min="22" max="24" width="5" style="12" bestFit="1" customWidth="1"/>
    <col min="25" max="25" width="7" style="12" bestFit="1" customWidth="1"/>
    <col min="26" max="26" width="5.42578125" style="12" bestFit="1" customWidth="1"/>
    <col min="27" max="27" width="4.42578125" style="12" bestFit="1" customWidth="1"/>
    <col min="28" max="32" width="5" style="12" bestFit="1" customWidth="1"/>
    <col min="33" max="33" width="4.42578125" style="12" bestFit="1" customWidth="1"/>
    <col min="34" max="34" width="5" style="12" bestFit="1" customWidth="1"/>
    <col min="35" max="35" width="8" style="12" bestFit="1" customWidth="1"/>
    <col min="36" max="36" width="7" style="12" bestFit="1" customWidth="1"/>
    <col min="37" max="37" width="4.42578125" style="12" bestFit="1" customWidth="1"/>
    <col min="38" max="42" width="5" style="12" bestFit="1" customWidth="1"/>
    <col min="43" max="43" width="5.42578125" style="12" bestFit="1" customWidth="1"/>
    <col min="44" max="44" width="5" style="12" bestFit="1" customWidth="1"/>
    <col min="45" max="45" width="4.42578125" style="12" bestFit="1" customWidth="1"/>
    <col min="46" max="46" width="5.42578125" style="12" bestFit="1" customWidth="1"/>
    <col min="47" max="47" width="5" style="12" bestFit="1" customWidth="1"/>
    <col min="48" max="49" width="7" style="12" bestFit="1" customWidth="1"/>
    <col min="50" max="50" width="5" style="12" bestFit="1" customWidth="1"/>
    <col min="51" max="51" width="5.42578125" style="12" bestFit="1" customWidth="1"/>
    <col min="52" max="55" width="5" style="12" bestFit="1" customWidth="1"/>
    <col min="56" max="56" width="5.42578125" style="12" bestFit="1" customWidth="1"/>
    <col min="57" max="57" width="9" style="12" bestFit="1" customWidth="1"/>
    <col min="58" max="58" width="5" style="12" bestFit="1" customWidth="1"/>
    <col min="59" max="59" width="4.42578125" style="12" bestFit="1" customWidth="1"/>
    <col min="60" max="61" width="5" style="12" bestFit="1" customWidth="1"/>
    <col min="62" max="62" width="6" style="12" bestFit="1" customWidth="1"/>
    <col min="63" max="63" width="5" style="12" bestFit="1" customWidth="1"/>
    <col min="64" max="66" width="6" style="12" bestFit="1" customWidth="1"/>
    <col min="67" max="68" width="8" style="12" bestFit="1" customWidth="1"/>
    <col min="69" max="69" width="6" style="12" bestFit="1" customWidth="1"/>
    <col min="70" max="70" width="7" style="12" bestFit="1" customWidth="1"/>
    <col min="71" max="72" width="6" style="12" bestFit="1" customWidth="1"/>
    <col min="73" max="73" width="8" style="12" bestFit="1" customWidth="1"/>
    <col min="74" max="79" width="6" style="12" bestFit="1" customWidth="1"/>
    <col min="80" max="80" width="8" style="12" bestFit="1" customWidth="1"/>
    <col min="81" max="83" width="6" style="12" bestFit="1" customWidth="1"/>
    <col min="84" max="84" width="10" style="12" bestFit="1" customWidth="1"/>
    <col min="85" max="92" width="6" style="12" bestFit="1" customWidth="1"/>
    <col min="93" max="93" width="8" style="12" bestFit="1" customWidth="1"/>
    <col min="94" max="99" width="6" style="12" bestFit="1" customWidth="1"/>
    <col min="100" max="100" width="8" style="12" bestFit="1" customWidth="1"/>
    <col min="101" max="105" width="6" style="12" bestFit="1" customWidth="1"/>
    <col min="106" max="106" width="5.42578125" style="12" bestFit="1" customWidth="1"/>
    <col min="107" max="107" width="6" style="12" bestFit="1" customWidth="1"/>
    <col min="108" max="108" width="8" style="12" bestFit="1" customWidth="1"/>
    <col min="109" max="109" width="6" style="12" bestFit="1" customWidth="1"/>
    <col min="110" max="110" width="8" style="12" bestFit="1" customWidth="1"/>
    <col min="111" max="111" width="6" style="12" bestFit="1" customWidth="1"/>
    <col min="112" max="112" width="5.42578125" style="12" bestFit="1" customWidth="1"/>
    <col min="113" max="114" width="6" style="12" bestFit="1" customWidth="1"/>
    <col min="115" max="115" width="5.42578125" style="12" bestFit="1" customWidth="1"/>
    <col min="116" max="118" width="6" style="12" bestFit="1" customWidth="1"/>
    <col min="119" max="119" width="8" style="12" bestFit="1" customWidth="1"/>
    <col min="120" max="127" width="6" style="12" bestFit="1" customWidth="1"/>
    <col min="128" max="128" width="8" style="12" bestFit="1" customWidth="1"/>
    <col min="129" max="137" width="6" style="12" bestFit="1" customWidth="1"/>
    <col min="138" max="138" width="5.42578125" style="12" bestFit="1" customWidth="1"/>
    <col min="139" max="139" width="10" style="12" bestFit="1" customWidth="1"/>
    <col min="140" max="140" width="6" style="12" bestFit="1" customWidth="1"/>
    <col min="141" max="141" width="8" style="12" bestFit="1" customWidth="1"/>
    <col min="142" max="143" width="6" style="12" bestFit="1" customWidth="1"/>
    <col min="144" max="144" width="10" style="12" bestFit="1" customWidth="1"/>
    <col min="145" max="145" width="6" style="12" bestFit="1" customWidth="1"/>
    <col min="146" max="146" width="8" style="12" bestFit="1" customWidth="1"/>
    <col min="147" max="147" width="6" style="12" bestFit="1" customWidth="1"/>
    <col min="148" max="148" width="8" style="12" bestFit="1" customWidth="1"/>
    <col min="149" max="149" width="6" style="12" bestFit="1" customWidth="1"/>
    <col min="150" max="150" width="5.42578125" style="12" bestFit="1" customWidth="1"/>
    <col min="151" max="155" width="6" style="12" bestFit="1" customWidth="1"/>
    <col min="156" max="156" width="8" style="12" bestFit="1" customWidth="1"/>
    <col min="157" max="157" width="10" style="12" bestFit="1" customWidth="1"/>
    <col min="158" max="158" width="6" style="12" bestFit="1" customWidth="1"/>
    <col min="159" max="159" width="10" style="12" bestFit="1" customWidth="1"/>
    <col min="160" max="160" width="6" style="12" bestFit="1" customWidth="1"/>
    <col min="161" max="162" width="8" style="12" bestFit="1" customWidth="1"/>
    <col min="163" max="163" width="6" style="12" bestFit="1" customWidth="1"/>
    <col min="164" max="164" width="8" style="12" bestFit="1" customWidth="1"/>
    <col min="165" max="165" width="6" style="12" bestFit="1" customWidth="1"/>
    <col min="166" max="166" width="8" style="12" bestFit="1" customWidth="1"/>
    <col min="167" max="167" width="6" style="12" bestFit="1" customWidth="1"/>
    <col min="168" max="168" width="8" style="12" bestFit="1" customWidth="1"/>
    <col min="169" max="169" width="10" style="12" bestFit="1" customWidth="1"/>
    <col min="170" max="170" width="8" style="12" bestFit="1" customWidth="1"/>
    <col min="171" max="173" width="6" style="12" bestFit="1" customWidth="1"/>
    <col min="174" max="174" width="5.42578125" style="12" bestFit="1" customWidth="1"/>
    <col min="175" max="181" width="6" style="12" bestFit="1" customWidth="1"/>
    <col min="182" max="182" width="10" style="12" bestFit="1" customWidth="1"/>
    <col min="183" max="192" width="6" style="12" bestFit="1" customWidth="1"/>
    <col min="193" max="193" width="8" style="12" bestFit="1" customWidth="1"/>
    <col min="194" max="194" width="6" style="12" bestFit="1" customWidth="1"/>
    <col min="195" max="195" width="9" style="12" bestFit="1" customWidth="1"/>
    <col min="196" max="196" width="6" style="12" bestFit="1" customWidth="1"/>
    <col min="197" max="197" width="10" style="12" bestFit="1" customWidth="1"/>
    <col min="198" max="200" width="6" style="12" bestFit="1" customWidth="1"/>
    <col min="201" max="201" width="8" style="12" bestFit="1" customWidth="1"/>
    <col min="202" max="202" width="6" style="12" bestFit="1" customWidth="1"/>
    <col min="203" max="204" width="8" style="12" bestFit="1" customWidth="1"/>
    <col min="205" max="205" width="6" style="12" bestFit="1" customWidth="1"/>
    <col min="206" max="206" width="5.42578125" style="12" bestFit="1" customWidth="1"/>
    <col min="207" max="208" width="9" style="12" bestFit="1" customWidth="1"/>
    <col min="209" max="210" width="6" style="12" bestFit="1" customWidth="1"/>
    <col min="211" max="211" width="8" style="12" bestFit="1" customWidth="1"/>
    <col min="212" max="212" width="6" style="12" bestFit="1" customWidth="1"/>
    <col min="213" max="213" width="8" style="12" bestFit="1" customWidth="1"/>
    <col min="214" max="214" width="6" style="12" bestFit="1" customWidth="1"/>
    <col min="215" max="215" width="7" style="12" bestFit="1" customWidth="1"/>
    <col min="216" max="217" width="6" style="12" bestFit="1" customWidth="1"/>
    <col min="218" max="218" width="8" style="12" bestFit="1" customWidth="1"/>
    <col min="219" max="225" width="6" style="12" bestFit="1" customWidth="1"/>
    <col min="226" max="227" width="8" style="12" bestFit="1" customWidth="1"/>
    <col min="228" max="228" width="6" style="12" bestFit="1" customWidth="1"/>
    <col min="229" max="229" width="10" style="12" bestFit="1" customWidth="1"/>
    <col min="230" max="231" width="6" style="12" bestFit="1" customWidth="1"/>
    <col min="232" max="232" width="5.42578125" style="12" bestFit="1" customWidth="1"/>
    <col min="233" max="233" width="6" style="12" bestFit="1" customWidth="1"/>
    <col min="234" max="234" width="10" style="12" bestFit="1" customWidth="1"/>
    <col min="235" max="235" width="6" style="12" bestFit="1" customWidth="1"/>
    <col min="236" max="236" width="5.42578125" style="12" bestFit="1" customWidth="1"/>
    <col min="237" max="241" width="6" style="12" bestFit="1" customWidth="1"/>
    <col min="242" max="242" width="8" style="12" bestFit="1" customWidth="1"/>
    <col min="243" max="243" width="9" style="12" bestFit="1" customWidth="1"/>
    <col min="244" max="244" width="5.42578125" style="12" bestFit="1" customWidth="1"/>
    <col min="245" max="246" width="6" style="12" bestFit="1" customWidth="1"/>
    <col min="247" max="247" width="7" style="12" bestFit="1" customWidth="1"/>
    <col min="248" max="248" width="6" style="12" bestFit="1" customWidth="1"/>
    <col min="249" max="249" width="8" style="12" bestFit="1" customWidth="1"/>
    <col min="250" max="250" width="6" style="12" bestFit="1" customWidth="1"/>
    <col min="251" max="251" width="10" style="12" bestFit="1" customWidth="1"/>
    <col min="252" max="254" width="6" style="12" bestFit="1" customWidth="1"/>
    <col min="255" max="255" width="8" style="12" bestFit="1" customWidth="1"/>
    <col min="256" max="256" width="6" style="12" bestFit="1" customWidth="1"/>
    <col min="257" max="257" width="8" style="12" bestFit="1" customWidth="1"/>
    <col min="258" max="259" width="6" style="12" bestFit="1" customWidth="1"/>
    <col min="260" max="260" width="10" style="12" bestFit="1" customWidth="1"/>
    <col min="261" max="262" width="6" style="12" bestFit="1" customWidth="1"/>
    <col min="263" max="263" width="5.42578125" style="12" bestFit="1" customWidth="1"/>
    <col min="264" max="264" width="8" style="12" bestFit="1" customWidth="1"/>
    <col min="265" max="265" width="7" style="12" bestFit="1" customWidth="1"/>
    <col min="266" max="271" width="6" style="12" bestFit="1" customWidth="1"/>
    <col min="272" max="273" width="8" style="12" bestFit="1" customWidth="1"/>
    <col min="274" max="276" width="6" style="12" bestFit="1" customWidth="1"/>
    <col min="277" max="277" width="8" style="12" bestFit="1" customWidth="1"/>
    <col min="278" max="278" width="6" style="12" bestFit="1" customWidth="1"/>
    <col min="279" max="279" width="8" style="12" bestFit="1" customWidth="1"/>
    <col min="280" max="281" width="6" style="12" bestFit="1" customWidth="1"/>
    <col min="282" max="282" width="8" style="12" bestFit="1" customWidth="1"/>
    <col min="283" max="283" width="10" style="12" bestFit="1" customWidth="1"/>
    <col min="284" max="287" width="6" style="12" bestFit="1" customWidth="1"/>
    <col min="288" max="288" width="5.42578125" style="12" bestFit="1" customWidth="1"/>
    <col min="289" max="289" width="6" style="12" bestFit="1" customWidth="1"/>
    <col min="290" max="290" width="5.42578125" style="12" bestFit="1" customWidth="1"/>
    <col min="291" max="291" width="10" style="12" bestFit="1" customWidth="1"/>
    <col min="292" max="292" width="6" style="12" bestFit="1" customWidth="1"/>
    <col min="293" max="293" width="8" style="12" bestFit="1" customWidth="1"/>
    <col min="294" max="294" width="4" style="12" bestFit="1" customWidth="1"/>
    <col min="295" max="295" width="6" style="12" bestFit="1" customWidth="1"/>
    <col min="296" max="296" width="5.42578125" style="12" bestFit="1" customWidth="1"/>
    <col min="297" max="297" width="6" style="12" bestFit="1" customWidth="1"/>
    <col min="298" max="298" width="5.42578125" style="12" bestFit="1" customWidth="1"/>
    <col min="299" max="299" width="6" style="12" bestFit="1" customWidth="1"/>
    <col min="300" max="300" width="8" style="12" bestFit="1" customWidth="1"/>
    <col min="301" max="301" width="5.42578125" style="12" bestFit="1" customWidth="1"/>
    <col min="302" max="306" width="6" style="12" bestFit="1" customWidth="1"/>
    <col min="307" max="308" width="5.42578125" style="12" bestFit="1" customWidth="1"/>
    <col min="309" max="309" width="7" style="12" bestFit="1" customWidth="1"/>
    <col min="310" max="310" width="6" style="12" bestFit="1" customWidth="1"/>
    <col min="311" max="311" width="8" style="12" bestFit="1" customWidth="1"/>
    <col min="312" max="312" width="6" style="12" bestFit="1" customWidth="1"/>
    <col min="313" max="313" width="5.42578125" style="12" bestFit="1" customWidth="1"/>
    <col min="314" max="314" width="6" style="12" bestFit="1" customWidth="1"/>
    <col min="315" max="315" width="8" style="12" bestFit="1" customWidth="1"/>
    <col min="316" max="317" width="6" style="12" bestFit="1" customWidth="1"/>
    <col min="318" max="318" width="10" style="12" bestFit="1" customWidth="1"/>
    <col min="319" max="320" width="6" style="12" bestFit="1" customWidth="1"/>
    <col min="321" max="321" width="8" style="12" bestFit="1" customWidth="1"/>
    <col min="322" max="322" width="6" style="12" bestFit="1" customWidth="1"/>
    <col min="323" max="323" width="7" style="12" bestFit="1" customWidth="1"/>
    <col min="324" max="333" width="6" style="12" bestFit="1" customWidth="1"/>
    <col min="334" max="334" width="7" style="12" bestFit="1" customWidth="1"/>
    <col min="335" max="335" width="6" style="12" bestFit="1" customWidth="1"/>
    <col min="336" max="336" width="5.42578125" style="12" bestFit="1" customWidth="1"/>
    <col min="337" max="337" width="6" style="12" bestFit="1" customWidth="1"/>
    <col min="338" max="338" width="8" style="12" bestFit="1" customWidth="1"/>
    <col min="339" max="340" width="6" style="12" bestFit="1" customWidth="1"/>
    <col min="341" max="341" width="8" style="12" bestFit="1" customWidth="1"/>
    <col min="342" max="342" width="7" style="12" bestFit="1" customWidth="1"/>
    <col min="343" max="343" width="6" style="12" bestFit="1" customWidth="1"/>
    <col min="344" max="344" width="8" style="12" bestFit="1" customWidth="1"/>
    <col min="345" max="345" width="5.42578125" style="12" bestFit="1" customWidth="1"/>
    <col min="346" max="346" width="6" style="12" bestFit="1" customWidth="1"/>
    <col min="347" max="347" width="8" style="12" bestFit="1" customWidth="1"/>
    <col min="348" max="349" width="6" style="12" bestFit="1" customWidth="1"/>
    <col min="350" max="350" width="7" style="12" bestFit="1" customWidth="1"/>
    <col min="351" max="351" width="6" style="12" bestFit="1" customWidth="1"/>
    <col min="352" max="352" width="5.42578125" style="12" bestFit="1" customWidth="1"/>
    <col min="353" max="353" width="6" style="12" bestFit="1" customWidth="1"/>
    <col min="354" max="355" width="5.42578125" style="12" bestFit="1" customWidth="1"/>
    <col min="356" max="356" width="9" style="12" bestFit="1" customWidth="1"/>
    <col min="357" max="357" width="8" style="12" bestFit="1" customWidth="1"/>
    <col min="358" max="358" width="6" style="12" bestFit="1" customWidth="1"/>
    <col min="359" max="359" width="7" style="12" bestFit="1" customWidth="1"/>
    <col min="360" max="360" width="6" style="12" bestFit="1" customWidth="1"/>
    <col min="361" max="361" width="7" style="12" bestFit="1" customWidth="1"/>
    <col min="362" max="363" width="6" style="12" bestFit="1" customWidth="1"/>
    <col min="364" max="364" width="5.42578125" style="12" bestFit="1" customWidth="1"/>
    <col min="365" max="365" width="8" style="12" bestFit="1" customWidth="1"/>
    <col min="366" max="366" width="10" style="12" bestFit="1" customWidth="1"/>
    <col min="367" max="367" width="8" style="12" bestFit="1" customWidth="1"/>
    <col min="368" max="369" width="6" style="12" bestFit="1" customWidth="1"/>
    <col min="370" max="370" width="10" style="12" bestFit="1" customWidth="1"/>
    <col min="371" max="371" width="6" style="12" bestFit="1" customWidth="1"/>
    <col min="372" max="372" width="10" style="12" bestFit="1" customWidth="1"/>
    <col min="373" max="374" width="6" style="12" bestFit="1" customWidth="1"/>
    <col min="375" max="375" width="9" style="12" bestFit="1" customWidth="1"/>
    <col min="376" max="376" width="6" style="12" bestFit="1" customWidth="1"/>
    <col min="377" max="377" width="10" style="12" bestFit="1" customWidth="1"/>
    <col min="378" max="378" width="7" style="12" bestFit="1" customWidth="1"/>
    <col min="379" max="382" width="6" style="12" bestFit="1" customWidth="1"/>
    <col min="383" max="383" width="8" style="12" bestFit="1" customWidth="1"/>
    <col min="384" max="386" width="6" style="12" bestFit="1" customWidth="1"/>
    <col min="387" max="387" width="7" style="12" bestFit="1" customWidth="1"/>
    <col min="388" max="389" width="6" style="12" bestFit="1" customWidth="1"/>
    <col min="390" max="390" width="7" style="12" bestFit="1" customWidth="1"/>
    <col min="391" max="391" width="6" style="12" bestFit="1" customWidth="1"/>
    <col min="392" max="392" width="5.42578125" style="12" bestFit="1" customWidth="1"/>
    <col min="393" max="393" width="7" style="12" bestFit="1" customWidth="1"/>
    <col min="394" max="394" width="5.42578125" style="12" bestFit="1" customWidth="1"/>
    <col min="395" max="395" width="6" style="12" bestFit="1" customWidth="1"/>
    <col min="396" max="401" width="7" style="12" bestFit="1" customWidth="1"/>
    <col min="402" max="402" width="9" style="12" bestFit="1" customWidth="1"/>
    <col min="403" max="403" width="7" style="12" bestFit="1" customWidth="1"/>
    <col min="404" max="404" width="9" style="12" bestFit="1" customWidth="1"/>
    <col min="405" max="405" width="7" style="12" bestFit="1" customWidth="1"/>
    <col min="406" max="406" width="11" style="12" bestFit="1" customWidth="1"/>
    <col min="407" max="415" width="7" style="12" bestFit="1" customWidth="1"/>
    <col min="416" max="416" width="5.42578125" style="12" bestFit="1" customWidth="1"/>
    <col min="417" max="420" width="7" style="12" bestFit="1" customWidth="1"/>
    <col min="421" max="421" width="11" style="12" bestFit="1" customWidth="1"/>
    <col min="422" max="422" width="7" style="12" bestFit="1" customWidth="1"/>
    <col min="423" max="423" width="9" style="12" bestFit="1" customWidth="1"/>
    <col min="424" max="431" width="7" style="12" bestFit="1" customWidth="1"/>
    <col min="432" max="432" width="11" style="12" bestFit="1" customWidth="1"/>
    <col min="433" max="436" width="7" style="12" bestFit="1" customWidth="1"/>
    <col min="437" max="437" width="9" style="12" bestFit="1" customWidth="1"/>
    <col min="438" max="439" width="7" style="12" bestFit="1" customWidth="1"/>
    <col min="440" max="440" width="11" style="12" bestFit="1" customWidth="1"/>
    <col min="441" max="443" width="7" style="12" bestFit="1" customWidth="1"/>
    <col min="444" max="444" width="11" style="12" bestFit="1" customWidth="1"/>
    <col min="445" max="446" width="7" style="12" bestFit="1" customWidth="1"/>
    <col min="447" max="447" width="9" style="12" bestFit="1" customWidth="1"/>
    <col min="448" max="451" width="7" style="12" bestFit="1" customWidth="1"/>
    <col min="452" max="452" width="9" style="12" bestFit="1" customWidth="1"/>
    <col min="453" max="469" width="7" style="12" bestFit="1" customWidth="1"/>
    <col min="470" max="470" width="9" style="12" bestFit="1" customWidth="1"/>
    <col min="471" max="478" width="7" style="12" bestFit="1" customWidth="1"/>
    <col min="479" max="479" width="11" style="12" bestFit="1" customWidth="1"/>
    <col min="480" max="480" width="7" style="12" bestFit="1" customWidth="1"/>
    <col min="481" max="481" width="9" style="12" bestFit="1" customWidth="1"/>
    <col min="482" max="483" width="11" style="12" bestFit="1" customWidth="1"/>
    <col min="484" max="489" width="7" style="12" bestFit="1" customWidth="1"/>
    <col min="490" max="490" width="9" style="12" bestFit="1" customWidth="1"/>
    <col min="491" max="497" width="7" style="12" bestFit="1" customWidth="1"/>
    <col min="498" max="498" width="8" style="12" bestFit="1" customWidth="1"/>
    <col min="499" max="499" width="11" style="12" bestFit="1" customWidth="1"/>
    <col min="500" max="500" width="7" style="12" bestFit="1" customWidth="1"/>
    <col min="501" max="501" width="11" style="12" bestFit="1" customWidth="1"/>
    <col min="502" max="502" width="9" style="12" bestFit="1" customWidth="1"/>
    <col min="503" max="521" width="7" style="12" bestFit="1" customWidth="1"/>
    <col min="522" max="522" width="11" style="12" bestFit="1" customWidth="1"/>
    <col min="523" max="523" width="10" style="12" bestFit="1" customWidth="1"/>
    <col min="524" max="525" width="7" style="12" bestFit="1" customWidth="1"/>
    <col min="526" max="526" width="9" style="12" bestFit="1" customWidth="1"/>
    <col min="527" max="531" width="7" style="12" bestFit="1" customWidth="1"/>
    <col min="532" max="532" width="11" style="12" bestFit="1" customWidth="1"/>
    <col min="533" max="533" width="9" style="12" bestFit="1" customWidth="1"/>
    <col min="534" max="541" width="7" style="12" bestFit="1" customWidth="1"/>
    <col min="542" max="542" width="9" style="12" bestFit="1" customWidth="1"/>
    <col min="543" max="543" width="11" style="12" bestFit="1" customWidth="1"/>
    <col min="544" max="546" width="7" style="12" bestFit="1" customWidth="1"/>
    <col min="547" max="547" width="11" style="12" bestFit="1" customWidth="1"/>
    <col min="548" max="553" width="7" style="12" bestFit="1" customWidth="1"/>
    <col min="554" max="555" width="11" style="12" bestFit="1" customWidth="1"/>
    <col min="556" max="556" width="8" style="12" bestFit="1" customWidth="1"/>
    <col min="557" max="557" width="7" style="12" bestFit="1" customWidth="1"/>
    <col min="558" max="558" width="9" style="12" bestFit="1" customWidth="1"/>
    <col min="559" max="560" width="8" style="12" bestFit="1" customWidth="1"/>
    <col min="561" max="561" width="12" style="12" bestFit="1" customWidth="1"/>
    <col min="562" max="562" width="7" style="12" bestFit="1" customWidth="1"/>
    <col min="563" max="565" width="8" style="12" bestFit="1" customWidth="1"/>
    <col min="566" max="566" width="9" style="12" bestFit="1" customWidth="1"/>
    <col min="567" max="567" width="11.28515625" style="12" bestFit="1" customWidth="1"/>
    <col min="568" max="568" width="12.42578125" style="12" bestFit="1" customWidth="1"/>
    <col min="569" max="569" width="9" style="12" bestFit="1" customWidth="1"/>
    <col min="570" max="570" width="10.42578125" style="12" bestFit="1" customWidth="1"/>
    <col min="571" max="571" width="10" style="12" bestFit="1" customWidth="1"/>
    <col min="572" max="572" width="10.42578125" style="12" bestFit="1" customWidth="1"/>
    <col min="573" max="573" width="10" style="12" bestFit="1" customWidth="1"/>
    <col min="574" max="574" width="12.42578125" style="12" bestFit="1" customWidth="1"/>
    <col min="575" max="575" width="11.85546875" style="12" bestFit="1" customWidth="1"/>
    <col min="576" max="576" width="14.5703125" style="12" bestFit="1" customWidth="1"/>
    <col min="577" max="577" width="10" style="12" bestFit="1" customWidth="1"/>
    <col min="578" max="578" width="10.42578125" style="12" bestFit="1" customWidth="1"/>
    <col min="579" max="579" width="10" style="12" bestFit="1" customWidth="1"/>
    <col min="580" max="580" width="10.42578125" style="12" bestFit="1" customWidth="1"/>
    <col min="581" max="581" width="10" style="12" bestFit="1" customWidth="1"/>
    <col min="582" max="582" width="10.42578125" style="12" bestFit="1" customWidth="1"/>
    <col min="583" max="583" width="10" style="12" bestFit="1" customWidth="1"/>
    <col min="584" max="584" width="10.42578125" style="12" bestFit="1" customWidth="1"/>
    <col min="585" max="585" width="10" style="12" bestFit="1" customWidth="1"/>
    <col min="586" max="586" width="8.85546875" style="12" bestFit="1" customWidth="1"/>
    <col min="587" max="587" width="9" style="12" bestFit="1" customWidth="1"/>
    <col min="588" max="588" width="10.42578125" style="12" bestFit="1" customWidth="1"/>
    <col min="589" max="589" width="10" style="12" bestFit="1" customWidth="1"/>
    <col min="590" max="590" width="8.85546875" style="12" bestFit="1" customWidth="1"/>
    <col min="591" max="591" width="11.85546875" style="12" bestFit="1" customWidth="1"/>
    <col min="592" max="592" width="14.5703125" style="12" bestFit="1" customWidth="1"/>
    <col min="593" max="593" width="10" style="12" bestFit="1" customWidth="1"/>
    <col min="594" max="594" width="10.42578125" style="12" bestFit="1" customWidth="1"/>
    <col min="595" max="595" width="10" style="12" bestFit="1" customWidth="1"/>
    <col min="596" max="596" width="12.42578125" style="12" bestFit="1" customWidth="1"/>
    <col min="597" max="597" width="12" style="12" bestFit="1" customWidth="1"/>
    <col min="598" max="598" width="8.85546875" style="12" bestFit="1" customWidth="1"/>
    <col min="599" max="599" width="9" style="12" bestFit="1" customWidth="1"/>
    <col min="600" max="600" width="10.42578125" style="12" bestFit="1" customWidth="1"/>
    <col min="601" max="601" width="10" style="12" bestFit="1" customWidth="1"/>
    <col min="602" max="602" width="8.85546875" style="12" bestFit="1" customWidth="1"/>
    <col min="603" max="603" width="10" style="12" bestFit="1" customWidth="1"/>
    <col min="604" max="604" width="10.42578125" style="12" bestFit="1" customWidth="1"/>
    <col min="605" max="605" width="10" style="12" bestFit="1" customWidth="1"/>
    <col min="606" max="606" width="8.85546875" style="12" bestFit="1" customWidth="1"/>
    <col min="607" max="607" width="10" style="12" bestFit="1" customWidth="1"/>
    <col min="608" max="608" width="10.42578125" style="12" bestFit="1" customWidth="1"/>
    <col min="609" max="609" width="10" style="12" bestFit="1" customWidth="1"/>
    <col min="610" max="610" width="12.42578125" style="12" bestFit="1" customWidth="1"/>
    <col min="611" max="611" width="10" style="12" bestFit="1" customWidth="1"/>
    <col min="612" max="612" width="8.85546875" style="12" bestFit="1" customWidth="1"/>
    <col min="613" max="613" width="10" style="12" bestFit="1" customWidth="1"/>
    <col min="614" max="614" width="10.42578125" style="12" bestFit="1" customWidth="1"/>
    <col min="615" max="615" width="10" style="12" bestFit="1" customWidth="1"/>
    <col min="616" max="616" width="10.42578125" style="12" bestFit="1" customWidth="1"/>
    <col min="617" max="617" width="10" style="12" bestFit="1" customWidth="1"/>
    <col min="618" max="618" width="10.42578125" style="12" bestFit="1" customWidth="1"/>
    <col min="619" max="619" width="10" style="12" bestFit="1" customWidth="1"/>
    <col min="620" max="620" width="10.42578125" style="12" bestFit="1" customWidth="1"/>
    <col min="621" max="621" width="10" style="12" bestFit="1" customWidth="1"/>
    <col min="622" max="622" width="10.42578125" style="12" bestFit="1" customWidth="1"/>
    <col min="623" max="623" width="10" style="12" bestFit="1" customWidth="1"/>
    <col min="624" max="624" width="8.85546875" style="12" bestFit="1" customWidth="1"/>
    <col min="625" max="625" width="10" style="12" bestFit="1" customWidth="1"/>
    <col min="626" max="626" width="8.85546875" style="12" bestFit="1" customWidth="1"/>
    <col min="627" max="627" width="11" style="12" bestFit="1" customWidth="1"/>
    <col min="628" max="628" width="10.42578125" style="12" bestFit="1" customWidth="1"/>
    <col min="629" max="629" width="9" style="12" bestFit="1" customWidth="1"/>
    <col min="630" max="630" width="10.42578125" style="12" bestFit="1" customWidth="1"/>
    <col min="631" max="631" width="10" style="12" bestFit="1" customWidth="1"/>
    <col min="632" max="632" width="12.42578125" style="12" bestFit="1" customWidth="1"/>
    <col min="633" max="633" width="10" style="12" bestFit="1" customWidth="1"/>
    <col min="634" max="634" width="10.42578125" style="12" bestFit="1" customWidth="1"/>
    <col min="635" max="635" width="9" style="12" bestFit="1" customWidth="1"/>
    <col min="636" max="636" width="8.85546875" style="12" bestFit="1" customWidth="1"/>
    <col min="637" max="637" width="9" style="12" bestFit="1" customWidth="1"/>
    <col min="638" max="638" width="10.42578125" style="12" bestFit="1" customWidth="1"/>
    <col min="639" max="639" width="9.85546875" style="12" bestFit="1" customWidth="1"/>
    <col min="640" max="640" width="12.42578125" style="12" bestFit="1" customWidth="1"/>
    <col min="641" max="641" width="10" style="12" bestFit="1" customWidth="1"/>
    <col min="642" max="642" width="10.42578125" style="12" bestFit="1" customWidth="1"/>
    <col min="643" max="643" width="10" style="12" bestFit="1" customWidth="1"/>
    <col min="644" max="644" width="10.42578125" style="12" bestFit="1" customWidth="1"/>
    <col min="645" max="645" width="11.85546875" style="12" bestFit="1" customWidth="1"/>
    <col min="646" max="646" width="14.5703125" style="12" bestFit="1" customWidth="1"/>
    <col min="647" max="647" width="10" style="12" bestFit="1" customWidth="1"/>
    <col min="648" max="648" width="10.42578125" style="12" bestFit="1" customWidth="1"/>
    <col min="649" max="649" width="10" style="12" bestFit="1" customWidth="1"/>
    <col min="650" max="650" width="10.42578125" style="12" bestFit="1" customWidth="1"/>
    <col min="651" max="651" width="10" style="12" bestFit="1" customWidth="1"/>
    <col min="652" max="652" width="12.42578125" style="12" bestFit="1" customWidth="1"/>
    <col min="653" max="653" width="10" style="12" bestFit="1" customWidth="1"/>
    <col min="654" max="654" width="10.42578125" style="12" bestFit="1" customWidth="1"/>
    <col min="655" max="656" width="10" style="12" bestFit="1" customWidth="1"/>
    <col min="657" max="657" width="10.42578125" style="12" bestFit="1" customWidth="1"/>
    <col min="658" max="658" width="10" style="12" bestFit="1" customWidth="1"/>
    <col min="659" max="659" width="10.42578125" style="12" bestFit="1" customWidth="1"/>
    <col min="660" max="660" width="10" style="12" bestFit="1" customWidth="1"/>
    <col min="661" max="661" width="10.42578125" style="12" bestFit="1" customWidth="1"/>
    <col min="662" max="662" width="10" style="12" bestFit="1" customWidth="1"/>
    <col min="663" max="663" width="10.42578125" style="12" bestFit="1" customWidth="1"/>
    <col min="664" max="664" width="10" style="12" bestFit="1" customWidth="1"/>
    <col min="665" max="665" width="10.42578125" style="12" bestFit="1" customWidth="1"/>
    <col min="666" max="666" width="10" style="12" bestFit="1" customWidth="1"/>
    <col min="667" max="667" width="10.42578125" style="12" bestFit="1" customWidth="1"/>
    <col min="668" max="668" width="9" style="12" bestFit="1" customWidth="1"/>
    <col min="669" max="669" width="10.42578125" style="12" bestFit="1" customWidth="1"/>
    <col min="670" max="670" width="10" style="12" bestFit="1" customWidth="1"/>
    <col min="671" max="671" width="10.42578125" style="12" bestFit="1" customWidth="1"/>
    <col min="672" max="672" width="9" style="12" bestFit="1" customWidth="1"/>
    <col min="673" max="673" width="10.42578125" style="12" bestFit="1" customWidth="1"/>
    <col min="674" max="674" width="10" style="12" bestFit="1" customWidth="1"/>
    <col min="675" max="675" width="10.42578125" style="12" bestFit="1" customWidth="1"/>
    <col min="676" max="676" width="10" style="12" bestFit="1" customWidth="1"/>
    <col min="677" max="677" width="10.42578125" style="12" bestFit="1" customWidth="1"/>
    <col min="678" max="678" width="11" style="12" bestFit="1" customWidth="1"/>
    <col min="679" max="679" width="10.42578125" style="12" bestFit="1" customWidth="1"/>
    <col min="680" max="680" width="10" style="12" bestFit="1" customWidth="1"/>
    <col min="681" max="681" width="10.42578125" style="12" bestFit="1" customWidth="1"/>
    <col min="682" max="682" width="9" style="12" bestFit="1" customWidth="1"/>
    <col min="683" max="683" width="8.85546875" style="12" bestFit="1" customWidth="1"/>
    <col min="684" max="684" width="10" style="12" bestFit="1" customWidth="1"/>
    <col min="685" max="685" width="10.42578125" style="12" bestFit="1" customWidth="1"/>
    <col min="686" max="686" width="10" style="12" bestFit="1" customWidth="1"/>
    <col min="687" max="687" width="12.42578125" style="12" bestFit="1" customWidth="1"/>
    <col min="688" max="688" width="10" style="12" bestFit="1" customWidth="1"/>
    <col min="689" max="689" width="10.42578125" style="12" bestFit="1" customWidth="1"/>
    <col min="690" max="690" width="10" style="12" bestFit="1" customWidth="1"/>
    <col min="691" max="691" width="10.42578125" style="12" bestFit="1" customWidth="1"/>
    <col min="692" max="692" width="10" style="12" bestFit="1" customWidth="1"/>
    <col min="693" max="693" width="12.42578125" style="12" bestFit="1" customWidth="1"/>
    <col min="694" max="694" width="11" style="12" bestFit="1" customWidth="1"/>
    <col min="695" max="695" width="10.42578125" style="12" bestFit="1" customWidth="1"/>
    <col min="696" max="696" width="10" style="12" bestFit="1" customWidth="1"/>
    <col min="697" max="697" width="10.42578125" style="12" bestFit="1" customWidth="1"/>
    <col min="698" max="698" width="10" style="12" bestFit="1" customWidth="1"/>
    <col min="699" max="699" width="12.42578125" style="12" bestFit="1" customWidth="1"/>
    <col min="700" max="700" width="9" style="12" bestFit="1" customWidth="1"/>
    <col min="701" max="701" width="8.85546875" style="12" bestFit="1" customWidth="1"/>
    <col min="702" max="702" width="10" style="12" bestFit="1" customWidth="1"/>
    <col min="703" max="703" width="10.42578125" style="12" bestFit="1" customWidth="1"/>
    <col min="704" max="704" width="10" style="12" bestFit="1" customWidth="1"/>
    <col min="705" max="705" width="12.42578125" style="12" bestFit="1" customWidth="1"/>
    <col min="706" max="706" width="10" style="12" bestFit="1" customWidth="1"/>
    <col min="707" max="707" width="10.42578125" style="12" bestFit="1" customWidth="1"/>
    <col min="708" max="708" width="10" style="12" bestFit="1" customWidth="1"/>
    <col min="709" max="709" width="10.42578125" style="12" bestFit="1" customWidth="1"/>
    <col min="710" max="710" width="11" style="12" bestFit="1" customWidth="1"/>
    <col min="711" max="711" width="10.42578125" style="12" bestFit="1" customWidth="1"/>
    <col min="712" max="712" width="10" style="12" bestFit="1" customWidth="1"/>
    <col min="713" max="713" width="10.42578125" style="12" bestFit="1" customWidth="1"/>
    <col min="714" max="714" width="10" style="12" bestFit="1" customWidth="1"/>
    <col min="715" max="715" width="8.85546875" style="12" bestFit="1" customWidth="1"/>
    <col min="716" max="716" width="10" style="12" bestFit="1" customWidth="1"/>
    <col min="717" max="717" width="10.42578125" style="12" bestFit="1" customWidth="1"/>
    <col min="718" max="718" width="10" style="12" bestFit="1" customWidth="1"/>
    <col min="719" max="719" width="8.85546875" style="12" bestFit="1" customWidth="1"/>
    <col min="720" max="720" width="10" style="12" bestFit="1" customWidth="1"/>
    <col min="721" max="721" width="8.85546875" style="12" bestFit="1" customWidth="1"/>
    <col min="722" max="722" width="10.85546875" style="12" bestFit="1" customWidth="1"/>
    <col min="723" max="723" width="13.5703125" style="12" bestFit="1" customWidth="1"/>
    <col min="724" max="724" width="10" style="12" bestFit="1" customWidth="1"/>
    <col min="725" max="725" width="12.42578125" style="12" bestFit="1" customWidth="1"/>
    <col min="726" max="726" width="10" style="12" bestFit="1" customWidth="1"/>
    <col min="727" max="727" width="10.42578125" style="12" bestFit="1" customWidth="1"/>
    <col min="728" max="728" width="11" style="12" bestFit="1" customWidth="1"/>
    <col min="729" max="729" width="10.42578125" style="12" bestFit="1" customWidth="1"/>
    <col min="730" max="730" width="10" style="12" bestFit="1" customWidth="1"/>
    <col min="731" max="731" width="10.42578125" style="12" bestFit="1" customWidth="1"/>
    <col min="732" max="732" width="11" style="12" bestFit="1" customWidth="1"/>
    <col min="733" max="733" width="10.42578125" style="12" bestFit="1" customWidth="1"/>
    <col min="734" max="734" width="9" style="12" bestFit="1" customWidth="1"/>
    <col min="735" max="735" width="10.42578125" style="12" bestFit="1" customWidth="1"/>
    <col min="736" max="736" width="10" style="12" bestFit="1" customWidth="1"/>
    <col min="737" max="737" width="10.42578125" style="12" bestFit="1" customWidth="1"/>
    <col min="738" max="738" width="10" style="12" bestFit="1" customWidth="1"/>
    <col min="739" max="739" width="8.85546875" style="12" bestFit="1" customWidth="1"/>
    <col min="740" max="740" width="10" style="12" bestFit="1" customWidth="1"/>
    <col min="741" max="741" width="12.42578125" style="12" bestFit="1" customWidth="1"/>
    <col min="742" max="742" width="11.85546875" style="12" bestFit="1" customWidth="1"/>
    <col min="743" max="743" width="14.5703125" style="12" bestFit="1" customWidth="1"/>
    <col min="744" max="744" width="10" style="12" bestFit="1" customWidth="1"/>
    <col min="745" max="745" width="12.42578125" style="12" bestFit="1" customWidth="1"/>
    <col min="746" max="746" width="10" style="12" bestFit="1" customWidth="1"/>
    <col min="747" max="747" width="10.42578125" style="12" bestFit="1" customWidth="1"/>
    <col min="748" max="748" width="10" style="12" bestFit="1" customWidth="1"/>
    <col min="749" max="749" width="10.42578125" style="12" bestFit="1" customWidth="1"/>
    <col min="750" max="750" width="11.85546875" style="12" bestFit="1" customWidth="1"/>
    <col min="751" max="751" width="14.5703125" style="12" bestFit="1" customWidth="1"/>
    <col min="752" max="752" width="10" style="12" bestFit="1" customWidth="1"/>
    <col min="753" max="753" width="10.42578125" style="12" bestFit="1" customWidth="1"/>
    <col min="754" max="754" width="11.85546875" style="12" bestFit="1" customWidth="1"/>
    <col min="755" max="755" width="14.5703125" style="12" bestFit="1" customWidth="1"/>
    <col min="756" max="756" width="10" style="12" bestFit="1" customWidth="1"/>
    <col min="757" max="757" width="10.42578125" style="12" bestFit="1" customWidth="1"/>
    <col min="758" max="758" width="10" style="12" bestFit="1" customWidth="1"/>
    <col min="759" max="759" width="10.42578125" style="12" bestFit="1" customWidth="1"/>
    <col min="760" max="760" width="10.85546875" style="12" bestFit="1" customWidth="1"/>
    <col min="761" max="761" width="13.5703125" style="12" bestFit="1" customWidth="1"/>
    <col min="762" max="762" width="10" style="12" bestFit="1" customWidth="1"/>
    <col min="763" max="763" width="10.42578125" style="12" bestFit="1" customWidth="1"/>
    <col min="764" max="764" width="11.85546875" style="12" bestFit="1" customWidth="1"/>
    <col min="765" max="765" width="14.5703125" style="12" bestFit="1" customWidth="1"/>
    <col min="766" max="766" width="11" style="12" bestFit="1" customWidth="1"/>
    <col min="767" max="767" width="10.42578125" style="12" bestFit="1" customWidth="1"/>
    <col min="768" max="768" width="10" style="12" bestFit="1" customWidth="1"/>
    <col min="769" max="769" width="10.42578125" style="12" bestFit="1" customWidth="1"/>
    <col min="770" max="770" width="10" style="12" bestFit="1" customWidth="1"/>
    <col min="771" max="771" width="10.42578125" style="12" bestFit="1" customWidth="1"/>
    <col min="772" max="772" width="10" style="12" bestFit="1" customWidth="1"/>
    <col min="773" max="773" width="10.42578125" style="12" bestFit="1" customWidth="1"/>
    <col min="774" max="774" width="10" style="12" bestFit="1" customWidth="1"/>
    <col min="775" max="775" width="10.42578125" style="12" bestFit="1" customWidth="1"/>
    <col min="776" max="776" width="11" style="12" bestFit="1" customWidth="1"/>
    <col min="777" max="777" width="12.42578125" style="12" bestFit="1" customWidth="1"/>
    <col min="778" max="778" width="10" style="12" bestFit="1" customWidth="1"/>
    <col min="779" max="779" width="10.42578125" style="12" bestFit="1" customWidth="1"/>
    <col min="780" max="780" width="10" style="12" bestFit="1" customWidth="1"/>
    <col min="781" max="781" width="10.42578125" style="12" bestFit="1" customWidth="1"/>
    <col min="782" max="782" width="10" style="12" bestFit="1" customWidth="1"/>
    <col min="783" max="783" width="10.42578125" style="12" bestFit="1" customWidth="1"/>
    <col min="784" max="784" width="11" style="12" bestFit="1" customWidth="1"/>
    <col min="785" max="785" width="8.85546875" style="12" bestFit="1" customWidth="1"/>
    <col min="786" max="786" width="10" style="12" bestFit="1" customWidth="1"/>
    <col min="787" max="787" width="10.42578125" style="12" bestFit="1" customWidth="1"/>
    <col min="788" max="788" width="10" style="12" bestFit="1" customWidth="1"/>
    <col min="789" max="789" width="10.42578125" style="12" bestFit="1" customWidth="1"/>
    <col min="790" max="790" width="11" style="12" bestFit="1" customWidth="1"/>
    <col min="791" max="791" width="10.42578125" style="12" bestFit="1" customWidth="1"/>
    <col min="792" max="792" width="10" style="12" bestFit="1" customWidth="1"/>
    <col min="793" max="793" width="10.42578125" style="12" bestFit="1" customWidth="1"/>
    <col min="794" max="794" width="9" style="12" bestFit="1" customWidth="1"/>
    <col min="795" max="795" width="8.85546875" style="12" bestFit="1" customWidth="1"/>
    <col min="796" max="796" width="11" style="12" bestFit="1" customWidth="1"/>
    <col min="797" max="797" width="10.42578125" style="12" bestFit="1" customWidth="1"/>
    <col min="798" max="798" width="10" style="12" bestFit="1" customWidth="1"/>
    <col min="799" max="799" width="8.85546875" style="12" bestFit="1" customWidth="1"/>
    <col min="800" max="800" width="10" style="12" bestFit="1" customWidth="1"/>
    <col min="801" max="801" width="10.42578125" style="12" bestFit="1" customWidth="1"/>
    <col min="802" max="804" width="11" style="12" bestFit="1" customWidth="1"/>
    <col min="805" max="805" width="9.85546875" style="12" bestFit="1" customWidth="1"/>
    <col min="806" max="806" width="11" style="12" bestFit="1" customWidth="1"/>
    <col min="807" max="807" width="9.85546875" style="12" bestFit="1" customWidth="1"/>
    <col min="808" max="808" width="10" style="12" bestFit="1" customWidth="1"/>
    <col min="809" max="809" width="11.42578125" style="12" bestFit="1" customWidth="1"/>
    <col min="810" max="810" width="9" style="12" bestFit="1" customWidth="1"/>
    <col min="811" max="811" width="11.42578125" style="12" bestFit="1" customWidth="1"/>
    <col min="812" max="812" width="11" style="12" bestFit="1" customWidth="1"/>
    <col min="813" max="813" width="11.42578125" style="12" bestFit="1" customWidth="1"/>
    <col min="814" max="814" width="10" style="12" bestFit="1" customWidth="1"/>
    <col min="815" max="815" width="11.42578125" style="12" bestFit="1" customWidth="1"/>
    <col min="816" max="816" width="11" style="12" bestFit="1" customWidth="1"/>
    <col min="817" max="817" width="13.5703125" style="12" bestFit="1" customWidth="1"/>
    <col min="818" max="818" width="11" style="12" bestFit="1" customWidth="1"/>
    <col min="819" max="819" width="11.42578125" style="12" bestFit="1" customWidth="1"/>
    <col min="820" max="820" width="11" style="12" bestFit="1" customWidth="1"/>
    <col min="821" max="821" width="13.5703125" style="12" bestFit="1" customWidth="1"/>
    <col min="822" max="822" width="10" style="12" bestFit="1" customWidth="1"/>
    <col min="823" max="823" width="11.42578125" style="12" bestFit="1" customWidth="1"/>
    <col min="824" max="824" width="12.85546875" style="12" bestFit="1" customWidth="1"/>
    <col min="825" max="825" width="15.5703125" style="12" bestFit="1" customWidth="1"/>
    <col min="826" max="826" width="11" style="12" bestFit="1" customWidth="1"/>
    <col min="827" max="827" width="11.42578125" style="12" bestFit="1" customWidth="1"/>
    <col min="828" max="828" width="11" style="12" bestFit="1" customWidth="1"/>
    <col min="829" max="829" width="9.85546875" style="12" bestFit="1" customWidth="1"/>
    <col min="830" max="830" width="10" style="12" bestFit="1" customWidth="1"/>
    <col min="831" max="831" width="11.42578125" style="12" bestFit="1" customWidth="1"/>
    <col min="832" max="832" width="10" style="12" bestFit="1" customWidth="1"/>
    <col min="833" max="833" width="11.42578125" style="12" bestFit="1" customWidth="1"/>
    <col min="834" max="834" width="10" style="12" bestFit="1" customWidth="1"/>
    <col min="835" max="835" width="11.42578125" style="12" bestFit="1" customWidth="1"/>
    <col min="836" max="836" width="11" style="12" bestFit="1" customWidth="1"/>
    <col min="837" max="837" width="11.42578125" style="12" bestFit="1" customWidth="1"/>
    <col min="838" max="838" width="10" style="12" bestFit="1" customWidth="1"/>
    <col min="839" max="839" width="11.42578125" style="12" bestFit="1" customWidth="1"/>
    <col min="840" max="840" width="10" style="12" bestFit="1" customWidth="1"/>
    <col min="841" max="841" width="11.42578125" style="12" bestFit="1" customWidth="1"/>
    <col min="842" max="842" width="9" style="12" bestFit="1" customWidth="1"/>
    <col min="843" max="843" width="11.42578125" style="12" bestFit="1" customWidth="1"/>
    <col min="844" max="844" width="10" style="12" bestFit="1" customWidth="1"/>
    <col min="845" max="845" width="9.85546875" style="12" bestFit="1" customWidth="1"/>
    <col min="846" max="846" width="11" style="12" bestFit="1" customWidth="1"/>
    <col min="847" max="847" width="9.85546875" style="12" bestFit="1" customWidth="1"/>
    <col min="848" max="848" width="11" style="12" bestFit="1" customWidth="1"/>
    <col min="849" max="849" width="11.42578125" style="12" bestFit="1" customWidth="1"/>
    <col min="850" max="850" width="10" style="12" bestFit="1" customWidth="1"/>
    <col min="851" max="851" width="11.42578125" style="12" bestFit="1" customWidth="1"/>
    <col min="852" max="852" width="11" style="12" bestFit="1" customWidth="1"/>
    <col min="853" max="853" width="9.85546875" style="12" bestFit="1" customWidth="1"/>
    <col min="854" max="854" width="12.85546875" style="12" bestFit="1" customWidth="1"/>
    <col min="855" max="855" width="15.5703125" style="12" bestFit="1" customWidth="1"/>
    <col min="856" max="856" width="11" style="12" bestFit="1" customWidth="1"/>
    <col min="857" max="857" width="11.42578125" style="12" bestFit="1" customWidth="1"/>
    <col min="858" max="858" width="10.85546875" style="12" bestFit="1" customWidth="1"/>
    <col min="859" max="859" width="13.5703125" style="12" bestFit="1" customWidth="1"/>
    <col min="860" max="863" width="11" style="12" bestFit="1" customWidth="1"/>
    <col min="864" max="864" width="10" style="12" bestFit="1" customWidth="1"/>
    <col min="865" max="865" width="9.85546875" style="12" bestFit="1" customWidth="1"/>
    <col min="866" max="866" width="10" style="12" bestFit="1" customWidth="1"/>
    <col min="867" max="867" width="11.42578125" style="12" bestFit="1" customWidth="1"/>
    <col min="868" max="868" width="11" style="12" bestFit="1" customWidth="1"/>
    <col min="869" max="869" width="11.42578125" style="12" bestFit="1" customWidth="1"/>
    <col min="870" max="870" width="10" style="12" bestFit="1" customWidth="1"/>
    <col min="871" max="871" width="11.42578125" style="12" bestFit="1" customWidth="1"/>
    <col min="872" max="872" width="11" style="12" bestFit="1" customWidth="1"/>
    <col min="873" max="873" width="11.42578125" style="12" bestFit="1" customWidth="1"/>
    <col min="874" max="874" width="11" style="12" bestFit="1" customWidth="1"/>
    <col min="875" max="875" width="9.85546875" style="12" bestFit="1" customWidth="1"/>
    <col min="876" max="876" width="11" style="12" bestFit="1" customWidth="1"/>
    <col min="877" max="877" width="9.85546875" style="12" bestFit="1" customWidth="1"/>
    <col min="878" max="878" width="11" style="12" bestFit="1" customWidth="1"/>
    <col min="879" max="879" width="11.42578125" style="12" bestFit="1" customWidth="1"/>
    <col min="880" max="880" width="12.85546875" style="12" bestFit="1" customWidth="1"/>
    <col min="881" max="881" width="15.5703125" style="12" bestFit="1" customWidth="1"/>
    <col min="882" max="882" width="10" style="12" bestFit="1" customWidth="1"/>
    <col min="883" max="883" width="11.42578125" style="12" bestFit="1" customWidth="1"/>
    <col min="884" max="884" width="10" style="12" bestFit="1" customWidth="1"/>
    <col min="885" max="885" width="11.42578125" style="12" bestFit="1" customWidth="1"/>
    <col min="886" max="886" width="11" style="12" bestFit="1" customWidth="1"/>
    <col min="887" max="887" width="11.42578125" style="12" bestFit="1" customWidth="1"/>
    <col min="888" max="888" width="11" style="12" bestFit="1" customWidth="1"/>
    <col min="889" max="889" width="11.42578125" style="12" bestFit="1" customWidth="1"/>
    <col min="890" max="890" width="11" style="12" bestFit="1" customWidth="1"/>
    <col min="891" max="891" width="13.5703125" style="12" bestFit="1" customWidth="1"/>
    <col min="892" max="892" width="11" style="12" bestFit="1" customWidth="1"/>
    <col min="893" max="893" width="11.42578125" style="12" bestFit="1" customWidth="1"/>
    <col min="894" max="894" width="11" style="12" bestFit="1" customWidth="1"/>
    <col min="895" max="895" width="11.42578125" style="12" bestFit="1" customWidth="1"/>
    <col min="896" max="896" width="12.85546875" style="12" bestFit="1" customWidth="1"/>
    <col min="897" max="897" width="15.5703125" style="12" bestFit="1" customWidth="1"/>
    <col min="898" max="898" width="11" style="12" bestFit="1" customWidth="1"/>
    <col min="899" max="899" width="9.85546875" style="12" bestFit="1" customWidth="1"/>
    <col min="900" max="900" width="10" style="12" bestFit="1" customWidth="1"/>
    <col min="901" max="901" width="11.42578125" style="12" bestFit="1" customWidth="1"/>
    <col min="902" max="902" width="10" style="12" bestFit="1" customWidth="1"/>
    <col min="903" max="903" width="11.42578125" style="12" bestFit="1" customWidth="1"/>
    <col min="904" max="904" width="12.85546875" style="12" bestFit="1" customWidth="1"/>
    <col min="905" max="905" width="15.5703125" style="12" bestFit="1" customWidth="1"/>
    <col min="906" max="906" width="11" style="12" bestFit="1" customWidth="1"/>
    <col min="907" max="907" width="11.42578125" style="12" bestFit="1" customWidth="1"/>
    <col min="908" max="908" width="11" style="12" bestFit="1" customWidth="1"/>
    <col min="909" max="909" width="9.85546875" style="12" bestFit="1" customWidth="1"/>
    <col min="910" max="910" width="11" style="12" bestFit="1" customWidth="1"/>
    <col min="911" max="911" width="13.5703125" style="12" bestFit="1" customWidth="1"/>
    <col min="912" max="912" width="11" style="12" bestFit="1" customWidth="1"/>
    <col min="913" max="913" width="9.85546875" style="12" bestFit="1" customWidth="1"/>
    <col min="914" max="914" width="11" style="12" bestFit="1" customWidth="1"/>
    <col min="915" max="915" width="11.42578125" style="12" bestFit="1" customWidth="1"/>
    <col min="916" max="916" width="11" style="12" bestFit="1" customWidth="1"/>
    <col min="917" max="917" width="11.42578125" style="12" bestFit="1" customWidth="1"/>
    <col min="918" max="918" width="11" style="12" bestFit="1" customWidth="1"/>
    <col min="919" max="919" width="11.42578125" style="12" bestFit="1" customWidth="1"/>
    <col min="920" max="920" width="11" style="12" bestFit="1" customWidth="1"/>
    <col min="921" max="921" width="13.5703125" style="12" bestFit="1" customWidth="1"/>
    <col min="922" max="922" width="11" style="12" bestFit="1" customWidth="1"/>
    <col min="923" max="923" width="11.42578125" style="12" bestFit="1" customWidth="1"/>
    <col min="924" max="924" width="11" style="12" bestFit="1" customWidth="1"/>
    <col min="925" max="925" width="11.42578125" style="12" bestFit="1" customWidth="1"/>
    <col min="926" max="926" width="11" style="12" bestFit="1" customWidth="1"/>
    <col min="927" max="927" width="11.42578125" style="12" bestFit="1" customWidth="1"/>
    <col min="928" max="928" width="11" style="12" bestFit="1" customWidth="1"/>
    <col min="929" max="929" width="11.42578125" style="12" bestFit="1" customWidth="1"/>
    <col min="930" max="930" width="10" style="12" bestFit="1" customWidth="1"/>
    <col min="931" max="931" width="9.85546875" style="12" bestFit="1" customWidth="1"/>
    <col min="932" max="932" width="11" style="12" bestFit="1" customWidth="1"/>
    <col min="933" max="933" width="11.42578125" style="12" bestFit="1" customWidth="1"/>
    <col min="934" max="934" width="11" style="12" bestFit="1" customWidth="1"/>
    <col min="935" max="935" width="11.42578125" style="12" bestFit="1" customWidth="1"/>
    <col min="936" max="936" width="11" style="12" bestFit="1" customWidth="1"/>
    <col min="937" max="937" width="9.85546875" style="12" bestFit="1" customWidth="1"/>
    <col min="938" max="938" width="11" style="12" bestFit="1" customWidth="1"/>
    <col min="939" max="939" width="11.42578125" style="12" bestFit="1" customWidth="1"/>
    <col min="940" max="940" width="11" style="12" bestFit="1" customWidth="1"/>
    <col min="941" max="941" width="9.85546875" style="12" bestFit="1" customWidth="1"/>
    <col min="942" max="942" width="11" style="12" bestFit="1" customWidth="1"/>
    <col min="943" max="943" width="11.42578125" style="12" bestFit="1" customWidth="1"/>
    <col min="944" max="944" width="11" style="12" bestFit="1" customWidth="1"/>
    <col min="945" max="945" width="11.42578125" style="12" bestFit="1" customWidth="1"/>
    <col min="946" max="946" width="11" style="12" bestFit="1" customWidth="1"/>
    <col min="947" max="947" width="11.42578125" style="12" bestFit="1" customWidth="1"/>
    <col min="948" max="948" width="11" style="12" bestFit="1" customWidth="1"/>
    <col min="949" max="949" width="11.42578125" style="12" bestFit="1" customWidth="1"/>
    <col min="950" max="950" width="11" style="12" bestFit="1" customWidth="1"/>
    <col min="951" max="951" width="11.42578125" style="12" bestFit="1" customWidth="1"/>
    <col min="952" max="952" width="11" style="12" bestFit="1" customWidth="1"/>
    <col min="953" max="953" width="11.42578125" style="12" bestFit="1" customWidth="1"/>
    <col min="954" max="954" width="11" style="12" bestFit="1" customWidth="1"/>
    <col min="955" max="955" width="9.85546875" style="12" bestFit="1" customWidth="1"/>
    <col min="956" max="956" width="11" style="12" bestFit="1" customWidth="1"/>
    <col min="957" max="957" width="13.5703125" style="12" bestFit="1" customWidth="1"/>
    <col min="958" max="958" width="11" style="12" bestFit="1" customWidth="1"/>
    <col min="959" max="959" width="9.85546875" style="12" bestFit="1" customWidth="1"/>
    <col min="960" max="960" width="11" style="12" bestFit="1" customWidth="1"/>
    <col min="961" max="961" width="11.42578125" style="12" bestFit="1" customWidth="1"/>
    <col min="962" max="962" width="11" style="12" bestFit="1" customWidth="1"/>
    <col min="963" max="963" width="11.42578125" style="12" bestFit="1" customWidth="1"/>
    <col min="964" max="964" width="11" style="12" bestFit="1" customWidth="1"/>
    <col min="965" max="965" width="11.42578125" style="12" bestFit="1" customWidth="1"/>
    <col min="966" max="966" width="11" style="12" bestFit="1" customWidth="1"/>
    <col min="967" max="967" width="11.42578125" style="12" bestFit="1" customWidth="1"/>
    <col min="968" max="968" width="11" style="12" bestFit="1" customWidth="1"/>
    <col min="969" max="969" width="11.42578125" style="12" bestFit="1" customWidth="1"/>
    <col min="970" max="970" width="11" style="12" bestFit="1" customWidth="1"/>
    <col min="971" max="971" width="11.42578125" style="12" bestFit="1" customWidth="1"/>
    <col min="972" max="972" width="11" style="12" bestFit="1" customWidth="1"/>
    <col min="973" max="973" width="9.85546875" style="12" bestFit="1" customWidth="1"/>
    <col min="974" max="974" width="12.85546875" style="12" bestFit="1" customWidth="1"/>
    <col min="975" max="975" width="15.5703125" style="12" bestFit="1" customWidth="1"/>
    <col min="976" max="976" width="11" style="12" bestFit="1" customWidth="1"/>
    <col min="977" max="977" width="11.42578125" style="12" bestFit="1" customWidth="1"/>
    <col min="978" max="978" width="11" style="12" bestFit="1" customWidth="1"/>
    <col min="979" max="979" width="13.5703125" style="12" bestFit="1" customWidth="1"/>
    <col min="980" max="980" width="12.85546875" style="12" bestFit="1" customWidth="1"/>
    <col min="981" max="981" width="15.5703125" style="12" bestFit="1" customWidth="1"/>
    <col min="982" max="982" width="12.85546875" style="12" bestFit="1" customWidth="1"/>
    <col min="983" max="983" width="15.5703125" style="12" bestFit="1" customWidth="1"/>
    <col min="984" max="984" width="11" style="12" bestFit="1" customWidth="1"/>
    <col min="985" max="985" width="11.42578125" style="12" bestFit="1" customWidth="1"/>
    <col min="986" max="986" width="11" style="12" bestFit="1" customWidth="1"/>
    <col min="987" max="987" width="11.42578125" style="12" bestFit="1" customWidth="1"/>
    <col min="988" max="988" width="11" style="12" bestFit="1" customWidth="1"/>
    <col min="989" max="989" width="11.42578125" style="12" bestFit="1" customWidth="1"/>
    <col min="990" max="990" width="11" style="12" bestFit="1" customWidth="1"/>
    <col min="991" max="991" width="11.42578125" style="12" bestFit="1" customWidth="1"/>
    <col min="992" max="992" width="11" style="12" bestFit="1" customWidth="1"/>
    <col min="993" max="993" width="11.42578125" style="12" bestFit="1" customWidth="1"/>
    <col min="994" max="994" width="11" style="12" bestFit="1" customWidth="1"/>
    <col min="995" max="995" width="11.42578125" style="12" bestFit="1" customWidth="1"/>
    <col min="996" max="996" width="11" style="12" bestFit="1" customWidth="1"/>
    <col min="997" max="997" width="13.5703125" style="12" bestFit="1" customWidth="1"/>
    <col min="998" max="998" width="11" style="12" bestFit="1" customWidth="1"/>
    <col min="999" max="999" width="9.85546875" style="12" bestFit="1" customWidth="1"/>
    <col min="1000" max="1000" width="11" style="12" bestFit="1" customWidth="1"/>
    <col min="1001" max="1001" width="11.42578125" style="12" bestFit="1" customWidth="1"/>
    <col min="1002" max="1002" width="11" style="12" bestFit="1" customWidth="1"/>
    <col min="1003" max="1003" width="11.42578125" style="12" bestFit="1" customWidth="1"/>
    <col min="1004" max="1004" width="11" style="12" bestFit="1" customWidth="1"/>
    <col min="1005" max="1005" width="11.42578125" style="12" bestFit="1" customWidth="1"/>
    <col min="1006" max="1006" width="11" style="12" bestFit="1" customWidth="1"/>
    <col min="1007" max="1007" width="11.42578125" style="12" bestFit="1" customWidth="1"/>
    <col min="1008" max="1008" width="11" style="12" bestFit="1" customWidth="1"/>
    <col min="1009" max="1009" width="11.42578125" style="12" bestFit="1" customWidth="1"/>
    <col min="1010" max="1010" width="11" style="12" bestFit="1" customWidth="1"/>
    <col min="1011" max="1011" width="11.42578125" style="12" bestFit="1" customWidth="1"/>
    <col min="1012" max="1012" width="11" style="12" bestFit="1" customWidth="1"/>
    <col min="1013" max="1013" width="12.42578125" style="12" bestFit="1" customWidth="1"/>
    <col min="1014" max="1014" width="12.85546875" style="12" bestFit="1" customWidth="1"/>
    <col min="1015" max="1015" width="15.5703125" style="12" bestFit="1" customWidth="1"/>
    <col min="1016" max="1016" width="11" style="12" bestFit="1" customWidth="1"/>
    <col min="1017" max="1017" width="11.42578125" style="12" bestFit="1" customWidth="1"/>
    <col min="1018" max="1018" width="12.85546875" style="12" bestFit="1" customWidth="1"/>
    <col min="1019" max="1019" width="15.5703125" style="12" bestFit="1" customWidth="1"/>
    <col min="1020" max="1020" width="11" style="12" bestFit="1" customWidth="1"/>
    <col min="1021" max="1021" width="13.5703125" style="12" bestFit="1" customWidth="1"/>
    <col min="1022" max="1022" width="11" style="12" bestFit="1" customWidth="1"/>
    <col min="1023" max="1023" width="11.42578125" style="12" bestFit="1" customWidth="1"/>
    <col min="1024" max="1024" width="10" style="12" bestFit="1" customWidth="1"/>
    <col min="1025" max="1025" width="11.42578125" style="12" bestFit="1" customWidth="1"/>
    <col min="1026" max="1026" width="11" style="12" bestFit="1" customWidth="1"/>
    <col min="1027" max="1027" width="11.42578125" style="12" bestFit="1" customWidth="1"/>
    <col min="1028" max="1028" width="11" style="12" bestFit="1" customWidth="1"/>
    <col min="1029" max="1029" width="11.42578125" style="12" bestFit="1" customWidth="1"/>
    <col min="1030" max="1030" width="11" style="12" bestFit="1" customWidth="1"/>
    <col min="1031" max="1031" width="9.85546875" style="12" bestFit="1" customWidth="1"/>
    <col min="1032" max="1032" width="11" style="12" bestFit="1" customWidth="1"/>
    <col min="1033" max="1033" width="11.42578125" style="12" bestFit="1" customWidth="1"/>
    <col min="1034" max="1034" width="11" style="12" bestFit="1" customWidth="1"/>
    <col min="1035" max="1035" width="11.42578125" style="12" bestFit="1" customWidth="1"/>
    <col min="1036" max="1036" width="11" style="12" bestFit="1" customWidth="1"/>
    <col min="1037" max="1037" width="11.42578125" style="12" bestFit="1" customWidth="1"/>
    <col min="1038" max="1038" width="11" style="12" bestFit="1" customWidth="1"/>
    <col min="1039" max="1039" width="9.85546875" style="12" bestFit="1" customWidth="1"/>
    <col min="1040" max="1040" width="11" style="12" bestFit="1" customWidth="1"/>
    <col min="1041" max="1041" width="11.42578125" style="12" bestFit="1" customWidth="1"/>
    <col min="1042" max="1042" width="11" style="12" bestFit="1" customWidth="1"/>
    <col min="1043" max="1043" width="11.42578125" style="12" bestFit="1" customWidth="1"/>
    <col min="1044" max="1044" width="11" style="12" bestFit="1" customWidth="1"/>
    <col min="1045" max="1045" width="9.85546875" style="12" bestFit="1" customWidth="1"/>
    <col min="1046" max="1046" width="11" style="12" bestFit="1" customWidth="1"/>
    <col min="1047" max="1047" width="9.85546875" style="12" bestFit="1" customWidth="1"/>
    <col min="1048" max="1048" width="11" style="12" bestFit="1" customWidth="1"/>
    <col min="1049" max="1049" width="11.42578125" style="12" bestFit="1" customWidth="1"/>
    <col min="1050" max="1050" width="11" style="12" bestFit="1" customWidth="1"/>
    <col min="1051" max="1051" width="11.42578125" style="12" bestFit="1" customWidth="1"/>
    <col min="1052" max="1052" width="11" style="12" bestFit="1" customWidth="1"/>
    <col min="1053" max="1053" width="11.42578125" style="12" bestFit="1" customWidth="1"/>
    <col min="1054" max="1054" width="11" style="12" bestFit="1" customWidth="1"/>
    <col min="1055" max="1055" width="11.42578125" style="12" bestFit="1" customWidth="1"/>
    <col min="1056" max="1056" width="11" style="12" bestFit="1" customWidth="1"/>
    <col min="1057" max="1057" width="11.42578125" style="12" bestFit="1" customWidth="1"/>
    <col min="1058" max="1058" width="11" style="12" bestFit="1" customWidth="1"/>
    <col min="1059" max="1059" width="9.85546875" style="12" bestFit="1" customWidth="1"/>
    <col min="1060" max="1060" width="12.85546875" style="12" bestFit="1" customWidth="1"/>
    <col min="1061" max="1061" width="15.5703125" style="12" bestFit="1" customWidth="1"/>
    <col min="1062" max="1062" width="11.85546875" style="12" bestFit="1" customWidth="1"/>
    <col min="1063" max="1063" width="14.5703125" style="12" bestFit="1" customWidth="1"/>
    <col min="1064" max="1064" width="11" style="12" bestFit="1" customWidth="1"/>
    <col min="1065" max="1065" width="11.42578125" style="12" bestFit="1" customWidth="1"/>
    <col min="1066" max="1066" width="11" style="12" bestFit="1" customWidth="1"/>
    <col min="1067" max="1067" width="9.85546875" style="12" bestFit="1" customWidth="1"/>
    <col min="1068" max="1068" width="11" style="12" bestFit="1" customWidth="1"/>
    <col min="1069" max="1069" width="13.5703125" style="12" bestFit="1" customWidth="1"/>
    <col min="1070" max="1070" width="11" style="12" bestFit="1" customWidth="1"/>
    <col min="1071" max="1071" width="11.42578125" style="12" bestFit="1" customWidth="1"/>
    <col min="1072" max="1072" width="11" style="12" bestFit="1" customWidth="1"/>
    <col min="1073" max="1073" width="11.42578125" style="12" bestFit="1" customWidth="1"/>
    <col min="1074" max="1074" width="11" style="12" bestFit="1" customWidth="1"/>
    <col min="1075" max="1075" width="11.42578125" style="12" bestFit="1" customWidth="1"/>
    <col min="1076" max="1076" width="11" style="12" bestFit="1" customWidth="1"/>
    <col min="1077" max="1077" width="11.42578125" style="12" bestFit="1" customWidth="1"/>
    <col min="1078" max="1078" width="11" style="12" bestFit="1" customWidth="1"/>
    <col min="1079" max="1079" width="9.85546875" style="12" bestFit="1" customWidth="1"/>
    <col min="1080" max="1080" width="12.85546875" style="12" bestFit="1" customWidth="1"/>
    <col min="1081" max="1081" width="15.5703125" style="12" bestFit="1" customWidth="1"/>
    <col min="1082" max="1082" width="11" style="12" bestFit="1" customWidth="1"/>
    <col min="1083" max="1083" width="13.5703125" style="12" bestFit="1" customWidth="1"/>
    <col min="1084" max="1084" width="11" style="12" bestFit="1" customWidth="1"/>
    <col min="1085" max="1085" width="11.42578125" style="12" bestFit="1" customWidth="1"/>
    <col min="1086" max="1086" width="11" style="12" bestFit="1" customWidth="1"/>
    <col min="1087" max="1087" width="11.42578125" style="12" bestFit="1" customWidth="1"/>
    <col min="1088" max="1088" width="11" style="12" bestFit="1" customWidth="1"/>
    <col min="1089" max="1089" width="11.42578125" style="12" bestFit="1" customWidth="1"/>
    <col min="1090" max="1090" width="9" style="12" bestFit="1" customWidth="1"/>
    <col min="1091" max="1091" width="11.42578125" style="12" bestFit="1" customWidth="1"/>
    <col min="1092" max="1092" width="11" style="12" bestFit="1" customWidth="1"/>
    <col min="1093" max="1093" width="11.42578125" style="12" bestFit="1" customWidth="1"/>
    <col min="1094" max="1094" width="11" style="12" bestFit="1" customWidth="1"/>
    <col min="1095" max="1095" width="9.85546875" style="12" bestFit="1" customWidth="1"/>
    <col min="1096" max="1096" width="11" style="12" bestFit="1" customWidth="1"/>
    <col min="1097" max="1097" width="11.42578125" style="12" bestFit="1" customWidth="1"/>
    <col min="1098" max="1098" width="10" style="12" bestFit="1" customWidth="1"/>
    <col min="1099" max="1099" width="11.42578125" style="12" bestFit="1" customWidth="1"/>
    <col min="1100" max="1100" width="11" style="12" bestFit="1" customWidth="1"/>
    <col min="1101" max="1101" width="13.5703125" style="12" bestFit="1" customWidth="1"/>
    <col min="1102" max="1102" width="12.85546875" style="12" bestFit="1" customWidth="1"/>
    <col min="1103" max="1103" width="15.5703125" style="12" bestFit="1" customWidth="1"/>
    <col min="1104" max="1104" width="11" style="12" bestFit="1" customWidth="1"/>
    <col min="1105" max="1105" width="11.42578125" style="12" bestFit="1" customWidth="1"/>
    <col min="1106" max="1106" width="11" style="12" bestFit="1" customWidth="1"/>
    <col min="1107" max="1107" width="9.85546875" style="12" bestFit="1" customWidth="1"/>
    <col min="1108" max="1108" width="11" style="12" bestFit="1" customWidth="1"/>
    <col min="1109" max="1109" width="11.42578125" style="12" bestFit="1" customWidth="1"/>
    <col min="1110" max="1110" width="12.85546875" style="12" bestFit="1" customWidth="1"/>
    <col min="1111" max="1111" width="15.5703125" style="12" bestFit="1" customWidth="1"/>
    <col min="1112" max="1112" width="11" style="12" bestFit="1" customWidth="1"/>
    <col min="1113" max="1113" width="11.42578125" style="12" bestFit="1" customWidth="1"/>
    <col min="1114" max="1114" width="11" style="12" bestFit="1" customWidth="1"/>
    <col min="1115" max="1115" width="11.42578125" style="12" bestFit="1" customWidth="1"/>
    <col min="1116" max="1116" width="11" style="12" bestFit="1" customWidth="1"/>
    <col min="1117" max="1117" width="11.42578125" style="12" bestFit="1" customWidth="1"/>
    <col min="1118" max="1118" width="11" style="12" bestFit="1" customWidth="1"/>
    <col min="1119" max="1119" width="11.42578125" style="12" bestFit="1" customWidth="1"/>
    <col min="1120" max="1120" width="11" style="12" bestFit="1" customWidth="1"/>
    <col min="1121" max="1121" width="11.42578125" style="12" bestFit="1" customWidth="1"/>
    <col min="1122" max="1122" width="11" style="12" bestFit="1" customWidth="1"/>
    <col min="1123" max="1123" width="11.42578125" style="12" bestFit="1" customWidth="1"/>
    <col min="1124" max="1124" width="12.85546875" style="12" bestFit="1" customWidth="1"/>
    <col min="1125" max="1125" width="15.5703125" style="12" bestFit="1" customWidth="1"/>
    <col min="1126" max="1126" width="12.85546875" style="12" bestFit="1" customWidth="1"/>
    <col min="1127" max="1127" width="15.5703125" style="12" bestFit="1" customWidth="1"/>
    <col min="1128" max="1128" width="12" style="12" bestFit="1" customWidth="1"/>
    <col min="1129" max="1129" width="11.42578125" style="12" bestFit="1" customWidth="1"/>
    <col min="1130" max="1130" width="11" style="12" bestFit="1" customWidth="1"/>
    <col min="1131" max="1131" width="11.42578125" style="12" bestFit="1" customWidth="1"/>
    <col min="1132" max="1132" width="11" style="12" bestFit="1" customWidth="1"/>
    <col min="1133" max="1133" width="13.5703125" style="12" bestFit="1" customWidth="1"/>
    <col min="1134" max="1134" width="11" style="12" bestFit="1" customWidth="1"/>
    <col min="1135" max="1135" width="12.42578125" style="12" bestFit="1" customWidth="1"/>
    <col min="1136" max="1136" width="12" style="12" bestFit="1" customWidth="1"/>
    <col min="1137" max="1137" width="12.42578125" style="12" bestFit="1" customWidth="1"/>
    <col min="1138" max="1138" width="13.85546875" style="12" bestFit="1" customWidth="1"/>
    <col min="1139" max="1139" width="16.5703125" style="12" bestFit="1" customWidth="1"/>
    <col min="1140" max="1140" width="11" style="12" bestFit="1" customWidth="1"/>
    <col min="1141" max="1141" width="10.85546875" style="12" bestFit="1" customWidth="1"/>
    <col min="1142" max="1142" width="12" style="12" bestFit="1" customWidth="1"/>
    <col min="1143" max="1143" width="12.42578125" style="12" bestFit="1" customWidth="1"/>
    <col min="1144" max="1144" width="12" style="12" bestFit="1" customWidth="1"/>
    <col min="1145" max="1145" width="12.42578125" style="12" bestFit="1" customWidth="1"/>
    <col min="1146" max="1146" width="11" style="12" bestFit="1" customWidth="1"/>
    <col min="1147" max="1147" width="12.42578125" style="12" bestFit="1" customWidth="1"/>
    <col min="1148" max="1148" width="12" style="12" bestFit="1" customWidth="1"/>
    <col min="1149" max="1149" width="11.85546875" style="12" bestFit="1" customWidth="1"/>
    <col min="1150" max="1150" width="11.28515625" style="12" bestFit="1" customWidth="1"/>
    <col min="1151" max="16384" width="9.140625" style="12"/>
  </cols>
  <sheetData>
    <row r="1" spans="1:21" ht="40.5" customHeight="1" x14ac:dyDescent="0.25">
      <c r="A1" s="38" t="s">
        <v>0</v>
      </c>
      <c r="B1" s="38" t="s">
        <v>1</v>
      </c>
      <c r="C1" s="38" t="s">
        <v>2</v>
      </c>
      <c r="D1" s="83" t="s">
        <v>3</v>
      </c>
      <c r="E1" s="83" t="s">
        <v>4</v>
      </c>
      <c r="F1" s="38" t="s">
        <v>5</v>
      </c>
      <c r="G1" s="38" t="s">
        <v>6</v>
      </c>
      <c r="H1" s="38" t="s">
        <v>7</v>
      </c>
      <c r="I1" s="38" t="s">
        <v>8</v>
      </c>
      <c r="J1" s="11"/>
    </row>
    <row r="2" spans="1:21" x14ac:dyDescent="0.25">
      <c r="A2" s="1">
        <v>13251602</v>
      </c>
      <c r="B2" s="1">
        <v>2016</v>
      </c>
      <c r="C2" s="13">
        <v>2017</v>
      </c>
      <c r="D2" s="12" t="s">
        <v>9</v>
      </c>
      <c r="E2" s="12" t="s">
        <v>10</v>
      </c>
      <c r="F2" s="30">
        <v>197.4</v>
      </c>
      <c r="G2" s="30">
        <v>175.07061999999999</v>
      </c>
      <c r="H2" s="14">
        <f t="shared" ref="H2:H65" si="0">+G2-F2</f>
        <v>-22.329380000000015</v>
      </c>
      <c r="I2" s="15">
        <f t="shared" ref="I2:I65" si="1">+H2/F2</f>
        <v>-0.11311742654508619</v>
      </c>
      <c r="J2" s="16"/>
    </row>
    <row r="3" spans="1:21" x14ac:dyDescent="0.25">
      <c r="A3" s="1">
        <v>13251606</v>
      </c>
      <c r="B3" s="1">
        <v>2016</v>
      </c>
      <c r="C3" s="13">
        <v>2017</v>
      </c>
      <c r="D3" s="12" t="s">
        <v>11</v>
      </c>
      <c r="E3" s="12" t="s">
        <v>12</v>
      </c>
      <c r="F3" s="30">
        <v>502.5</v>
      </c>
      <c r="G3" s="30">
        <v>550.03683999999998</v>
      </c>
      <c r="H3" s="14">
        <f t="shared" si="0"/>
        <v>47.536839999999984</v>
      </c>
      <c r="I3" s="15">
        <f t="shared" si="1"/>
        <v>9.4600676616915388E-2</v>
      </c>
      <c r="J3" s="16"/>
    </row>
    <row r="4" spans="1:21" x14ac:dyDescent="0.25">
      <c r="A4" s="1">
        <v>13251613</v>
      </c>
      <c r="B4" s="1">
        <v>2016</v>
      </c>
      <c r="C4" s="13">
        <v>2017</v>
      </c>
      <c r="D4" s="12" t="s">
        <v>13</v>
      </c>
      <c r="E4" s="12" t="s">
        <v>14</v>
      </c>
      <c r="F4" s="30">
        <v>195.6</v>
      </c>
      <c r="G4" s="30">
        <v>121.66594000000001</v>
      </c>
      <c r="H4" s="14">
        <f t="shared" si="0"/>
        <v>-73.934059999999988</v>
      </c>
      <c r="I4" s="15">
        <f t="shared" si="1"/>
        <v>-0.37798599182004083</v>
      </c>
      <c r="J4" s="16"/>
    </row>
    <row r="5" spans="1:21" x14ac:dyDescent="0.25">
      <c r="A5" s="1">
        <v>14301601</v>
      </c>
      <c r="B5" s="1">
        <v>2016</v>
      </c>
      <c r="C5" s="13">
        <v>2017</v>
      </c>
      <c r="D5" s="12" t="s">
        <v>15</v>
      </c>
      <c r="E5" s="12" t="s">
        <v>16</v>
      </c>
      <c r="F5" s="30">
        <v>484.7</v>
      </c>
      <c r="G5" s="30">
        <v>387.31428999999997</v>
      </c>
      <c r="H5" s="14">
        <f t="shared" si="0"/>
        <v>-97.385710000000017</v>
      </c>
      <c r="I5" s="15">
        <f t="shared" si="1"/>
        <v>-0.20091955848978754</v>
      </c>
      <c r="J5" s="16"/>
      <c r="P5" s="43"/>
      <c r="Q5" s="43" t="s">
        <v>19</v>
      </c>
      <c r="R5" s="43"/>
      <c r="S5" s="43"/>
    </row>
    <row r="6" spans="1:21" ht="15.75" customHeight="1" thickBot="1" x14ac:dyDescent="0.3">
      <c r="A6" s="2">
        <v>13251708</v>
      </c>
      <c r="B6" s="2">
        <v>2017</v>
      </c>
      <c r="C6" s="13">
        <v>2017</v>
      </c>
      <c r="D6" s="12" t="s">
        <v>20</v>
      </c>
      <c r="E6" s="12" t="s">
        <v>21</v>
      </c>
      <c r="F6" s="30">
        <v>352.9</v>
      </c>
      <c r="G6" s="30">
        <v>190.81581</v>
      </c>
      <c r="H6" s="14">
        <f t="shared" si="0"/>
        <v>-162.08418999999998</v>
      </c>
      <c r="I6" s="15">
        <f t="shared" si="1"/>
        <v>-0.45929212241428163</v>
      </c>
      <c r="J6" s="16"/>
      <c r="P6" s="43" t="s">
        <v>2</v>
      </c>
      <c r="Q6" s="44" t="s">
        <v>17</v>
      </c>
      <c r="R6" s="44" t="s">
        <v>18</v>
      </c>
      <c r="S6" s="45" t="s">
        <v>22</v>
      </c>
    </row>
    <row r="7" spans="1:21" ht="15.75" thickTop="1" x14ac:dyDescent="0.25">
      <c r="A7" s="2">
        <v>13251715</v>
      </c>
      <c r="B7" s="2">
        <v>2017</v>
      </c>
      <c r="C7" s="13">
        <v>2017</v>
      </c>
      <c r="D7" s="12" t="s">
        <v>23</v>
      </c>
      <c r="E7" s="12" t="s">
        <v>24</v>
      </c>
      <c r="F7" s="30">
        <v>389.2</v>
      </c>
      <c r="G7" s="30">
        <v>245.33595000000003</v>
      </c>
      <c r="H7" s="14">
        <f t="shared" si="0"/>
        <v>-143.86404999999996</v>
      </c>
      <c r="I7" s="15">
        <f t="shared" si="1"/>
        <v>-0.36964041623843774</v>
      </c>
      <c r="J7" s="16"/>
      <c r="P7" s="13">
        <v>2017</v>
      </c>
      <c r="Q7" s="20">
        <v>51531.300000000032</v>
      </c>
      <c r="R7" s="20">
        <v>48135.701590000011</v>
      </c>
      <c r="S7" s="20">
        <v>-3395.5984100000001</v>
      </c>
      <c r="T7" s="15"/>
      <c r="U7" s="15"/>
    </row>
    <row r="8" spans="1:21" x14ac:dyDescent="0.25">
      <c r="A8" s="1">
        <v>12421614</v>
      </c>
      <c r="B8" s="1">
        <v>2016</v>
      </c>
      <c r="C8" s="13">
        <v>2017</v>
      </c>
      <c r="D8" s="12" t="s">
        <v>25</v>
      </c>
      <c r="E8" s="12" t="s">
        <v>26</v>
      </c>
      <c r="F8" s="30">
        <v>314.10000000000002</v>
      </c>
      <c r="G8" s="30">
        <v>183.34475</v>
      </c>
      <c r="H8" s="14">
        <f t="shared" si="0"/>
        <v>-130.75525000000002</v>
      </c>
      <c r="I8" s="15">
        <f t="shared" si="1"/>
        <v>-0.41628541865647883</v>
      </c>
      <c r="J8" s="16"/>
      <c r="P8" s="13">
        <v>2018</v>
      </c>
      <c r="Q8" s="20">
        <v>128434.9</v>
      </c>
      <c r="R8" s="20">
        <v>114703.06008</v>
      </c>
      <c r="S8" s="20">
        <v>-13731.839920000006</v>
      </c>
      <c r="T8" s="15"/>
      <c r="U8" s="15"/>
    </row>
    <row r="9" spans="1:21" x14ac:dyDescent="0.25">
      <c r="A9" s="1">
        <v>12811603</v>
      </c>
      <c r="B9" s="1">
        <v>2016</v>
      </c>
      <c r="C9" s="13">
        <v>2017</v>
      </c>
      <c r="D9" s="12" t="s">
        <v>27</v>
      </c>
      <c r="E9" s="12" t="s">
        <v>28</v>
      </c>
      <c r="F9" s="30">
        <v>94.3</v>
      </c>
      <c r="G9" s="30">
        <v>96.416759999999996</v>
      </c>
      <c r="H9" s="14">
        <f t="shared" si="0"/>
        <v>2.1167599999999993</v>
      </c>
      <c r="I9" s="15">
        <f t="shared" si="1"/>
        <v>2.2447083775185572E-2</v>
      </c>
      <c r="J9" s="16"/>
      <c r="P9" s="13">
        <v>2019</v>
      </c>
      <c r="Q9" s="20">
        <v>391099.12925999996</v>
      </c>
      <c r="R9" s="20">
        <v>381220.73948999995</v>
      </c>
      <c r="S9" s="20">
        <v>-9878.3897699999943</v>
      </c>
      <c r="T9" s="15"/>
      <c r="U9" s="15"/>
    </row>
    <row r="10" spans="1:21" x14ac:dyDescent="0.25">
      <c r="A10" s="1">
        <v>12901501</v>
      </c>
      <c r="B10" s="1">
        <v>2015</v>
      </c>
      <c r="C10" s="13">
        <v>2017</v>
      </c>
      <c r="D10" s="12" t="s">
        <v>29</v>
      </c>
      <c r="E10" s="12" t="s">
        <v>30</v>
      </c>
      <c r="F10" s="30">
        <v>1008.3</v>
      </c>
      <c r="G10" s="30">
        <v>1036.8004000000001</v>
      </c>
      <c r="H10" s="14">
        <f t="shared" si="0"/>
        <v>28.500400000000127</v>
      </c>
      <c r="I10" s="15">
        <f t="shared" si="1"/>
        <v>2.8265793910542625E-2</v>
      </c>
      <c r="J10" s="16"/>
      <c r="P10" s="13">
        <v>2020</v>
      </c>
      <c r="Q10" s="20">
        <v>87133.862800000003</v>
      </c>
      <c r="R10" s="20">
        <v>65911.427779999998</v>
      </c>
      <c r="S10" s="20">
        <v>-21222.435020000008</v>
      </c>
      <c r="T10" s="15"/>
      <c r="U10" s="15"/>
    </row>
    <row r="11" spans="1:21" x14ac:dyDescent="0.25">
      <c r="A11" s="1">
        <v>12931509</v>
      </c>
      <c r="B11" s="1">
        <v>2015</v>
      </c>
      <c r="C11" s="13">
        <v>2017</v>
      </c>
      <c r="D11" s="12" t="s">
        <v>31</v>
      </c>
      <c r="E11" s="12" t="s">
        <v>32</v>
      </c>
      <c r="F11" s="30">
        <v>348.5</v>
      </c>
      <c r="G11" s="30">
        <v>412.76522</v>
      </c>
      <c r="H11" s="14">
        <f t="shared" si="0"/>
        <v>64.265219999999999</v>
      </c>
      <c r="I11" s="15">
        <f t="shared" si="1"/>
        <v>0.18440522238163559</v>
      </c>
      <c r="J11" s="16"/>
      <c r="P11" s="13">
        <v>2021</v>
      </c>
      <c r="Q11" s="20">
        <v>146289.12600999998</v>
      </c>
      <c r="R11" s="20">
        <v>133293.90966000006</v>
      </c>
      <c r="S11" s="20">
        <v>-12995.216349999988</v>
      </c>
      <c r="T11" s="15"/>
      <c r="U11" s="15"/>
    </row>
    <row r="12" spans="1:21" x14ac:dyDescent="0.25">
      <c r="A12" s="1">
        <v>12931514</v>
      </c>
      <c r="B12" s="1">
        <v>2015</v>
      </c>
      <c r="C12" s="13">
        <v>2017</v>
      </c>
      <c r="D12" s="12" t="s">
        <v>33</v>
      </c>
      <c r="E12" s="12" t="s">
        <v>34</v>
      </c>
      <c r="F12" s="30">
        <v>1550.8</v>
      </c>
      <c r="G12" s="30">
        <v>2043.46282</v>
      </c>
      <c r="H12" s="14">
        <f t="shared" si="0"/>
        <v>492.66282000000001</v>
      </c>
      <c r="I12" s="15">
        <f t="shared" si="1"/>
        <v>0.31768301521795206</v>
      </c>
      <c r="J12" s="16"/>
      <c r="P12" s="13">
        <v>2022</v>
      </c>
      <c r="Q12" s="20">
        <v>62943.075000000012</v>
      </c>
      <c r="R12" s="20">
        <v>59177.843520000009</v>
      </c>
      <c r="S12" s="20">
        <v>-3765.2314800000004</v>
      </c>
      <c r="T12" s="15"/>
      <c r="U12" s="15"/>
    </row>
    <row r="13" spans="1:21" x14ac:dyDescent="0.25">
      <c r="A13" s="1">
        <v>12931606</v>
      </c>
      <c r="B13" s="1">
        <v>2016</v>
      </c>
      <c r="C13" s="13">
        <v>2017</v>
      </c>
      <c r="D13" s="12" t="s">
        <v>35</v>
      </c>
      <c r="E13" s="12" t="s">
        <v>36</v>
      </c>
      <c r="F13" s="30">
        <v>401.2</v>
      </c>
      <c r="G13" s="30">
        <v>533.10789999999997</v>
      </c>
      <c r="H13" s="14">
        <f t="shared" si="0"/>
        <v>131.90789999999998</v>
      </c>
      <c r="I13" s="15">
        <f t="shared" si="1"/>
        <v>0.32878339980059818</v>
      </c>
      <c r="J13" s="16"/>
      <c r="P13" s="13">
        <v>2023</v>
      </c>
      <c r="Q13" s="20">
        <v>93835.595199999952</v>
      </c>
      <c r="R13" s="20">
        <v>89924.725099999996</v>
      </c>
      <c r="S13" s="20">
        <v>-3910.8701000000028</v>
      </c>
      <c r="T13" s="15"/>
      <c r="U13" s="15"/>
    </row>
    <row r="14" spans="1:21" x14ac:dyDescent="0.25">
      <c r="A14" s="3">
        <v>12971702</v>
      </c>
      <c r="B14" s="3">
        <v>2017</v>
      </c>
      <c r="C14" s="13">
        <v>2017</v>
      </c>
      <c r="D14" s="12" t="s">
        <v>37</v>
      </c>
      <c r="E14" s="12" t="s">
        <v>38</v>
      </c>
      <c r="F14" s="31">
        <v>1162.5999999999999</v>
      </c>
      <c r="G14" s="30">
        <v>825.69315000000006</v>
      </c>
      <c r="H14" s="14">
        <f t="shared" si="0"/>
        <v>-336.90684999999985</v>
      </c>
      <c r="I14" s="15">
        <f t="shared" si="1"/>
        <v>-0.28978741613624626</v>
      </c>
      <c r="J14" s="16"/>
      <c r="P14" s="13">
        <v>2024</v>
      </c>
      <c r="Q14" s="20">
        <v>56323.170309999994</v>
      </c>
      <c r="R14" s="20">
        <v>61026.144039999999</v>
      </c>
      <c r="S14" s="20">
        <v>4702.9737300000015</v>
      </c>
      <c r="T14" s="15"/>
      <c r="U14" s="15"/>
    </row>
    <row r="15" spans="1:21" x14ac:dyDescent="0.25">
      <c r="A15" s="1">
        <v>12421601</v>
      </c>
      <c r="B15" s="1">
        <v>2016</v>
      </c>
      <c r="C15" s="13">
        <v>2017</v>
      </c>
      <c r="D15" s="12" t="s">
        <v>40</v>
      </c>
      <c r="E15" s="12" t="s">
        <v>41</v>
      </c>
      <c r="F15" s="30">
        <v>881.6</v>
      </c>
      <c r="G15" s="30">
        <v>645.24653000000001</v>
      </c>
      <c r="H15" s="14">
        <f t="shared" si="0"/>
        <v>-236.35347000000002</v>
      </c>
      <c r="I15" s="15">
        <f t="shared" si="1"/>
        <v>-0.26809604128856623</v>
      </c>
      <c r="J15" s="16"/>
      <c r="P15" s="13">
        <v>2025</v>
      </c>
      <c r="Q15" s="20">
        <v>38155.873</v>
      </c>
      <c r="R15" s="20">
        <v>45816.328540000002</v>
      </c>
      <c r="S15" s="20">
        <v>7660.4555399999999</v>
      </c>
      <c r="T15" s="15"/>
      <c r="U15" s="15"/>
    </row>
    <row r="16" spans="1:21" ht="15.75" thickBot="1" x14ac:dyDescent="0.3">
      <c r="A16" s="1">
        <v>12421602</v>
      </c>
      <c r="B16" s="1">
        <v>2016</v>
      </c>
      <c r="C16" s="13">
        <v>2017</v>
      </c>
      <c r="D16" s="12" t="s">
        <v>42</v>
      </c>
      <c r="E16" s="12" t="s">
        <v>43</v>
      </c>
      <c r="F16" s="30">
        <v>1170.5</v>
      </c>
      <c r="G16" s="30">
        <v>1154.4370700000002</v>
      </c>
      <c r="H16" s="14">
        <f t="shared" si="0"/>
        <v>-16.062929999999824</v>
      </c>
      <c r="I16" s="15">
        <f t="shared" si="1"/>
        <v>-1.372313541221685E-2</v>
      </c>
      <c r="J16" s="16"/>
      <c r="P16" s="46" t="s">
        <v>39</v>
      </c>
      <c r="Q16" s="47">
        <v>1055746.03158</v>
      </c>
      <c r="R16" s="47">
        <v>999209.87980000023</v>
      </c>
      <c r="S16" s="47">
        <v>-56536.151779999993</v>
      </c>
      <c r="T16" s="15"/>
    </row>
    <row r="17" spans="1:20" ht="15.75" thickTop="1" x14ac:dyDescent="0.25">
      <c r="A17" s="1">
        <v>12421603</v>
      </c>
      <c r="B17" s="1">
        <v>2016</v>
      </c>
      <c r="C17" s="13">
        <v>2017</v>
      </c>
      <c r="D17" s="12" t="s">
        <v>44</v>
      </c>
      <c r="E17" s="12" t="s">
        <v>45</v>
      </c>
      <c r="F17" s="30">
        <v>889.8</v>
      </c>
      <c r="G17" s="30">
        <v>978.53091000000006</v>
      </c>
      <c r="H17" s="14">
        <f t="shared" si="0"/>
        <v>88.730910000000108</v>
      </c>
      <c r="I17" s="15">
        <f t="shared" si="1"/>
        <v>9.972006068779514E-2</v>
      </c>
      <c r="J17" s="16"/>
      <c r="T17" s="15"/>
    </row>
    <row r="18" spans="1:20" x14ac:dyDescent="0.25">
      <c r="A18" s="1">
        <v>12421608</v>
      </c>
      <c r="B18" s="1">
        <v>2016</v>
      </c>
      <c r="C18" s="13">
        <v>2017</v>
      </c>
      <c r="D18" s="12" t="s">
        <v>47</v>
      </c>
      <c r="E18" s="12" t="s">
        <v>48</v>
      </c>
      <c r="F18" s="30">
        <v>191.9</v>
      </c>
      <c r="G18" s="30">
        <v>196.26076</v>
      </c>
      <c r="H18" s="14">
        <f t="shared" si="0"/>
        <v>4.3607599999999991</v>
      </c>
      <c r="I18" s="15">
        <f t="shared" si="1"/>
        <v>2.2724127149557054E-2</v>
      </c>
      <c r="J18" s="16"/>
    </row>
    <row r="19" spans="1:20" x14ac:dyDescent="0.25">
      <c r="A19" s="1">
        <v>12421613</v>
      </c>
      <c r="B19" s="1">
        <v>2016</v>
      </c>
      <c r="C19" s="13">
        <v>2017</v>
      </c>
      <c r="D19" s="12" t="s">
        <v>49</v>
      </c>
      <c r="E19" s="12" t="s">
        <v>50</v>
      </c>
      <c r="F19" s="30">
        <v>836.8</v>
      </c>
      <c r="G19" s="30">
        <v>762.10996999999998</v>
      </c>
      <c r="H19" s="14">
        <f t="shared" si="0"/>
        <v>-74.690029999999979</v>
      </c>
      <c r="I19" s="15">
        <f t="shared" si="1"/>
        <v>-8.9256728011472261E-2</v>
      </c>
      <c r="J19" s="16"/>
      <c r="P19" s="12" t="s">
        <v>46</v>
      </c>
    </row>
    <row r="20" spans="1:20" x14ac:dyDescent="0.25">
      <c r="A20" s="1">
        <v>12421615</v>
      </c>
      <c r="B20" s="1">
        <v>2016</v>
      </c>
      <c r="C20" s="13">
        <v>2017</v>
      </c>
      <c r="D20" s="12" t="s">
        <v>51</v>
      </c>
      <c r="E20" s="12" t="s">
        <v>52</v>
      </c>
      <c r="F20" s="30">
        <v>564</v>
      </c>
      <c r="G20" s="30">
        <v>615.24950000000001</v>
      </c>
      <c r="H20" s="14">
        <f t="shared" si="0"/>
        <v>51.249500000000012</v>
      </c>
      <c r="I20" s="15">
        <f t="shared" si="1"/>
        <v>9.0867907801418457E-2</v>
      </c>
      <c r="J20" s="16"/>
    </row>
    <row r="21" spans="1:20" x14ac:dyDescent="0.25">
      <c r="A21" s="1">
        <v>13321601</v>
      </c>
      <c r="B21" s="1">
        <v>2016</v>
      </c>
      <c r="C21" s="13">
        <v>2017</v>
      </c>
      <c r="D21" s="12" t="s">
        <v>53</v>
      </c>
      <c r="E21" s="12" t="s">
        <v>54</v>
      </c>
      <c r="F21" s="30">
        <v>311.8</v>
      </c>
      <c r="G21" s="30">
        <v>267.87251000000003</v>
      </c>
      <c r="H21" s="14">
        <f t="shared" si="0"/>
        <v>-43.927489999999977</v>
      </c>
      <c r="I21" s="15">
        <f t="shared" si="1"/>
        <v>-0.14088354714560608</v>
      </c>
      <c r="J21" s="16"/>
      <c r="P21" s="15">
        <v>-0.999</v>
      </c>
      <c r="Q21" s="15">
        <v>-0.9</v>
      </c>
    </row>
    <row r="22" spans="1:20" x14ac:dyDescent="0.25">
      <c r="A22" s="1">
        <v>13321691</v>
      </c>
      <c r="B22" s="1">
        <v>2016</v>
      </c>
      <c r="C22" s="13">
        <v>2017</v>
      </c>
      <c r="D22" s="12" t="s">
        <v>55</v>
      </c>
      <c r="E22" s="12" t="s">
        <v>56</v>
      </c>
      <c r="F22" s="30">
        <v>3047.1</v>
      </c>
      <c r="G22" s="30">
        <v>2968.2856499999998</v>
      </c>
      <c r="H22" s="14">
        <f t="shared" si="0"/>
        <v>-78.814350000000104</v>
      </c>
      <c r="I22" s="15">
        <f t="shared" si="1"/>
        <v>-2.5865363788520269E-2</v>
      </c>
      <c r="J22" s="16"/>
      <c r="P22" s="15">
        <v>-0.89900000000000002</v>
      </c>
      <c r="Q22" s="15">
        <v>-0.8</v>
      </c>
    </row>
    <row r="23" spans="1:20" x14ac:dyDescent="0.25">
      <c r="A23" s="1">
        <v>13331405</v>
      </c>
      <c r="B23" s="1">
        <v>2014</v>
      </c>
      <c r="C23" s="13">
        <v>2017</v>
      </c>
      <c r="D23" s="12" t="s">
        <v>57</v>
      </c>
      <c r="E23" s="12" t="s">
        <v>58</v>
      </c>
      <c r="F23" s="30">
        <v>819.4</v>
      </c>
      <c r="G23" s="30">
        <v>842.73193000000003</v>
      </c>
      <c r="H23" s="14">
        <f t="shared" si="0"/>
        <v>23.331930000000057</v>
      </c>
      <c r="I23" s="15">
        <f t="shared" si="1"/>
        <v>2.8474408103490428E-2</v>
      </c>
      <c r="J23" s="16"/>
      <c r="P23" s="15">
        <v>-0.79900000000000004</v>
      </c>
      <c r="Q23" s="15">
        <v>-0.70000000000000007</v>
      </c>
    </row>
    <row r="24" spans="1:20" x14ac:dyDescent="0.25">
      <c r="A24" s="1">
        <v>13331603</v>
      </c>
      <c r="B24" s="1">
        <v>2016</v>
      </c>
      <c r="C24" s="13">
        <v>2017</v>
      </c>
      <c r="D24" s="12" t="s">
        <v>59</v>
      </c>
      <c r="E24" s="12" t="s">
        <v>60</v>
      </c>
      <c r="F24" s="30">
        <v>169.9</v>
      </c>
      <c r="G24" s="30">
        <v>257.47280999999998</v>
      </c>
      <c r="H24" s="14">
        <f t="shared" si="0"/>
        <v>87.572809999999976</v>
      </c>
      <c r="I24" s="15">
        <f t="shared" si="1"/>
        <v>0.51543737492642716</v>
      </c>
      <c r="J24" s="16"/>
      <c r="P24" s="15">
        <v>-0.69900000000000007</v>
      </c>
      <c r="Q24" s="15">
        <v>-0.60000000000000009</v>
      </c>
    </row>
    <row r="25" spans="1:20" x14ac:dyDescent="0.25">
      <c r="A25" s="1">
        <v>13461605</v>
      </c>
      <c r="B25" s="1">
        <v>2016</v>
      </c>
      <c r="C25" s="13">
        <v>2017</v>
      </c>
      <c r="D25" s="12" t="s">
        <v>61</v>
      </c>
      <c r="E25" s="12" t="s">
        <v>62</v>
      </c>
      <c r="F25" s="30">
        <v>612.79999999999995</v>
      </c>
      <c r="G25" s="30">
        <v>616.34056999999996</v>
      </c>
      <c r="H25" s="14">
        <f t="shared" si="0"/>
        <v>3.5405700000000024</v>
      </c>
      <c r="I25" s="15">
        <f t="shared" si="1"/>
        <v>5.7776925587467408E-3</v>
      </c>
      <c r="J25" s="16"/>
      <c r="P25" s="15">
        <v>-0.59900000000000009</v>
      </c>
      <c r="Q25" s="15">
        <v>-0.50000000000000011</v>
      </c>
    </row>
    <row r="26" spans="1:20" x14ac:dyDescent="0.25">
      <c r="A26" s="1">
        <v>14011604</v>
      </c>
      <c r="B26" s="1">
        <v>2016</v>
      </c>
      <c r="C26" s="13">
        <v>2017</v>
      </c>
      <c r="D26" s="12" t="s">
        <v>63</v>
      </c>
      <c r="E26" s="12" t="s">
        <v>64</v>
      </c>
      <c r="F26" s="30">
        <v>4407.1000000000004</v>
      </c>
      <c r="G26" s="30">
        <v>3652.201</v>
      </c>
      <c r="H26" s="14">
        <f t="shared" si="0"/>
        <v>-754.89900000000034</v>
      </c>
      <c r="I26" s="15">
        <f t="shared" si="1"/>
        <v>-0.17129155226793136</v>
      </c>
      <c r="J26" s="16"/>
      <c r="P26" s="15">
        <v>-0.49900000000000011</v>
      </c>
      <c r="Q26" s="15">
        <v>-0.40000000000000013</v>
      </c>
    </row>
    <row r="27" spans="1:20" x14ac:dyDescent="0.25">
      <c r="A27" s="1">
        <v>14011606</v>
      </c>
      <c r="B27" s="1">
        <v>2016</v>
      </c>
      <c r="C27" s="13">
        <v>2017</v>
      </c>
      <c r="D27" s="12" t="s">
        <v>65</v>
      </c>
      <c r="E27" s="12" t="s">
        <v>66</v>
      </c>
      <c r="F27" s="30">
        <v>465.2</v>
      </c>
      <c r="G27" s="30">
        <v>465.18887999999998</v>
      </c>
      <c r="H27" s="14">
        <f t="shared" si="0"/>
        <v>-1.1120000000005348E-2</v>
      </c>
      <c r="I27" s="15">
        <f t="shared" si="1"/>
        <v>-2.3903697334491289E-5</v>
      </c>
      <c r="J27" s="16"/>
      <c r="P27" s="15">
        <v>-0.39900000000000013</v>
      </c>
      <c r="Q27" s="15">
        <v>-0.30000000000000016</v>
      </c>
    </row>
    <row r="28" spans="1:20" x14ac:dyDescent="0.25">
      <c r="A28" s="1">
        <v>14361601</v>
      </c>
      <c r="B28" s="1">
        <v>2016</v>
      </c>
      <c r="C28" s="13">
        <v>2017</v>
      </c>
      <c r="D28" s="12" t="s">
        <v>67</v>
      </c>
      <c r="E28" s="12" t="s">
        <v>68</v>
      </c>
      <c r="F28" s="30">
        <v>4175.6000000000004</v>
      </c>
      <c r="G28" s="30">
        <v>3710.7616600000001</v>
      </c>
      <c r="H28" s="14">
        <f t="shared" si="0"/>
        <v>-464.83834000000024</v>
      </c>
      <c r="I28" s="15">
        <f t="shared" si="1"/>
        <v>-0.111322526104033</v>
      </c>
      <c r="J28" s="16"/>
      <c r="P28" s="15">
        <v>-0.29900000000000015</v>
      </c>
      <c r="Q28" s="15">
        <v>-0.20000000000000015</v>
      </c>
    </row>
    <row r="29" spans="1:20" x14ac:dyDescent="0.25">
      <c r="A29" s="1">
        <v>13491603</v>
      </c>
      <c r="B29" s="1">
        <v>2016</v>
      </c>
      <c r="C29" s="13">
        <v>2017</v>
      </c>
      <c r="D29" s="12" t="s">
        <v>69</v>
      </c>
      <c r="E29" s="12" t="s">
        <v>70</v>
      </c>
      <c r="F29" s="30">
        <v>1567.9</v>
      </c>
      <c r="G29" s="30">
        <v>1486.43912</v>
      </c>
      <c r="H29" s="14">
        <f t="shared" si="0"/>
        <v>-81.460880000000088</v>
      </c>
      <c r="I29" s="15">
        <f t="shared" si="1"/>
        <v>-5.1955405319216844E-2</v>
      </c>
      <c r="J29" s="16"/>
      <c r="P29" s="15">
        <v>-0.19900000000000015</v>
      </c>
      <c r="Q29" s="15">
        <v>-0.10000000000000014</v>
      </c>
    </row>
    <row r="30" spans="1:20" x14ac:dyDescent="0.25">
      <c r="A30" s="1">
        <v>14281692</v>
      </c>
      <c r="B30" s="1">
        <v>2016</v>
      </c>
      <c r="C30" s="13">
        <v>2017</v>
      </c>
      <c r="D30" s="12" t="s">
        <v>71</v>
      </c>
      <c r="E30" s="12" t="s">
        <v>72</v>
      </c>
      <c r="F30" s="30">
        <v>2250</v>
      </c>
      <c r="G30" s="30">
        <v>1894.4775500000001</v>
      </c>
      <c r="H30" s="14">
        <f t="shared" si="0"/>
        <v>-355.52244999999994</v>
      </c>
      <c r="I30" s="15">
        <f t="shared" si="1"/>
        <v>-0.15800997777777775</v>
      </c>
      <c r="J30" s="16"/>
      <c r="P30" s="15">
        <v>-9.9000000000000143E-2</v>
      </c>
      <c r="Q30" s="15">
        <v>-1E-3</v>
      </c>
    </row>
    <row r="31" spans="1:20" x14ac:dyDescent="0.25">
      <c r="A31" s="1">
        <v>13331701</v>
      </c>
      <c r="B31" s="1">
        <v>2017</v>
      </c>
      <c r="C31" s="13">
        <v>2017</v>
      </c>
      <c r="D31" s="12" t="s">
        <v>73</v>
      </c>
      <c r="E31" s="12" t="s">
        <v>74</v>
      </c>
      <c r="F31" s="30">
        <v>2095.9</v>
      </c>
      <c r="G31" s="30">
        <v>1619.77981</v>
      </c>
      <c r="H31" s="14">
        <f t="shared" si="0"/>
        <v>-476.12019000000009</v>
      </c>
      <c r="I31" s="15">
        <f t="shared" si="1"/>
        <v>-0.22716741733861351</v>
      </c>
      <c r="J31" s="16"/>
      <c r="P31" s="15">
        <v>0</v>
      </c>
      <c r="Q31" s="15">
        <v>9.9000000000000005E-2</v>
      </c>
    </row>
    <row r="32" spans="1:20" x14ac:dyDescent="0.25">
      <c r="A32" s="3">
        <v>12961701</v>
      </c>
      <c r="B32" s="3">
        <v>2017</v>
      </c>
      <c r="C32" s="13">
        <v>2017</v>
      </c>
      <c r="D32" s="12" t="s">
        <v>75</v>
      </c>
      <c r="E32" s="12" t="s">
        <v>76</v>
      </c>
      <c r="F32" s="30">
        <v>2302.1</v>
      </c>
      <c r="G32" s="30">
        <v>2496.5951600000003</v>
      </c>
      <c r="H32" s="14">
        <f t="shared" si="0"/>
        <v>194.4951600000004</v>
      </c>
      <c r="I32" s="15">
        <f t="shared" si="1"/>
        <v>8.4485973676208859E-2</v>
      </c>
      <c r="J32" s="16"/>
      <c r="P32" s="15">
        <v>0.1</v>
      </c>
      <c r="Q32" s="15">
        <v>0.19900000000000001</v>
      </c>
    </row>
    <row r="33" spans="1:17" x14ac:dyDescent="0.25">
      <c r="A33" s="3">
        <v>12961706</v>
      </c>
      <c r="B33" s="3">
        <v>2017</v>
      </c>
      <c r="C33" s="13">
        <v>2017</v>
      </c>
      <c r="D33" s="12" t="s">
        <v>77</v>
      </c>
      <c r="E33" s="12" t="s">
        <v>78</v>
      </c>
      <c r="F33" s="30">
        <v>321.5</v>
      </c>
      <c r="G33" s="30">
        <v>338.322</v>
      </c>
      <c r="H33" s="14">
        <f t="shared" si="0"/>
        <v>16.822000000000003</v>
      </c>
      <c r="I33" s="15">
        <f t="shared" si="1"/>
        <v>5.2323483670295497E-2</v>
      </c>
      <c r="J33" s="16"/>
      <c r="P33" s="15">
        <v>0.2</v>
      </c>
      <c r="Q33" s="15">
        <v>0.29900000000000004</v>
      </c>
    </row>
    <row r="34" spans="1:17" x14ac:dyDescent="0.25">
      <c r="A34" s="1">
        <v>12961707</v>
      </c>
      <c r="B34" s="1">
        <v>2017</v>
      </c>
      <c r="C34" s="13">
        <v>2017</v>
      </c>
      <c r="D34" s="12" t="s">
        <v>79</v>
      </c>
      <c r="E34" s="12" t="s">
        <v>80</v>
      </c>
      <c r="F34" s="30">
        <v>2437.3000000000002</v>
      </c>
      <c r="G34" s="30">
        <v>3058.10905</v>
      </c>
      <c r="H34" s="14">
        <f t="shared" si="0"/>
        <v>620.80904999999984</v>
      </c>
      <c r="I34" s="15">
        <f t="shared" si="1"/>
        <v>0.25471179173675779</v>
      </c>
      <c r="J34" s="16"/>
      <c r="P34" s="15">
        <v>0.30000000000000004</v>
      </c>
      <c r="Q34" s="15">
        <v>0.39900000000000002</v>
      </c>
    </row>
    <row r="35" spans="1:17" x14ac:dyDescent="0.25">
      <c r="A35" s="4">
        <v>12961702</v>
      </c>
      <c r="B35" s="4">
        <v>2017</v>
      </c>
      <c r="C35" s="13">
        <v>2017</v>
      </c>
      <c r="D35" s="12" t="s">
        <v>81</v>
      </c>
      <c r="E35" s="12" t="s">
        <v>82</v>
      </c>
      <c r="F35" s="30">
        <v>210.8</v>
      </c>
      <c r="G35" s="30">
        <v>196.03856999999999</v>
      </c>
      <c r="H35" s="14">
        <f t="shared" si="0"/>
        <v>-14.761430000000018</v>
      </c>
      <c r="I35" s="15">
        <f t="shared" si="1"/>
        <v>-7.0025759013282812E-2</v>
      </c>
      <c r="J35" s="16"/>
      <c r="P35" s="15">
        <v>0.4</v>
      </c>
      <c r="Q35" s="15">
        <v>0.499</v>
      </c>
    </row>
    <row r="36" spans="1:17" x14ac:dyDescent="0.25">
      <c r="A36" s="4">
        <v>12961703</v>
      </c>
      <c r="B36" s="4">
        <v>2017</v>
      </c>
      <c r="C36" s="13">
        <v>2017</v>
      </c>
      <c r="D36" s="12" t="s">
        <v>83</v>
      </c>
      <c r="E36" s="12" t="s">
        <v>84</v>
      </c>
      <c r="F36" s="30">
        <v>142.9</v>
      </c>
      <c r="G36" s="30">
        <v>191.37642000000002</v>
      </c>
      <c r="H36" s="14">
        <f t="shared" si="0"/>
        <v>48.476420000000019</v>
      </c>
      <c r="I36" s="15">
        <f t="shared" si="1"/>
        <v>0.3392331700489854</v>
      </c>
      <c r="J36" s="16"/>
      <c r="P36" s="15">
        <v>0.5</v>
      </c>
      <c r="Q36" s="15">
        <v>0.59899999999999998</v>
      </c>
    </row>
    <row r="37" spans="1:17" x14ac:dyDescent="0.25">
      <c r="A37" s="4">
        <v>12961704</v>
      </c>
      <c r="B37" s="4">
        <v>2017</v>
      </c>
      <c r="C37" s="13">
        <v>2017</v>
      </c>
      <c r="D37" s="12" t="s">
        <v>85</v>
      </c>
      <c r="E37" s="12" t="s">
        <v>86</v>
      </c>
      <c r="F37" s="30">
        <v>279.3</v>
      </c>
      <c r="G37" s="30">
        <v>273.90096999999997</v>
      </c>
      <c r="H37" s="14">
        <f t="shared" si="0"/>
        <v>-5.3990300000000389</v>
      </c>
      <c r="I37" s="15">
        <f t="shared" si="1"/>
        <v>-1.9330576441102896E-2</v>
      </c>
      <c r="J37" s="16"/>
      <c r="P37" s="15">
        <v>0.6</v>
      </c>
      <c r="Q37" s="15">
        <v>0.69899999999999995</v>
      </c>
    </row>
    <row r="38" spans="1:17" x14ac:dyDescent="0.25">
      <c r="A38" s="1">
        <v>13251718</v>
      </c>
      <c r="B38" s="1">
        <v>2017</v>
      </c>
      <c r="C38" s="13">
        <v>2017</v>
      </c>
      <c r="D38" s="12" t="s">
        <v>9</v>
      </c>
      <c r="E38" s="12" t="s">
        <v>10</v>
      </c>
      <c r="F38" s="30">
        <v>373.4</v>
      </c>
      <c r="G38" s="30">
        <v>236.58428000000001</v>
      </c>
      <c r="H38" s="14">
        <f t="shared" si="0"/>
        <v>-136.81571999999997</v>
      </c>
      <c r="I38" s="15">
        <f t="shared" si="1"/>
        <v>-0.3664052490626673</v>
      </c>
      <c r="J38" s="16"/>
      <c r="P38" s="15">
        <v>0.7</v>
      </c>
      <c r="Q38" s="15">
        <v>0.79899999999999993</v>
      </c>
    </row>
    <row r="39" spans="1:17" x14ac:dyDescent="0.25">
      <c r="A39" s="1">
        <v>14111702</v>
      </c>
      <c r="B39" s="1">
        <v>2017</v>
      </c>
      <c r="C39" s="13">
        <v>2017</v>
      </c>
      <c r="D39" s="12" t="s">
        <v>87</v>
      </c>
      <c r="E39" s="12" t="s">
        <v>88</v>
      </c>
      <c r="F39" s="30">
        <v>199.8</v>
      </c>
      <c r="G39" s="30">
        <v>138.97298999999998</v>
      </c>
      <c r="H39" s="14">
        <f t="shared" si="0"/>
        <v>-60.82701000000003</v>
      </c>
      <c r="I39" s="15">
        <f t="shared" si="1"/>
        <v>-0.30443948948948962</v>
      </c>
      <c r="J39" s="16"/>
      <c r="P39" s="15">
        <v>0.79999999999999993</v>
      </c>
      <c r="Q39" s="15">
        <v>0.89899999999999991</v>
      </c>
    </row>
    <row r="40" spans="1:17" x14ac:dyDescent="0.25">
      <c r="A40" s="1">
        <v>13251710</v>
      </c>
      <c r="B40" s="1">
        <v>2017</v>
      </c>
      <c r="C40" s="13">
        <v>2017</v>
      </c>
      <c r="D40" s="12" t="s">
        <v>89</v>
      </c>
      <c r="E40" s="12" t="s">
        <v>90</v>
      </c>
      <c r="F40" s="30">
        <v>2197.3000000000002</v>
      </c>
      <c r="G40" s="30">
        <v>1815.20326</v>
      </c>
      <c r="H40" s="14">
        <f t="shared" si="0"/>
        <v>-382.09674000000018</v>
      </c>
      <c r="I40" s="15">
        <f t="shared" si="1"/>
        <v>-0.17389375142220004</v>
      </c>
      <c r="J40" s="16"/>
      <c r="P40" s="15">
        <v>0.89999999999999991</v>
      </c>
      <c r="Q40" s="15">
        <v>0.99899999999999989</v>
      </c>
    </row>
    <row r="41" spans="1:17" x14ac:dyDescent="0.25">
      <c r="A41" s="1">
        <v>13251711</v>
      </c>
      <c r="B41" s="1">
        <v>2017</v>
      </c>
      <c r="C41" s="13">
        <v>2017</v>
      </c>
      <c r="D41" s="12" t="s">
        <v>91</v>
      </c>
      <c r="E41" s="12" t="s">
        <v>92</v>
      </c>
      <c r="F41" s="30">
        <v>1458.8</v>
      </c>
      <c r="G41" s="30">
        <v>689.38747000000001</v>
      </c>
      <c r="H41" s="14">
        <f t="shared" si="0"/>
        <v>-769.41252999999995</v>
      </c>
      <c r="I41" s="15">
        <f t="shared" si="1"/>
        <v>-0.52742838634494105</v>
      </c>
      <c r="J41" s="16"/>
    </row>
    <row r="42" spans="1:17" x14ac:dyDescent="0.25">
      <c r="A42" s="1">
        <v>13461706</v>
      </c>
      <c r="B42" s="1">
        <v>2017</v>
      </c>
      <c r="C42" s="13">
        <v>2017</v>
      </c>
      <c r="D42" s="12" t="s">
        <v>93</v>
      </c>
      <c r="E42" s="12" t="s">
        <v>94</v>
      </c>
      <c r="F42" s="30">
        <v>194.7</v>
      </c>
      <c r="G42" s="30">
        <v>161.26495</v>
      </c>
      <c r="H42" s="14">
        <f t="shared" si="0"/>
        <v>-33.43504999999999</v>
      </c>
      <c r="I42" s="15">
        <f t="shared" si="1"/>
        <v>-0.17172598870056494</v>
      </c>
      <c r="J42" s="16"/>
    </row>
    <row r="43" spans="1:17" x14ac:dyDescent="0.25">
      <c r="A43" s="4">
        <v>13331703</v>
      </c>
      <c r="B43" s="4">
        <v>2017</v>
      </c>
      <c r="C43" s="13">
        <v>2017</v>
      </c>
      <c r="D43" s="12" t="s">
        <v>95</v>
      </c>
      <c r="E43" s="12" t="s">
        <v>96</v>
      </c>
      <c r="F43" s="30">
        <v>1058.8</v>
      </c>
      <c r="G43" s="30">
        <v>717.25810999999999</v>
      </c>
      <c r="H43" s="14">
        <f t="shared" si="0"/>
        <v>-341.54188999999997</v>
      </c>
      <c r="I43" s="15">
        <f t="shared" si="1"/>
        <v>-0.32257450887797506</v>
      </c>
      <c r="J43" s="16"/>
    </row>
    <row r="44" spans="1:17" x14ac:dyDescent="0.25">
      <c r="A44" s="3">
        <v>14011602</v>
      </c>
      <c r="B44" s="3">
        <v>2016</v>
      </c>
      <c r="C44" s="13">
        <v>2017</v>
      </c>
      <c r="D44" s="12" t="s">
        <v>97</v>
      </c>
      <c r="E44" s="12" t="s">
        <v>98</v>
      </c>
      <c r="F44" s="30">
        <v>1453.8</v>
      </c>
      <c r="G44" s="30">
        <v>881.77620999999999</v>
      </c>
      <c r="H44" s="14">
        <f t="shared" si="0"/>
        <v>-572.02378999999996</v>
      </c>
      <c r="I44" s="15">
        <f t="shared" si="1"/>
        <v>-0.39346800797908926</v>
      </c>
      <c r="J44" s="16"/>
    </row>
    <row r="45" spans="1:17" x14ac:dyDescent="0.25">
      <c r="A45" s="5">
        <v>13251709</v>
      </c>
      <c r="B45" s="5">
        <v>2017</v>
      </c>
      <c r="C45" s="13">
        <v>2017</v>
      </c>
      <c r="D45" s="12" t="s">
        <v>99</v>
      </c>
      <c r="E45" s="12" t="s">
        <v>100</v>
      </c>
      <c r="F45" s="30">
        <v>188.9</v>
      </c>
      <c r="G45" s="30">
        <v>149.27403000000001</v>
      </c>
      <c r="H45" s="14">
        <f t="shared" si="0"/>
        <v>-39.625969999999995</v>
      </c>
      <c r="I45" s="15">
        <f t="shared" si="1"/>
        <v>-0.20977220751720485</v>
      </c>
      <c r="J45" s="16"/>
    </row>
    <row r="46" spans="1:17" x14ac:dyDescent="0.25">
      <c r="A46" s="5">
        <v>20081710</v>
      </c>
      <c r="B46" s="5">
        <v>2017</v>
      </c>
      <c r="C46" s="13">
        <v>2017</v>
      </c>
      <c r="D46" s="12" t="s">
        <v>101</v>
      </c>
      <c r="E46" s="12" t="s">
        <v>101</v>
      </c>
      <c r="F46" s="30">
        <v>923.4</v>
      </c>
      <c r="G46" s="30">
        <v>503.50258000000002</v>
      </c>
      <c r="H46" s="14">
        <f t="shared" si="0"/>
        <v>-419.89741999999995</v>
      </c>
      <c r="I46" s="15">
        <f t="shared" si="1"/>
        <v>-0.45472971626597353</v>
      </c>
      <c r="J46" s="16"/>
    </row>
    <row r="47" spans="1:17" x14ac:dyDescent="0.25">
      <c r="A47" s="3">
        <v>13501705</v>
      </c>
      <c r="B47" s="3">
        <v>2017</v>
      </c>
      <c r="C47" s="13">
        <v>2017</v>
      </c>
      <c r="D47" s="12" t="s">
        <v>102</v>
      </c>
      <c r="E47" s="12" t="s">
        <v>103</v>
      </c>
      <c r="F47" s="30">
        <v>89.7</v>
      </c>
      <c r="G47" s="30">
        <v>73.401330000000002</v>
      </c>
      <c r="H47" s="14">
        <f t="shared" si="0"/>
        <v>-16.298670000000001</v>
      </c>
      <c r="I47" s="15">
        <f t="shared" si="1"/>
        <v>-0.18170200668896322</v>
      </c>
      <c r="J47" s="16"/>
    </row>
    <row r="48" spans="1:17" x14ac:dyDescent="0.25">
      <c r="A48" s="5">
        <v>12931704</v>
      </c>
      <c r="B48" s="5">
        <v>2017</v>
      </c>
      <c r="C48" s="13">
        <v>2017</v>
      </c>
      <c r="D48" s="12" t="s">
        <v>104</v>
      </c>
      <c r="E48" s="12" t="s">
        <v>105</v>
      </c>
      <c r="F48" s="30">
        <v>489</v>
      </c>
      <c r="G48" s="30">
        <v>355.48475999999999</v>
      </c>
      <c r="H48" s="14">
        <f t="shared" si="0"/>
        <v>-133.51524000000001</v>
      </c>
      <c r="I48" s="15">
        <f t="shared" si="1"/>
        <v>-0.27303730061349696</v>
      </c>
      <c r="J48" s="16"/>
    </row>
    <row r="49" spans="1:10" x14ac:dyDescent="0.25">
      <c r="A49" s="5">
        <v>12421704</v>
      </c>
      <c r="B49" s="5">
        <v>2017</v>
      </c>
      <c r="C49" s="13">
        <v>2017</v>
      </c>
      <c r="D49" s="12" t="s">
        <v>106</v>
      </c>
      <c r="E49" s="12" t="s">
        <v>107</v>
      </c>
      <c r="F49" s="30">
        <v>199.3</v>
      </c>
      <c r="G49" s="30">
        <v>228.64910999999998</v>
      </c>
      <c r="H49" s="14">
        <f t="shared" si="0"/>
        <v>29.349109999999968</v>
      </c>
      <c r="I49" s="15">
        <f t="shared" si="1"/>
        <v>0.14726096337180114</v>
      </c>
      <c r="J49" s="16"/>
    </row>
    <row r="50" spans="1:10" x14ac:dyDescent="0.25">
      <c r="A50" s="5">
        <v>12421705</v>
      </c>
      <c r="B50" s="5">
        <v>2017</v>
      </c>
      <c r="C50" s="13">
        <v>2017</v>
      </c>
      <c r="D50" s="12" t="s">
        <v>108</v>
      </c>
      <c r="E50" s="12" t="s">
        <v>108</v>
      </c>
      <c r="F50" s="30">
        <v>49</v>
      </c>
      <c r="G50" s="30">
        <v>49.913699999999999</v>
      </c>
      <c r="H50" s="14">
        <f t="shared" si="0"/>
        <v>0.91369999999999862</v>
      </c>
      <c r="I50" s="15">
        <f t="shared" si="1"/>
        <v>1.8646938775510175E-2</v>
      </c>
      <c r="J50" s="16"/>
    </row>
    <row r="51" spans="1:10" x14ac:dyDescent="0.25">
      <c r="A51" s="3">
        <v>13491708</v>
      </c>
      <c r="B51" s="3">
        <v>2017</v>
      </c>
      <c r="C51" s="13">
        <v>2017</v>
      </c>
      <c r="D51" s="12" t="s">
        <v>109</v>
      </c>
      <c r="E51" s="12" t="s">
        <v>110</v>
      </c>
      <c r="F51" s="30">
        <v>2404.1</v>
      </c>
      <c r="G51" s="30">
        <v>3234.6081300000001</v>
      </c>
      <c r="H51" s="14">
        <f t="shared" si="0"/>
        <v>830.50813000000016</v>
      </c>
      <c r="I51" s="15">
        <f t="shared" si="1"/>
        <v>0.34545490204234441</v>
      </c>
      <c r="J51" s="16"/>
    </row>
    <row r="52" spans="1:10" x14ac:dyDescent="0.25">
      <c r="A52" s="6">
        <v>13071701</v>
      </c>
      <c r="B52" s="6">
        <v>2017</v>
      </c>
      <c r="C52" s="13">
        <v>2017</v>
      </c>
      <c r="D52" s="12" t="s">
        <v>111</v>
      </c>
      <c r="E52" s="12" t="s">
        <v>112</v>
      </c>
      <c r="F52" s="30">
        <v>198.8</v>
      </c>
      <c r="G52" s="30">
        <v>273.86599999999999</v>
      </c>
      <c r="H52" s="14">
        <f t="shared" si="0"/>
        <v>75.065999999999974</v>
      </c>
      <c r="I52" s="15">
        <f t="shared" si="1"/>
        <v>0.37759557344064371</v>
      </c>
      <c r="J52" s="16"/>
    </row>
    <row r="53" spans="1:10" x14ac:dyDescent="0.25">
      <c r="A53" s="6">
        <v>13251706</v>
      </c>
      <c r="B53" s="6">
        <v>2017</v>
      </c>
      <c r="C53" s="13">
        <v>2017</v>
      </c>
      <c r="D53" s="12" t="s">
        <v>113</v>
      </c>
      <c r="E53" s="12" t="s">
        <v>114</v>
      </c>
      <c r="F53" s="30">
        <v>1000</v>
      </c>
      <c r="G53" s="30">
        <v>1437.20697</v>
      </c>
      <c r="H53" s="14">
        <f t="shared" si="0"/>
        <v>437.20696999999996</v>
      </c>
      <c r="I53" s="15">
        <f t="shared" si="1"/>
        <v>0.43720696999999997</v>
      </c>
      <c r="J53" s="16"/>
    </row>
    <row r="54" spans="1:10" x14ac:dyDescent="0.25">
      <c r="A54" s="6">
        <v>12421710</v>
      </c>
      <c r="B54" s="6">
        <v>2017</v>
      </c>
      <c r="C54" s="13">
        <v>2017</v>
      </c>
      <c r="D54" s="12" t="s">
        <v>115</v>
      </c>
      <c r="E54" s="12" t="s">
        <v>116</v>
      </c>
      <c r="F54" s="30">
        <v>118.4</v>
      </c>
      <c r="G54" s="30">
        <v>121.13525</v>
      </c>
      <c r="H54" s="14">
        <f t="shared" si="0"/>
        <v>2.7352499999999935</v>
      </c>
      <c r="I54" s="15">
        <f t="shared" si="1"/>
        <v>2.3101773648648592E-2</v>
      </c>
      <c r="J54" s="16"/>
    </row>
    <row r="55" spans="1:10" x14ac:dyDescent="0.25">
      <c r="A55" s="6">
        <v>12931709</v>
      </c>
      <c r="B55" s="6">
        <v>2017</v>
      </c>
      <c r="C55" s="13">
        <v>2017</v>
      </c>
      <c r="D55" s="12" t="s">
        <v>117</v>
      </c>
      <c r="E55" s="12" t="s">
        <v>118</v>
      </c>
      <c r="F55" s="30">
        <v>46.8</v>
      </c>
      <c r="G55" s="30">
        <v>45.493379999999995</v>
      </c>
      <c r="H55" s="14">
        <f t="shared" si="0"/>
        <v>-1.3066200000000023</v>
      </c>
      <c r="I55" s="15">
        <f t="shared" si="1"/>
        <v>-2.7919230769230821E-2</v>
      </c>
      <c r="J55" s="16"/>
    </row>
    <row r="56" spans="1:10" x14ac:dyDescent="0.25">
      <c r="A56" s="6">
        <v>13251707</v>
      </c>
      <c r="B56" s="6">
        <v>2017</v>
      </c>
      <c r="C56" s="13">
        <v>2017</v>
      </c>
      <c r="D56" s="12" t="s">
        <v>119</v>
      </c>
      <c r="E56" s="12" t="s">
        <v>120</v>
      </c>
      <c r="F56" s="30">
        <v>495.8</v>
      </c>
      <c r="G56" s="30">
        <v>397.84487000000001</v>
      </c>
      <c r="H56" s="14">
        <f t="shared" si="0"/>
        <v>-97.955129999999997</v>
      </c>
      <c r="I56" s="15">
        <f t="shared" si="1"/>
        <v>-0.19756984671238401</v>
      </c>
      <c r="J56" s="16"/>
    </row>
    <row r="57" spans="1:10" x14ac:dyDescent="0.25">
      <c r="A57" s="6">
        <v>12901702</v>
      </c>
      <c r="B57" s="6">
        <v>2017</v>
      </c>
      <c r="C57" s="13">
        <v>2017</v>
      </c>
      <c r="D57" s="12" t="s">
        <v>121</v>
      </c>
      <c r="E57" s="12" t="s">
        <v>122</v>
      </c>
      <c r="F57" s="30">
        <v>305.39999999999998</v>
      </c>
      <c r="G57" s="30">
        <v>334.11096000000003</v>
      </c>
      <c r="H57" s="14">
        <f t="shared" si="0"/>
        <v>28.710960000000057</v>
      </c>
      <c r="I57" s="15">
        <f t="shared" si="1"/>
        <v>9.4011001964636742E-2</v>
      </c>
      <c r="J57" s="16"/>
    </row>
    <row r="58" spans="1:10" x14ac:dyDescent="0.25">
      <c r="A58" s="6">
        <v>12791701</v>
      </c>
      <c r="B58" s="6">
        <v>2017</v>
      </c>
      <c r="C58" s="13">
        <v>2017</v>
      </c>
      <c r="D58" s="12" t="s">
        <v>123</v>
      </c>
      <c r="E58" s="12" t="s">
        <v>124</v>
      </c>
      <c r="F58" s="30">
        <v>113.4</v>
      </c>
      <c r="G58" s="30">
        <v>112.04888000000001</v>
      </c>
      <c r="H58" s="14">
        <f t="shared" si="0"/>
        <v>-1.3511199999999945</v>
      </c>
      <c r="I58" s="15">
        <f t="shared" si="1"/>
        <v>-1.1914638447971733E-2</v>
      </c>
      <c r="J58" s="16"/>
    </row>
    <row r="59" spans="1:10" x14ac:dyDescent="0.25">
      <c r="A59" s="7">
        <v>13961703</v>
      </c>
      <c r="B59" s="7">
        <v>2017</v>
      </c>
      <c r="C59" s="13">
        <v>2017</v>
      </c>
      <c r="D59" s="12" t="s">
        <v>125</v>
      </c>
      <c r="E59" s="12" t="s">
        <v>126</v>
      </c>
      <c r="F59" s="30">
        <v>199.2</v>
      </c>
      <c r="G59" s="30">
        <v>115.97474000000001</v>
      </c>
      <c r="H59" s="14">
        <f t="shared" si="0"/>
        <v>-83.225259999999977</v>
      </c>
      <c r="I59" s="15">
        <f t="shared" si="1"/>
        <v>-0.41779748995983929</v>
      </c>
      <c r="J59" s="16"/>
    </row>
    <row r="60" spans="1:10" x14ac:dyDescent="0.25">
      <c r="A60" s="7">
        <v>13321703</v>
      </c>
      <c r="B60" s="7">
        <v>2017</v>
      </c>
      <c r="C60" s="13">
        <v>2017</v>
      </c>
      <c r="D60" s="12" t="s">
        <v>127</v>
      </c>
      <c r="E60" s="12" t="s">
        <v>128</v>
      </c>
      <c r="F60" s="30">
        <v>185</v>
      </c>
      <c r="G60" s="30">
        <v>161.20583999999999</v>
      </c>
      <c r="H60" s="14">
        <f t="shared" si="0"/>
        <v>-23.794160000000005</v>
      </c>
      <c r="I60" s="15">
        <f t="shared" si="1"/>
        <v>-0.12861708108108111</v>
      </c>
      <c r="J60" s="16"/>
    </row>
    <row r="61" spans="1:10" x14ac:dyDescent="0.25">
      <c r="A61" s="7">
        <v>12981701</v>
      </c>
      <c r="B61" s="7">
        <v>2017</v>
      </c>
      <c r="C61" s="13">
        <v>2017</v>
      </c>
      <c r="D61" s="12" t="s">
        <v>129</v>
      </c>
      <c r="E61" s="12" t="s">
        <v>130</v>
      </c>
      <c r="F61" s="30">
        <v>198.6</v>
      </c>
      <c r="G61" s="30">
        <v>185.91085999999999</v>
      </c>
      <c r="H61" s="14">
        <f t="shared" si="0"/>
        <v>-12.689140000000009</v>
      </c>
      <c r="I61" s="15">
        <f t="shared" si="1"/>
        <v>-6.3892950654582115E-2</v>
      </c>
      <c r="J61" s="16"/>
    </row>
    <row r="62" spans="1:10" x14ac:dyDescent="0.25">
      <c r="A62" s="7">
        <v>12421707</v>
      </c>
      <c r="B62" s="7">
        <v>2017</v>
      </c>
      <c r="C62" s="13">
        <v>2017</v>
      </c>
      <c r="D62" s="12" t="s">
        <v>131</v>
      </c>
      <c r="E62" s="12" t="s">
        <v>132</v>
      </c>
      <c r="F62" s="30">
        <v>45.2</v>
      </c>
      <c r="G62" s="30">
        <v>48.66404</v>
      </c>
      <c r="H62" s="14">
        <f t="shared" si="0"/>
        <v>3.4640399999999971</v>
      </c>
      <c r="I62" s="15">
        <f t="shared" si="1"/>
        <v>7.663805309734506E-2</v>
      </c>
      <c r="J62" s="16"/>
    </row>
    <row r="63" spans="1:10" x14ac:dyDescent="0.25">
      <c r="A63" s="1">
        <v>13461711</v>
      </c>
      <c r="B63" s="1">
        <v>2017</v>
      </c>
      <c r="C63" s="13">
        <v>2017</v>
      </c>
      <c r="D63" s="12" t="s">
        <v>133</v>
      </c>
      <c r="E63" s="12" t="s">
        <v>134</v>
      </c>
      <c r="F63" s="30">
        <v>49.6</v>
      </c>
      <c r="G63" s="30">
        <v>43.204329999999999</v>
      </c>
      <c r="H63" s="14">
        <f t="shared" si="0"/>
        <v>-6.3956700000000026</v>
      </c>
      <c r="I63" s="15">
        <f t="shared" si="1"/>
        <v>-0.1289449596774194</v>
      </c>
      <c r="J63" s="16"/>
    </row>
    <row r="64" spans="1:10" x14ac:dyDescent="0.25">
      <c r="A64" s="1">
        <v>12851701</v>
      </c>
      <c r="B64" s="1">
        <v>2017</v>
      </c>
      <c r="C64" s="13">
        <v>2017</v>
      </c>
      <c r="D64" s="12" t="s">
        <v>135</v>
      </c>
      <c r="E64" s="12" t="s">
        <v>136</v>
      </c>
      <c r="F64" s="30">
        <v>43.9</v>
      </c>
      <c r="G64" s="30">
        <v>36.185629999999996</v>
      </c>
      <c r="H64" s="14">
        <f t="shared" si="0"/>
        <v>-7.7143700000000024</v>
      </c>
      <c r="I64" s="15">
        <f t="shared" si="1"/>
        <v>-0.17572596810933946</v>
      </c>
      <c r="J64" s="16"/>
    </row>
    <row r="65" spans="1:10" x14ac:dyDescent="0.25">
      <c r="A65" s="1">
        <v>12931712</v>
      </c>
      <c r="B65" s="1">
        <v>2017</v>
      </c>
      <c r="C65" s="13">
        <v>2017</v>
      </c>
      <c r="D65" s="12" t="s">
        <v>137</v>
      </c>
      <c r="E65" s="12" t="s">
        <v>138</v>
      </c>
      <c r="F65" s="30">
        <v>48</v>
      </c>
      <c r="G65" s="30">
        <v>46.138390000000001</v>
      </c>
      <c r="H65" s="14">
        <f t="shared" si="0"/>
        <v>-1.8616099999999989</v>
      </c>
      <c r="I65" s="15">
        <f t="shared" si="1"/>
        <v>-3.8783541666666643E-2</v>
      </c>
      <c r="J65" s="16"/>
    </row>
    <row r="66" spans="1:10" x14ac:dyDescent="0.25">
      <c r="A66" s="1">
        <v>12971706</v>
      </c>
      <c r="B66" s="1">
        <v>2017</v>
      </c>
      <c r="C66" s="13">
        <v>2017</v>
      </c>
      <c r="D66" s="12" t="s">
        <v>139</v>
      </c>
      <c r="E66" s="12" t="s">
        <v>140</v>
      </c>
      <c r="F66" s="30">
        <v>49.9</v>
      </c>
      <c r="G66" s="30">
        <v>51.871690000000001</v>
      </c>
      <c r="H66" s="14">
        <f t="shared" ref="H66:H129" si="2">+G66-F66</f>
        <v>1.9716900000000024</v>
      </c>
      <c r="I66" s="15">
        <f t="shared" ref="I66:I129" si="3">+H66/F66</f>
        <v>3.9512825651302652E-2</v>
      </c>
      <c r="J66" s="16"/>
    </row>
    <row r="67" spans="1:10" x14ac:dyDescent="0.25">
      <c r="A67" s="23">
        <v>13491701</v>
      </c>
      <c r="B67" s="23">
        <v>2017</v>
      </c>
      <c r="C67" s="13">
        <v>2018</v>
      </c>
      <c r="D67" s="17" t="s">
        <v>141</v>
      </c>
      <c r="E67" s="17" t="s">
        <v>142</v>
      </c>
      <c r="F67" s="10">
        <v>2511.5</v>
      </c>
      <c r="G67" s="10">
        <v>1727.67037</v>
      </c>
      <c r="H67" s="14">
        <f t="shared" si="2"/>
        <v>-783.82962999999995</v>
      </c>
      <c r="I67" s="15">
        <f t="shared" si="3"/>
        <v>-0.31209620943659167</v>
      </c>
      <c r="J67" s="16"/>
    </row>
    <row r="68" spans="1:10" x14ac:dyDescent="0.25">
      <c r="A68" s="23">
        <v>12971601</v>
      </c>
      <c r="B68" s="23">
        <v>2016</v>
      </c>
      <c r="C68" s="13">
        <v>2018</v>
      </c>
      <c r="D68" s="17" t="s">
        <v>143</v>
      </c>
      <c r="E68" s="17" t="s">
        <v>144</v>
      </c>
      <c r="F68" s="10">
        <v>6477.8</v>
      </c>
      <c r="G68" s="10">
        <v>5640.8876500000006</v>
      </c>
      <c r="H68" s="14">
        <f t="shared" si="2"/>
        <v>-836.91234999999961</v>
      </c>
      <c r="I68" s="15">
        <f t="shared" si="3"/>
        <v>-0.12919700361233746</v>
      </c>
      <c r="J68" s="16"/>
    </row>
    <row r="69" spans="1:10" x14ac:dyDescent="0.25">
      <c r="A69" s="23">
        <v>13251605</v>
      </c>
      <c r="B69" s="23">
        <v>2016</v>
      </c>
      <c r="C69" s="13">
        <v>2018</v>
      </c>
      <c r="D69" s="17" t="s">
        <v>145</v>
      </c>
      <c r="E69" s="17" t="s">
        <v>146</v>
      </c>
      <c r="F69" s="10">
        <v>1967.8</v>
      </c>
      <c r="G69" s="10">
        <v>1421.63733</v>
      </c>
      <c r="H69" s="14">
        <f t="shared" si="2"/>
        <v>-546.16266999999993</v>
      </c>
      <c r="I69" s="15">
        <f t="shared" si="3"/>
        <v>-0.2775498882000203</v>
      </c>
      <c r="J69" s="16"/>
    </row>
    <row r="70" spans="1:10" x14ac:dyDescent="0.25">
      <c r="A70" s="23">
        <v>13251716</v>
      </c>
      <c r="B70" s="23">
        <v>2017</v>
      </c>
      <c r="C70" s="13">
        <v>2018</v>
      </c>
      <c r="D70" s="17" t="s">
        <v>147</v>
      </c>
      <c r="E70" s="17" t="s">
        <v>148</v>
      </c>
      <c r="F70" s="10">
        <v>1345.3</v>
      </c>
      <c r="G70" s="10">
        <v>792.76315</v>
      </c>
      <c r="H70" s="14">
        <f t="shared" si="2"/>
        <v>-552.53684999999996</v>
      </c>
      <c r="I70" s="15">
        <f t="shared" si="3"/>
        <v>-0.41071645729577044</v>
      </c>
      <c r="J70" s="16"/>
    </row>
    <row r="71" spans="1:10" x14ac:dyDescent="0.25">
      <c r="A71" s="23">
        <v>14111703</v>
      </c>
      <c r="B71" s="23">
        <v>2017</v>
      </c>
      <c r="C71" s="13">
        <v>2018</v>
      </c>
      <c r="D71" s="17" t="s">
        <v>149</v>
      </c>
      <c r="E71" s="17" t="s">
        <v>150</v>
      </c>
      <c r="F71" s="10">
        <v>4374.3</v>
      </c>
      <c r="G71" s="10">
        <v>2871.8408799999997</v>
      </c>
      <c r="H71" s="14">
        <f t="shared" si="2"/>
        <v>-1502.4591200000004</v>
      </c>
      <c r="I71" s="15">
        <f t="shared" si="3"/>
        <v>-0.34347418329789919</v>
      </c>
      <c r="J71" s="16"/>
    </row>
    <row r="72" spans="1:10" x14ac:dyDescent="0.25">
      <c r="A72" s="23">
        <v>12931705</v>
      </c>
      <c r="B72" s="23">
        <v>2017</v>
      </c>
      <c r="C72" s="13">
        <v>2018</v>
      </c>
      <c r="D72" s="17" t="s">
        <v>151</v>
      </c>
      <c r="E72" s="17" t="s">
        <v>152</v>
      </c>
      <c r="F72" s="10">
        <v>487.4</v>
      </c>
      <c r="G72" s="10">
        <v>629.59014999999999</v>
      </c>
      <c r="H72" s="14">
        <f t="shared" si="2"/>
        <v>142.19015000000002</v>
      </c>
      <c r="I72" s="15">
        <f t="shared" si="3"/>
        <v>0.29173194501436195</v>
      </c>
      <c r="J72" s="16"/>
    </row>
    <row r="73" spans="1:10" x14ac:dyDescent="0.25">
      <c r="A73" s="23">
        <v>13251722</v>
      </c>
      <c r="B73" s="23">
        <v>2017</v>
      </c>
      <c r="C73" s="13">
        <v>2018</v>
      </c>
      <c r="D73" s="17" t="s">
        <v>153</v>
      </c>
      <c r="E73" s="17" t="s">
        <v>154</v>
      </c>
      <c r="F73" s="10">
        <v>14559</v>
      </c>
      <c r="G73" s="10">
        <v>9119.2081300000009</v>
      </c>
      <c r="H73" s="14">
        <f t="shared" si="2"/>
        <v>-5439.7918699999991</v>
      </c>
      <c r="I73" s="15">
        <f t="shared" si="3"/>
        <v>-0.37363774091627167</v>
      </c>
      <c r="J73" s="16"/>
    </row>
    <row r="74" spans="1:10" x14ac:dyDescent="0.25">
      <c r="A74" s="23">
        <v>13321701</v>
      </c>
      <c r="B74" s="23">
        <v>2017</v>
      </c>
      <c r="C74" s="13">
        <v>2018</v>
      </c>
      <c r="D74" s="17" t="s">
        <v>155</v>
      </c>
      <c r="E74" s="17" t="s">
        <v>156</v>
      </c>
      <c r="F74" s="10">
        <v>1353.2</v>
      </c>
      <c r="G74" s="10">
        <v>593.92198999999994</v>
      </c>
      <c r="H74" s="14">
        <f t="shared" si="2"/>
        <v>-759.27801000000011</v>
      </c>
      <c r="I74" s="15">
        <f t="shared" si="3"/>
        <v>-0.56109814513745204</v>
      </c>
      <c r="J74" s="16"/>
    </row>
    <row r="75" spans="1:10" x14ac:dyDescent="0.25">
      <c r="A75" s="23">
        <v>12841701</v>
      </c>
      <c r="B75" s="23">
        <v>2017</v>
      </c>
      <c r="C75" s="13">
        <v>2018</v>
      </c>
      <c r="D75" s="17" t="s">
        <v>157</v>
      </c>
      <c r="E75" s="17" t="s">
        <v>158</v>
      </c>
      <c r="F75" s="10">
        <v>641.4</v>
      </c>
      <c r="G75" s="10">
        <v>356.44979999999998</v>
      </c>
      <c r="H75" s="14">
        <f t="shared" si="2"/>
        <v>-284.9502</v>
      </c>
      <c r="I75" s="15">
        <f t="shared" si="3"/>
        <v>-0.44426286248830682</v>
      </c>
      <c r="J75" s="16"/>
    </row>
    <row r="76" spans="1:10" x14ac:dyDescent="0.25">
      <c r="A76" s="23">
        <v>13071702</v>
      </c>
      <c r="B76" s="23">
        <v>2017</v>
      </c>
      <c r="C76" s="13">
        <v>2018</v>
      </c>
      <c r="D76" s="17" t="s">
        <v>159</v>
      </c>
      <c r="E76" s="17" t="s">
        <v>160</v>
      </c>
      <c r="F76" s="10">
        <v>196.9</v>
      </c>
      <c r="G76" s="10">
        <v>209.37357</v>
      </c>
      <c r="H76" s="14">
        <f t="shared" si="2"/>
        <v>12.473569999999995</v>
      </c>
      <c r="I76" s="15">
        <f t="shared" si="3"/>
        <v>6.3349771457592657E-2</v>
      </c>
      <c r="J76" s="16"/>
    </row>
    <row r="77" spans="1:10" x14ac:dyDescent="0.25">
      <c r="A77" s="23">
        <v>13251705</v>
      </c>
      <c r="B77" s="23">
        <v>2017</v>
      </c>
      <c r="C77" s="13">
        <v>2018</v>
      </c>
      <c r="D77" s="17" t="s">
        <v>161</v>
      </c>
      <c r="E77" s="17" t="s">
        <v>162</v>
      </c>
      <c r="F77" s="10">
        <v>1147.5999999999999</v>
      </c>
      <c r="G77" s="10">
        <v>648.30475000000001</v>
      </c>
      <c r="H77" s="14">
        <f t="shared" si="2"/>
        <v>-499.2952499999999</v>
      </c>
      <c r="I77" s="15">
        <f t="shared" si="3"/>
        <v>-0.4350777710003485</v>
      </c>
      <c r="J77" s="16"/>
    </row>
    <row r="78" spans="1:10" x14ac:dyDescent="0.25">
      <c r="A78" s="23">
        <v>12421701</v>
      </c>
      <c r="B78" s="23">
        <v>2017</v>
      </c>
      <c r="C78" s="13">
        <v>2018</v>
      </c>
      <c r="D78" s="17" t="s">
        <v>40</v>
      </c>
      <c r="E78" s="17" t="s">
        <v>163</v>
      </c>
      <c r="F78" s="10">
        <v>945.5</v>
      </c>
      <c r="G78" s="10">
        <v>772.74281999999994</v>
      </c>
      <c r="H78" s="14">
        <f t="shared" si="2"/>
        <v>-172.75718000000006</v>
      </c>
      <c r="I78" s="15">
        <f t="shared" si="3"/>
        <v>-0.18271515600211535</v>
      </c>
      <c r="J78" s="16"/>
    </row>
    <row r="79" spans="1:10" x14ac:dyDescent="0.25">
      <c r="A79" s="23">
        <v>12841702</v>
      </c>
      <c r="B79" s="23">
        <v>2017</v>
      </c>
      <c r="C79" s="13">
        <v>2018</v>
      </c>
      <c r="D79" s="17" t="s">
        <v>164</v>
      </c>
      <c r="E79" s="17" t="s">
        <v>165</v>
      </c>
      <c r="F79" s="10">
        <v>271.10000000000002</v>
      </c>
      <c r="G79" s="10">
        <v>245.06673999999998</v>
      </c>
      <c r="H79" s="14">
        <f t="shared" si="2"/>
        <v>-26.033260000000041</v>
      </c>
      <c r="I79" s="15">
        <f t="shared" si="3"/>
        <v>-9.6028255256363104E-2</v>
      </c>
      <c r="J79" s="16"/>
    </row>
    <row r="80" spans="1:10" x14ac:dyDescent="0.25">
      <c r="A80" s="23">
        <v>13331702</v>
      </c>
      <c r="B80" s="23">
        <v>2017</v>
      </c>
      <c r="C80" s="13">
        <v>2018</v>
      </c>
      <c r="D80" s="17" t="s">
        <v>166</v>
      </c>
      <c r="E80" s="17" t="s">
        <v>167</v>
      </c>
      <c r="F80" s="10">
        <v>1206.9000000000001</v>
      </c>
      <c r="G80" s="10">
        <v>1126.6528500000002</v>
      </c>
      <c r="H80" s="14">
        <f t="shared" si="2"/>
        <v>-80.24714999999992</v>
      </c>
      <c r="I80" s="15">
        <f t="shared" si="3"/>
        <v>-6.6490305741983516E-2</v>
      </c>
      <c r="J80" s="16"/>
    </row>
    <row r="81" spans="1:10" x14ac:dyDescent="0.25">
      <c r="A81" s="23">
        <v>13491702</v>
      </c>
      <c r="B81" s="23">
        <v>2017</v>
      </c>
      <c r="C81" s="13">
        <v>2018</v>
      </c>
      <c r="D81" s="17" t="s">
        <v>168</v>
      </c>
      <c r="E81" s="17" t="s">
        <v>168</v>
      </c>
      <c r="F81" s="10">
        <v>416.9</v>
      </c>
      <c r="G81" s="10">
        <v>299.42144999999999</v>
      </c>
      <c r="H81" s="14">
        <f t="shared" si="2"/>
        <v>-117.47854999999998</v>
      </c>
      <c r="I81" s="15">
        <f t="shared" si="3"/>
        <v>-0.2817907171983689</v>
      </c>
      <c r="J81" s="16"/>
    </row>
    <row r="82" spans="1:10" x14ac:dyDescent="0.25">
      <c r="A82" s="23">
        <v>12931708</v>
      </c>
      <c r="B82" s="23">
        <v>2017</v>
      </c>
      <c r="C82" s="13">
        <v>2018</v>
      </c>
      <c r="D82" s="17" t="s">
        <v>169</v>
      </c>
      <c r="E82" s="17" t="s">
        <v>170</v>
      </c>
      <c r="F82" s="10">
        <v>165.5</v>
      </c>
      <c r="G82" s="10">
        <v>167.31312</v>
      </c>
      <c r="H82" s="14">
        <f t="shared" si="2"/>
        <v>1.8131199999999978</v>
      </c>
      <c r="I82" s="15">
        <f t="shared" si="3"/>
        <v>1.0955407854984882E-2</v>
      </c>
      <c r="J82" s="16"/>
    </row>
    <row r="83" spans="1:10" x14ac:dyDescent="0.25">
      <c r="A83" s="23">
        <v>12841601</v>
      </c>
      <c r="B83" s="23">
        <v>2016</v>
      </c>
      <c r="C83" s="13">
        <v>2018</v>
      </c>
      <c r="D83" s="17" t="s">
        <v>171</v>
      </c>
      <c r="E83" s="17" t="s">
        <v>172</v>
      </c>
      <c r="F83" s="10">
        <v>294.2</v>
      </c>
      <c r="G83" s="10">
        <v>279.67624000000001</v>
      </c>
      <c r="H83" s="14">
        <f t="shared" si="2"/>
        <v>-14.523759999999982</v>
      </c>
      <c r="I83" s="15">
        <f t="shared" si="3"/>
        <v>-4.9366961250849703E-2</v>
      </c>
      <c r="J83" s="16"/>
    </row>
    <row r="84" spans="1:10" x14ac:dyDescent="0.25">
      <c r="A84" s="23">
        <v>12901701</v>
      </c>
      <c r="B84" s="23">
        <v>2017</v>
      </c>
      <c r="C84" s="13">
        <v>2018</v>
      </c>
      <c r="D84" s="17" t="s">
        <v>173</v>
      </c>
      <c r="E84" s="17" t="s">
        <v>174</v>
      </c>
      <c r="F84" s="10">
        <v>2553.8000000000002</v>
      </c>
      <c r="G84" s="10">
        <v>1697.4615800000001</v>
      </c>
      <c r="H84" s="14">
        <f t="shared" si="2"/>
        <v>-856.33842000000004</v>
      </c>
      <c r="I84" s="15">
        <f t="shared" si="3"/>
        <v>-0.33531929673427835</v>
      </c>
      <c r="J84" s="16"/>
    </row>
    <row r="85" spans="1:10" x14ac:dyDescent="0.25">
      <c r="A85" s="23">
        <v>13251303</v>
      </c>
      <c r="B85" s="23">
        <v>2013</v>
      </c>
      <c r="C85" s="13">
        <v>2018</v>
      </c>
      <c r="D85" s="17" t="s">
        <v>175</v>
      </c>
      <c r="E85" s="17" t="s">
        <v>148</v>
      </c>
      <c r="F85" s="10">
        <v>3668</v>
      </c>
      <c r="G85" s="10">
        <v>3530.2061600000002</v>
      </c>
      <c r="H85" s="14">
        <f t="shared" si="2"/>
        <v>-137.79383999999982</v>
      </c>
      <c r="I85" s="15">
        <f t="shared" si="3"/>
        <v>-3.7566477644492863E-2</v>
      </c>
      <c r="J85" s="16"/>
    </row>
    <row r="86" spans="1:10" x14ac:dyDescent="0.25">
      <c r="A86" s="23">
        <v>13251714</v>
      </c>
      <c r="B86" s="23">
        <v>2017</v>
      </c>
      <c r="C86" s="13">
        <v>2018</v>
      </c>
      <c r="D86" s="17" t="s">
        <v>176</v>
      </c>
      <c r="E86" s="17" t="s">
        <v>177</v>
      </c>
      <c r="F86" s="10">
        <v>157.80000000000001</v>
      </c>
      <c r="G86" s="10">
        <v>126.38036</v>
      </c>
      <c r="H86" s="14">
        <f t="shared" si="2"/>
        <v>-31.419640000000015</v>
      </c>
      <c r="I86" s="15">
        <f t="shared" si="3"/>
        <v>-0.1991105196451205</v>
      </c>
      <c r="J86" s="16"/>
    </row>
    <row r="87" spans="1:10" x14ac:dyDescent="0.25">
      <c r="A87" s="23">
        <v>14011705</v>
      </c>
      <c r="B87" s="23">
        <v>2017</v>
      </c>
      <c r="C87" s="13">
        <v>2018</v>
      </c>
      <c r="D87" s="17" t="s">
        <v>178</v>
      </c>
      <c r="E87" s="17" t="s">
        <v>179</v>
      </c>
      <c r="F87" s="10">
        <v>1432.5</v>
      </c>
      <c r="G87" s="10">
        <v>1315.5202400000001</v>
      </c>
      <c r="H87" s="14">
        <f t="shared" si="2"/>
        <v>-116.97975999999994</v>
      </c>
      <c r="I87" s="15">
        <f t="shared" si="3"/>
        <v>-8.1661263525305366E-2</v>
      </c>
      <c r="J87" s="16"/>
    </row>
    <row r="88" spans="1:10" x14ac:dyDescent="0.25">
      <c r="A88" s="23">
        <v>13461705</v>
      </c>
      <c r="B88" s="23">
        <v>2017</v>
      </c>
      <c r="C88" s="13">
        <v>2018</v>
      </c>
      <c r="D88" s="17" t="s">
        <v>180</v>
      </c>
      <c r="E88" s="17" t="s">
        <v>181</v>
      </c>
      <c r="F88" s="10">
        <v>816.4</v>
      </c>
      <c r="G88" s="10">
        <v>477.72084999999998</v>
      </c>
      <c r="H88" s="14">
        <f t="shared" si="2"/>
        <v>-338.67914999999999</v>
      </c>
      <c r="I88" s="15">
        <f t="shared" si="3"/>
        <v>-0.41484462273395395</v>
      </c>
      <c r="J88" s="16"/>
    </row>
    <row r="89" spans="1:10" x14ac:dyDescent="0.25">
      <c r="A89" s="23">
        <v>13251720</v>
      </c>
      <c r="B89" s="23">
        <v>2017</v>
      </c>
      <c r="C89" s="13">
        <v>2018</v>
      </c>
      <c r="D89" s="17" t="s">
        <v>182</v>
      </c>
      <c r="E89" s="17" t="s">
        <v>183</v>
      </c>
      <c r="F89" s="10">
        <v>971.9</v>
      </c>
      <c r="G89" s="10">
        <v>196.66504</v>
      </c>
      <c r="H89" s="14">
        <f t="shared" si="2"/>
        <v>-775.23496</v>
      </c>
      <c r="I89" s="15">
        <f t="shared" si="3"/>
        <v>-0.79764889391912752</v>
      </c>
      <c r="J89" s="16"/>
    </row>
    <row r="90" spans="1:10" x14ac:dyDescent="0.25">
      <c r="A90" s="23">
        <v>14111701</v>
      </c>
      <c r="B90" s="23">
        <v>2017</v>
      </c>
      <c r="C90" s="13">
        <v>2018</v>
      </c>
      <c r="D90" s="17" t="s">
        <v>184</v>
      </c>
      <c r="E90" s="17" t="s">
        <v>185</v>
      </c>
      <c r="F90" s="10">
        <v>1142</v>
      </c>
      <c r="G90" s="10">
        <v>1047.80807</v>
      </c>
      <c r="H90" s="14">
        <f t="shared" si="2"/>
        <v>-94.191929999999957</v>
      </c>
      <c r="I90" s="15">
        <f t="shared" si="3"/>
        <v>-8.2479798598949175E-2</v>
      </c>
      <c r="J90" s="16"/>
    </row>
    <row r="91" spans="1:10" x14ac:dyDescent="0.25">
      <c r="A91" s="23">
        <v>12931707</v>
      </c>
      <c r="B91" s="23">
        <v>2017</v>
      </c>
      <c r="C91" s="13">
        <v>2018</v>
      </c>
      <c r="D91" s="17" t="s">
        <v>186</v>
      </c>
      <c r="E91" s="17" t="s">
        <v>187</v>
      </c>
      <c r="F91" s="10">
        <v>303.2</v>
      </c>
      <c r="G91" s="10">
        <v>230.74726999999999</v>
      </c>
      <c r="H91" s="14">
        <f t="shared" si="2"/>
        <v>-72.452730000000003</v>
      </c>
      <c r="I91" s="15">
        <f t="shared" si="3"/>
        <v>-0.23896019129287602</v>
      </c>
      <c r="J91" s="16"/>
    </row>
    <row r="92" spans="1:10" x14ac:dyDescent="0.25">
      <c r="A92" s="23">
        <v>13321702</v>
      </c>
      <c r="B92" s="23">
        <v>2017</v>
      </c>
      <c r="C92" s="13">
        <v>2018</v>
      </c>
      <c r="D92" s="17" t="s">
        <v>188</v>
      </c>
      <c r="E92" s="17" t="s">
        <v>189</v>
      </c>
      <c r="F92" s="10">
        <v>956.7</v>
      </c>
      <c r="G92" s="10">
        <v>469.25653999999997</v>
      </c>
      <c r="H92" s="14">
        <f t="shared" si="2"/>
        <v>-487.44346000000007</v>
      </c>
      <c r="I92" s="15">
        <f t="shared" si="3"/>
        <v>-0.50950502769938333</v>
      </c>
      <c r="J92" s="16"/>
    </row>
    <row r="93" spans="1:10" x14ac:dyDescent="0.25">
      <c r="A93" s="23">
        <v>13251719</v>
      </c>
      <c r="B93" s="23">
        <v>2017</v>
      </c>
      <c r="C93" s="13">
        <v>2018</v>
      </c>
      <c r="D93" s="17" t="s">
        <v>190</v>
      </c>
      <c r="E93" s="17" t="s">
        <v>191</v>
      </c>
      <c r="F93" s="10">
        <v>926.7</v>
      </c>
      <c r="G93" s="10">
        <v>794.99401</v>
      </c>
      <c r="H93" s="14">
        <f t="shared" si="2"/>
        <v>-131.70599000000004</v>
      </c>
      <c r="I93" s="15">
        <f t="shared" si="3"/>
        <v>-0.14212365382540201</v>
      </c>
      <c r="J93" s="16"/>
    </row>
    <row r="94" spans="1:10" x14ac:dyDescent="0.25">
      <c r="A94" s="23">
        <v>12931703</v>
      </c>
      <c r="B94" s="23">
        <v>2017</v>
      </c>
      <c r="C94" s="13">
        <v>2018</v>
      </c>
      <c r="D94" s="17" t="s">
        <v>192</v>
      </c>
      <c r="E94" s="17" t="s">
        <v>193</v>
      </c>
      <c r="F94" s="10">
        <v>997.9</v>
      </c>
      <c r="G94" s="10">
        <v>685.62446</v>
      </c>
      <c r="H94" s="14">
        <f t="shared" si="2"/>
        <v>-312.27553999999998</v>
      </c>
      <c r="I94" s="15">
        <f t="shared" si="3"/>
        <v>-0.31293269866720108</v>
      </c>
      <c r="J94" s="16"/>
    </row>
    <row r="95" spans="1:10" x14ac:dyDescent="0.25">
      <c r="A95" s="23">
        <v>20081611</v>
      </c>
      <c r="B95" s="23">
        <v>2016</v>
      </c>
      <c r="C95" s="13">
        <v>2018</v>
      </c>
      <c r="D95" s="17" t="s">
        <v>194</v>
      </c>
      <c r="E95" s="17" t="s">
        <v>195</v>
      </c>
      <c r="F95" s="10">
        <v>264.10000000000002</v>
      </c>
      <c r="G95" s="10">
        <v>276.42311000000001</v>
      </c>
      <c r="H95" s="14">
        <f t="shared" si="2"/>
        <v>12.323109999999986</v>
      </c>
      <c r="I95" s="15">
        <f t="shared" si="3"/>
        <v>4.6660772434683771E-2</v>
      </c>
      <c r="J95" s="16"/>
    </row>
    <row r="96" spans="1:10" x14ac:dyDescent="0.25">
      <c r="A96" s="23">
        <v>13331602</v>
      </c>
      <c r="B96" s="23">
        <v>2016</v>
      </c>
      <c r="C96" s="13">
        <v>2018</v>
      </c>
      <c r="D96" s="17" t="s">
        <v>196</v>
      </c>
      <c r="E96" s="17" t="s">
        <v>197</v>
      </c>
      <c r="F96" s="10">
        <v>434</v>
      </c>
      <c r="G96" s="10">
        <v>458.00869</v>
      </c>
      <c r="H96" s="14">
        <f t="shared" si="2"/>
        <v>24.008690000000001</v>
      </c>
      <c r="I96" s="15">
        <f t="shared" si="3"/>
        <v>5.5319562211981567E-2</v>
      </c>
      <c r="J96" s="16"/>
    </row>
    <row r="97" spans="1:10" x14ac:dyDescent="0.25">
      <c r="A97" s="23">
        <v>13251612</v>
      </c>
      <c r="B97" s="23">
        <v>2016</v>
      </c>
      <c r="C97" s="13">
        <v>2018</v>
      </c>
      <c r="D97" s="17" t="s">
        <v>198</v>
      </c>
      <c r="E97" s="17" t="s">
        <v>199</v>
      </c>
      <c r="F97" s="10">
        <v>766</v>
      </c>
      <c r="G97" s="10">
        <v>592.86968000000002</v>
      </c>
      <c r="H97" s="14">
        <f t="shared" si="2"/>
        <v>-173.13031999999998</v>
      </c>
      <c r="I97" s="15">
        <f t="shared" si="3"/>
        <v>-0.22601869451697126</v>
      </c>
      <c r="J97" s="16"/>
    </row>
    <row r="98" spans="1:10" x14ac:dyDescent="0.25">
      <c r="A98" s="23">
        <v>12931608</v>
      </c>
      <c r="B98" s="23">
        <v>2016</v>
      </c>
      <c r="C98" s="13">
        <v>2018</v>
      </c>
      <c r="D98" s="17" t="s">
        <v>200</v>
      </c>
      <c r="E98" s="17" t="s">
        <v>201</v>
      </c>
      <c r="F98" s="10">
        <v>351.5</v>
      </c>
      <c r="G98" s="10">
        <v>398.60933</v>
      </c>
      <c r="H98" s="14">
        <f t="shared" si="2"/>
        <v>47.10933</v>
      </c>
      <c r="I98" s="15">
        <f t="shared" si="3"/>
        <v>0.13402369843527739</v>
      </c>
      <c r="J98" s="16"/>
    </row>
    <row r="99" spans="1:10" x14ac:dyDescent="0.25">
      <c r="A99" s="23">
        <v>13501703</v>
      </c>
      <c r="B99" s="23">
        <v>2017</v>
      </c>
      <c r="C99" s="13">
        <v>2018</v>
      </c>
      <c r="D99" s="17" t="s">
        <v>202</v>
      </c>
      <c r="E99" s="17" t="s">
        <v>203</v>
      </c>
      <c r="F99" s="10">
        <v>1195.0999999999999</v>
      </c>
      <c r="G99" s="10">
        <v>994.01760000000002</v>
      </c>
      <c r="H99" s="14">
        <f t="shared" si="2"/>
        <v>-201.08239999999989</v>
      </c>
      <c r="I99" s="15">
        <f t="shared" si="3"/>
        <v>-0.16825571081917823</v>
      </c>
      <c r="J99" s="16"/>
    </row>
    <row r="100" spans="1:10" x14ac:dyDescent="0.25">
      <c r="A100" s="23">
        <v>13251723</v>
      </c>
      <c r="B100" s="23">
        <v>2017</v>
      </c>
      <c r="C100" s="13">
        <v>2018</v>
      </c>
      <c r="D100" s="17" t="s">
        <v>204</v>
      </c>
      <c r="E100" s="17" t="s">
        <v>205</v>
      </c>
      <c r="F100" s="10">
        <v>932.1</v>
      </c>
      <c r="G100" s="10">
        <v>664.70905000000005</v>
      </c>
      <c r="H100" s="14">
        <f t="shared" si="2"/>
        <v>-267.39094999999998</v>
      </c>
      <c r="I100" s="15">
        <f t="shared" si="3"/>
        <v>-0.28686938096770731</v>
      </c>
      <c r="J100" s="16"/>
    </row>
    <row r="101" spans="1:10" x14ac:dyDescent="0.25">
      <c r="A101" s="23">
        <v>13501704</v>
      </c>
      <c r="B101" s="23">
        <v>2017</v>
      </c>
      <c r="C101" s="13">
        <v>2018</v>
      </c>
      <c r="D101" s="17" t="s">
        <v>206</v>
      </c>
      <c r="E101" s="17" t="s">
        <v>207</v>
      </c>
      <c r="F101" s="10">
        <v>465.7</v>
      </c>
      <c r="G101" s="10">
        <v>489.17259999999999</v>
      </c>
      <c r="H101" s="14">
        <f t="shared" si="2"/>
        <v>23.4726</v>
      </c>
      <c r="I101" s="15">
        <f t="shared" si="3"/>
        <v>5.0402834442774318E-2</v>
      </c>
      <c r="J101" s="16"/>
    </row>
    <row r="102" spans="1:10" x14ac:dyDescent="0.25">
      <c r="A102" s="23">
        <v>13251713</v>
      </c>
      <c r="B102" s="23">
        <v>2017</v>
      </c>
      <c r="C102" s="13">
        <v>2018</v>
      </c>
      <c r="D102" s="17" t="s">
        <v>208</v>
      </c>
      <c r="E102" s="17" t="s">
        <v>209</v>
      </c>
      <c r="F102" s="10">
        <v>197.8</v>
      </c>
      <c r="G102" s="10">
        <v>263.21260999999998</v>
      </c>
      <c r="H102" s="14">
        <f t="shared" si="2"/>
        <v>65.412609999999972</v>
      </c>
      <c r="I102" s="15">
        <f t="shared" si="3"/>
        <v>0.33070075834175922</v>
      </c>
      <c r="J102" s="16"/>
    </row>
    <row r="103" spans="1:10" x14ac:dyDescent="0.25">
      <c r="A103" s="23">
        <v>13491601</v>
      </c>
      <c r="B103" s="23">
        <v>2016</v>
      </c>
      <c r="C103" s="13">
        <v>2018</v>
      </c>
      <c r="D103" s="17" t="s">
        <v>210</v>
      </c>
      <c r="E103" s="17" t="s">
        <v>211</v>
      </c>
      <c r="F103" s="10">
        <v>26560.9</v>
      </c>
      <c r="G103" s="10">
        <v>26707.137059999997</v>
      </c>
      <c r="H103" s="14">
        <f t="shared" si="2"/>
        <v>146.23705999999584</v>
      </c>
      <c r="I103" s="15">
        <f t="shared" si="3"/>
        <v>5.5057268390753264E-3</v>
      </c>
      <c r="J103" s="16"/>
    </row>
    <row r="104" spans="1:10" x14ac:dyDescent="0.25">
      <c r="A104" s="23">
        <v>12421715</v>
      </c>
      <c r="B104" s="23">
        <v>2017</v>
      </c>
      <c r="C104" s="13">
        <v>2018</v>
      </c>
      <c r="D104" s="17" t="s">
        <v>212</v>
      </c>
      <c r="E104" s="17" t="s">
        <v>213</v>
      </c>
      <c r="F104" s="10">
        <v>757.1</v>
      </c>
      <c r="G104" s="10">
        <v>623.28678000000002</v>
      </c>
      <c r="H104" s="14">
        <f t="shared" si="2"/>
        <v>-133.81322</v>
      </c>
      <c r="I104" s="15">
        <f t="shared" si="3"/>
        <v>-0.17674444591203275</v>
      </c>
      <c r="J104" s="16"/>
    </row>
    <row r="105" spans="1:10" x14ac:dyDescent="0.25">
      <c r="A105" s="23">
        <v>14111504</v>
      </c>
      <c r="B105" s="23">
        <v>2015</v>
      </c>
      <c r="C105" s="13">
        <v>2018</v>
      </c>
      <c r="D105" s="17" t="s">
        <v>214</v>
      </c>
      <c r="E105" s="17" t="s">
        <v>215</v>
      </c>
      <c r="F105" s="10">
        <v>958</v>
      </c>
      <c r="G105" s="10">
        <v>1359.9236100000001</v>
      </c>
      <c r="H105" s="14">
        <f t="shared" si="2"/>
        <v>401.92361000000005</v>
      </c>
      <c r="I105" s="15">
        <f t="shared" si="3"/>
        <v>0.41954447807933198</v>
      </c>
      <c r="J105" s="16"/>
    </row>
    <row r="106" spans="1:10" x14ac:dyDescent="0.25">
      <c r="A106" s="23">
        <v>12091701</v>
      </c>
      <c r="B106" s="23">
        <v>2017</v>
      </c>
      <c r="C106" s="13">
        <v>2018</v>
      </c>
      <c r="D106" s="17" t="s">
        <v>216</v>
      </c>
      <c r="E106" s="17" t="s">
        <v>217</v>
      </c>
      <c r="F106" s="10">
        <v>1970.2</v>
      </c>
      <c r="G106" s="10">
        <v>1790.49162</v>
      </c>
      <c r="H106" s="14">
        <f t="shared" si="2"/>
        <v>-179.70838000000003</v>
      </c>
      <c r="I106" s="15">
        <f t="shared" si="3"/>
        <v>-9.1213267688559557E-2</v>
      </c>
      <c r="J106" s="16"/>
    </row>
    <row r="107" spans="1:10" x14ac:dyDescent="0.25">
      <c r="A107" s="23">
        <v>13501603</v>
      </c>
      <c r="B107" s="23">
        <v>2016</v>
      </c>
      <c r="C107" s="13">
        <v>2018</v>
      </c>
      <c r="D107" s="17" t="s">
        <v>218</v>
      </c>
      <c r="E107" s="17" t="s">
        <v>219</v>
      </c>
      <c r="F107" s="10">
        <v>6635.9</v>
      </c>
      <c r="G107" s="10">
        <v>6408.1559699999998</v>
      </c>
      <c r="H107" s="14">
        <f t="shared" si="2"/>
        <v>-227.74402999999984</v>
      </c>
      <c r="I107" s="15">
        <f t="shared" si="3"/>
        <v>-3.4319991259663327E-2</v>
      </c>
      <c r="J107" s="16"/>
    </row>
    <row r="108" spans="1:10" x14ac:dyDescent="0.25">
      <c r="A108" s="23">
        <v>12091601</v>
      </c>
      <c r="B108" s="23">
        <v>2016</v>
      </c>
      <c r="C108" s="13">
        <v>2018</v>
      </c>
      <c r="D108" s="17" t="s">
        <v>220</v>
      </c>
      <c r="E108" s="17" t="s">
        <v>221</v>
      </c>
      <c r="F108" s="10">
        <v>967.2</v>
      </c>
      <c r="G108" s="10">
        <v>1408.3220700000002</v>
      </c>
      <c r="H108" s="14">
        <f t="shared" si="2"/>
        <v>441.12207000000012</v>
      </c>
      <c r="I108" s="15">
        <f t="shared" si="3"/>
        <v>0.45608154466501249</v>
      </c>
      <c r="J108" s="16"/>
    </row>
    <row r="109" spans="1:10" x14ac:dyDescent="0.25">
      <c r="A109" s="23">
        <v>13251603</v>
      </c>
      <c r="B109" s="23">
        <v>2016</v>
      </c>
      <c r="C109" s="13">
        <v>2018</v>
      </c>
      <c r="D109" s="17" t="s">
        <v>222</v>
      </c>
      <c r="E109" s="17" t="s">
        <v>223</v>
      </c>
      <c r="F109" s="10">
        <v>1857</v>
      </c>
      <c r="G109" s="10">
        <v>3314.7093100000002</v>
      </c>
      <c r="H109" s="14">
        <f t="shared" si="2"/>
        <v>1457.7093100000002</v>
      </c>
      <c r="I109" s="15">
        <f t="shared" si="3"/>
        <v>0.78498078082929468</v>
      </c>
      <c r="J109" s="16"/>
    </row>
    <row r="110" spans="1:10" x14ac:dyDescent="0.25">
      <c r="A110" s="23">
        <v>12971703</v>
      </c>
      <c r="B110" s="23">
        <v>2017</v>
      </c>
      <c r="C110" s="13">
        <v>2018</v>
      </c>
      <c r="D110" s="17" t="s">
        <v>224</v>
      </c>
      <c r="E110" s="17" t="s">
        <v>225</v>
      </c>
      <c r="F110" s="10">
        <v>923.1</v>
      </c>
      <c r="G110" s="10">
        <v>1890.8069699999999</v>
      </c>
      <c r="H110" s="14">
        <f t="shared" si="2"/>
        <v>967.70696999999984</v>
      </c>
      <c r="I110" s="15">
        <f t="shared" si="3"/>
        <v>1.0483230094247642</v>
      </c>
      <c r="J110" s="16"/>
    </row>
    <row r="111" spans="1:10" x14ac:dyDescent="0.25">
      <c r="A111" s="8">
        <v>13961803</v>
      </c>
      <c r="B111" s="8">
        <v>2018</v>
      </c>
      <c r="C111" s="13">
        <v>2018</v>
      </c>
      <c r="D111" s="17" t="s">
        <v>226</v>
      </c>
      <c r="E111" s="17" t="s">
        <v>227</v>
      </c>
      <c r="F111" s="10">
        <v>505</v>
      </c>
      <c r="G111" s="10">
        <v>222.45517999999998</v>
      </c>
      <c r="H111" s="14">
        <f t="shared" si="2"/>
        <v>-282.54482000000002</v>
      </c>
      <c r="I111" s="15">
        <f t="shared" si="3"/>
        <v>-0.55949469306930699</v>
      </c>
      <c r="J111" s="16"/>
    </row>
    <row r="112" spans="1:10" x14ac:dyDescent="0.25">
      <c r="A112" s="8">
        <v>13321801</v>
      </c>
      <c r="B112" s="8">
        <v>2018</v>
      </c>
      <c r="C112" s="13">
        <v>2018</v>
      </c>
      <c r="D112" s="17" t="s">
        <v>127</v>
      </c>
      <c r="E112" s="17" t="s">
        <v>128</v>
      </c>
      <c r="F112" s="10">
        <v>626.9</v>
      </c>
      <c r="G112" s="10">
        <v>534.67167000000006</v>
      </c>
      <c r="H112" s="14">
        <f t="shared" si="2"/>
        <v>-92.228329999999914</v>
      </c>
      <c r="I112" s="15">
        <f t="shared" si="3"/>
        <v>-0.14711808900941126</v>
      </c>
      <c r="J112" s="16"/>
    </row>
    <row r="113" spans="1:10" x14ac:dyDescent="0.25">
      <c r="A113" s="8">
        <v>12981801</v>
      </c>
      <c r="B113" s="8">
        <v>2018</v>
      </c>
      <c r="C113" s="13">
        <v>2018</v>
      </c>
      <c r="D113" s="17" t="s">
        <v>228</v>
      </c>
      <c r="E113" s="17" t="s">
        <v>229</v>
      </c>
      <c r="F113" s="10">
        <v>199.4</v>
      </c>
      <c r="G113" s="10">
        <v>166.33682000000002</v>
      </c>
      <c r="H113" s="14">
        <f t="shared" si="2"/>
        <v>-33.063179999999988</v>
      </c>
      <c r="I113" s="15">
        <f t="shared" si="3"/>
        <v>-0.16581334002006012</v>
      </c>
      <c r="J113" s="16"/>
    </row>
    <row r="114" spans="1:10" x14ac:dyDescent="0.25">
      <c r="A114" s="8">
        <v>13461806</v>
      </c>
      <c r="B114" s="8">
        <v>2018</v>
      </c>
      <c r="C114" s="13">
        <v>2018</v>
      </c>
      <c r="D114" s="17" t="s">
        <v>93</v>
      </c>
      <c r="E114" s="17" t="s">
        <v>230</v>
      </c>
      <c r="F114" s="10">
        <v>46.7</v>
      </c>
      <c r="G114" s="10">
        <v>40.05556</v>
      </c>
      <c r="H114" s="14">
        <f t="shared" si="2"/>
        <v>-6.644440000000003</v>
      </c>
      <c r="I114" s="15">
        <f t="shared" si="3"/>
        <v>-0.14227922912205573</v>
      </c>
      <c r="J114" s="16"/>
    </row>
    <row r="115" spans="1:10" x14ac:dyDescent="0.25">
      <c r="A115" s="8">
        <v>13331801</v>
      </c>
      <c r="B115" s="8">
        <v>2018</v>
      </c>
      <c r="C115" s="13">
        <v>2018</v>
      </c>
      <c r="D115" s="17" t="s">
        <v>73</v>
      </c>
      <c r="E115" s="17" t="s">
        <v>231</v>
      </c>
      <c r="F115" s="10">
        <v>2852.4</v>
      </c>
      <c r="G115" s="10">
        <v>2028.9873</v>
      </c>
      <c r="H115" s="14">
        <f t="shared" si="2"/>
        <v>-823.41270000000009</v>
      </c>
      <c r="I115" s="15">
        <f t="shared" si="3"/>
        <v>-0.28867364324779138</v>
      </c>
      <c r="J115" s="16"/>
    </row>
    <row r="116" spans="1:10" x14ac:dyDescent="0.25">
      <c r="A116" s="8">
        <v>13071801</v>
      </c>
      <c r="B116" s="8">
        <v>2018</v>
      </c>
      <c r="C116" s="13">
        <v>2018</v>
      </c>
      <c r="D116" s="17" t="s">
        <v>232</v>
      </c>
      <c r="E116" s="17" t="s">
        <v>233</v>
      </c>
      <c r="F116" s="10">
        <v>198.5</v>
      </c>
      <c r="G116" s="10">
        <v>236.64159000000001</v>
      </c>
      <c r="H116" s="14">
        <f t="shared" si="2"/>
        <v>38.141590000000008</v>
      </c>
      <c r="I116" s="15">
        <f t="shared" si="3"/>
        <v>0.19214906801007561</v>
      </c>
      <c r="J116" s="16"/>
    </row>
    <row r="117" spans="1:10" x14ac:dyDescent="0.25">
      <c r="A117" s="8">
        <v>14011801</v>
      </c>
      <c r="B117" s="8">
        <v>2018</v>
      </c>
      <c r="C117" s="13">
        <v>2018</v>
      </c>
      <c r="D117" s="17" t="s">
        <v>234</v>
      </c>
      <c r="E117" s="17" t="s">
        <v>235</v>
      </c>
      <c r="F117" s="10">
        <v>730.1</v>
      </c>
      <c r="G117" s="10">
        <v>301.97757999999999</v>
      </c>
      <c r="H117" s="14">
        <f t="shared" si="2"/>
        <v>-428.12242000000003</v>
      </c>
      <c r="I117" s="15">
        <f t="shared" si="3"/>
        <v>-0.58638874126831941</v>
      </c>
      <c r="J117" s="16"/>
    </row>
    <row r="118" spans="1:10" x14ac:dyDescent="0.25">
      <c r="A118" s="8">
        <v>13251801</v>
      </c>
      <c r="B118" s="8">
        <v>2018</v>
      </c>
      <c r="C118" s="13">
        <v>2018</v>
      </c>
      <c r="D118" s="17" t="s">
        <v>113</v>
      </c>
      <c r="E118" s="17" t="s">
        <v>236</v>
      </c>
      <c r="F118" s="10">
        <v>1000</v>
      </c>
      <c r="G118" s="10">
        <v>2268.94461</v>
      </c>
      <c r="H118" s="14">
        <f t="shared" si="2"/>
        <v>1268.94461</v>
      </c>
      <c r="I118" s="15">
        <f t="shared" si="3"/>
        <v>1.2689446099999999</v>
      </c>
      <c r="J118" s="16"/>
    </row>
    <row r="119" spans="1:10" x14ac:dyDescent="0.25">
      <c r="A119" s="8">
        <v>13251802</v>
      </c>
      <c r="B119" s="8">
        <v>2018</v>
      </c>
      <c r="C119" s="13">
        <v>2018</v>
      </c>
      <c r="D119" s="17" t="s">
        <v>237</v>
      </c>
      <c r="E119" s="17" t="s">
        <v>10</v>
      </c>
      <c r="F119" s="10">
        <v>361.8</v>
      </c>
      <c r="G119" s="10">
        <v>94.766120000000001</v>
      </c>
      <c r="H119" s="14">
        <f t="shared" si="2"/>
        <v>-267.03388000000001</v>
      </c>
      <c r="I119" s="15">
        <f t="shared" si="3"/>
        <v>-0.73807042564953018</v>
      </c>
      <c r="J119" s="16"/>
    </row>
    <row r="120" spans="1:10" x14ac:dyDescent="0.25">
      <c r="A120" s="8">
        <v>13251803</v>
      </c>
      <c r="B120" s="8">
        <v>2018</v>
      </c>
      <c r="C120" s="13">
        <v>2018</v>
      </c>
      <c r="D120" s="17" t="s">
        <v>20</v>
      </c>
      <c r="E120" s="17" t="s">
        <v>21</v>
      </c>
      <c r="F120" s="10">
        <v>287.60000000000002</v>
      </c>
      <c r="G120" s="10">
        <v>143.18801000000002</v>
      </c>
      <c r="H120" s="14">
        <f t="shared" si="2"/>
        <v>-144.41199</v>
      </c>
      <c r="I120" s="15">
        <f t="shared" si="3"/>
        <v>-0.50212792072322665</v>
      </c>
      <c r="J120" s="16"/>
    </row>
    <row r="121" spans="1:10" x14ac:dyDescent="0.25">
      <c r="A121" s="8">
        <v>13251805</v>
      </c>
      <c r="B121" s="8">
        <v>2018</v>
      </c>
      <c r="C121" s="13">
        <v>2018</v>
      </c>
      <c r="D121" s="17" t="s">
        <v>23</v>
      </c>
      <c r="E121" s="17" t="s">
        <v>238</v>
      </c>
      <c r="F121" s="10">
        <v>367</v>
      </c>
      <c r="G121" s="10">
        <v>286.86183</v>
      </c>
      <c r="H121" s="14">
        <f t="shared" si="2"/>
        <v>-80.138170000000002</v>
      </c>
      <c r="I121" s="15">
        <f t="shared" si="3"/>
        <v>-0.21836013623978201</v>
      </c>
      <c r="J121" s="16"/>
    </row>
    <row r="122" spans="1:10" x14ac:dyDescent="0.25">
      <c r="A122" s="8">
        <v>12971802</v>
      </c>
      <c r="B122" s="8">
        <v>2018</v>
      </c>
      <c r="C122" s="13">
        <v>2018</v>
      </c>
      <c r="D122" s="17" t="s">
        <v>239</v>
      </c>
      <c r="E122" s="17" t="s">
        <v>240</v>
      </c>
      <c r="F122" s="10">
        <v>1252.5999999999999</v>
      </c>
      <c r="G122" s="10">
        <v>1528.5457799999999</v>
      </c>
      <c r="H122" s="14">
        <f t="shared" si="2"/>
        <v>275.94578000000001</v>
      </c>
      <c r="I122" s="15">
        <f t="shared" si="3"/>
        <v>0.22029840332109216</v>
      </c>
      <c r="J122" s="16"/>
    </row>
    <row r="123" spans="1:10" x14ac:dyDescent="0.25">
      <c r="A123" s="8">
        <v>12961801</v>
      </c>
      <c r="B123" s="8">
        <v>2018</v>
      </c>
      <c r="C123" s="13">
        <v>2018</v>
      </c>
      <c r="D123" s="17" t="s">
        <v>241</v>
      </c>
      <c r="E123" s="17" t="s">
        <v>242</v>
      </c>
      <c r="F123" s="10">
        <v>1250</v>
      </c>
      <c r="G123" s="10">
        <v>2699.9082000000003</v>
      </c>
      <c r="H123" s="14">
        <f t="shared" si="2"/>
        <v>1449.9082000000003</v>
      </c>
      <c r="I123" s="15">
        <f t="shared" si="3"/>
        <v>1.1599265600000002</v>
      </c>
      <c r="J123" s="16"/>
    </row>
    <row r="124" spans="1:10" x14ac:dyDescent="0.25">
      <c r="A124" s="8">
        <v>12961803</v>
      </c>
      <c r="B124" s="8">
        <v>2018</v>
      </c>
      <c r="C124" s="13">
        <v>2018</v>
      </c>
      <c r="D124" s="17" t="s">
        <v>79</v>
      </c>
      <c r="E124" s="17" t="s">
        <v>80</v>
      </c>
      <c r="F124" s="10">
        <v>2749.6</v>
      </c>
      <c r="G124" s="10">
        <v>3906.9442400000003</v>
      </c>
      <c r="H124" s="14">
        <f t="shared" si="2"/>
        <v>1157.3442400000004</v>
      </c>
      <c r="I124" s="15">
        <f t="shared" si="3"/>
        <v>0.42091367471632252</v>
      </c>
      <c r="J124" s="16"/>
    </row>
    <row r="125" spans="1:10" x14ac:dyDescent="0.25">
      <c r="A125" s="8">
        <v>12421809</v>
      </c>
      <c r="B125" s="8">
        <v>2018</v>
      </c>
      <c r="C125" s="13">
        <v>2018</v>
      </c>
      <c r="D125" s="17" t="s">
        <v>243</v>
      </c>
      <c r="E125" s="17" t="s">
        <v>244</v>
      </c>
      <c r="F125" s="10">
        <v>74.400000000000006</v>
      </c>
      <c r="G125" s="10">
        <v>75.469380000000001</v>
      </c>
      <c r="H125" s="14">
        <f t="shared" si="2"/>
        <v>1.0693799999999953</v>
      </c>
      <c r="I125" s="15">
        <f t="shared" si="3"/>
        <v>1.437338709677413E-2</v>
      </c>
      <c r="J125" s="16"/>
    </row>
    <row r="126" spans="1:10" x14ac:dyDescent="0.25">
      <c r="A126" s="8">
        <v>13491808</v>
      </c>
      <c r="B126" s="8">
        <v>2018</v>
      </c>
      <c r="C126" s="13">
        <v>2018</v>
      </c>
      <c r="D126" s="17" t="s">
        <v>109</v>
      </c>
      <c r="E126" s="17" t="s">
        <v>110</v>
      </c>
      <c r="F126" s="10">
        <v>3532.9</v>
      </c>
      <c r="G126" s="10">
        <v>3185.6228799999999</v>
      </c>
      <c r="H126" s="14">
        <f t="shared" si="2"/>
        <v>-347.2771200000002</v>
      </c>
      <c r="I126" s="15">
        <f t="shared" si="3"/>
        <v>-9.8298032777604849E-2</v>
      </c>
      <c r="J126" s="16"/>
    </row>
    <row r="127" spans="1:10" x14ac:dyDescent="0.25">
      <c r="A127" s="8">
        <v>13251806</v>
      </c>
      <c r="B127" s="8">
        <v>2018</v>
      </c>
      <c r="C127" s="13">
        <v>2018</v>
      </c>
      <c r="D127" s="17" t="s">
        <v>89</v>
      </c>
      <c r="E127" s="17" t="s">
        <v>245</v>
      </c>
      <c r="F127" s="10">
        <v>1180.5999999999999</v>
      </c>
      <c r="G127" s="10">
        <v>955.86768999999993</v>
      </c>
      <c r="H127" s="14">
        <f t="shared" si="2"/>
        <v>-224.73230999999998</v>
      </c>
      <c r="I127" s="15">
        <f t="shared" si="3"/>
        <v>-0.19035431983737083</v>
      </c>
      <c r="J127" s="16"/>
    </row>
    <row r="128" spans="1:10" x14ac:dyDescent="0.25">
      <c r="A128" s="24">
        <v>14111801</v>
      </c>
      <c r="B128" s="24">
        <v>2018</v>
      </c>
      <c r="C128" s="13">
        <v>2018</v>
      </c>
      <c r="D128" s="17" t="s">
        <v>196</v>
      </c>
      <c r="E128" s="17" t="s">
        <v>246</v>
      </c>
      <c r="F128" s="10">
        <v>280.8</v>
      </c>
      <c r="G128" s="10">
        <v>242.52020000000002</v>
      </c>
      <c r="H128" s="14">
        <f t="shared" si="2"/>
        <v>-38.279799999999994</v>
      </c>
      <c r="I128" s="15">
        <f t="shared" si="3"/>
        <v>-0.13632407407407404</v>
      </c>
      <c r="J128" s="16"/>
    </row>
    <row r="129" spans="1:10" x14ac:dyDescent="0.25">
      <c r="A129" s="24">
        <v>12421805</v>
      </c>
      <c r="B129" s="24">
        <v>2018</v>
      </c>
      <c r="C129" s="13">
        <v>2018</v>
      </c>
      <c r="D129" s="17" t="s">
        <v>108</v>
      </c>
      <c r="E129" s="17" t="s">
        <v>247</v>
      </c>
      <c r="F129" s="10">
        <v>49</v>
      </c>
      <c r="G129" s="10">
        <v>46.827280000000002</v>
      </c>
      <c r="H129" s="14">
        <f t="shared" si="2"/>
        <v>-2.1727199999999982</v>
      </c>
      <c r="I129" s="15">
        <f t="shared" si="3"/>
        <v>-4.4341224489795883E-2</v>
      </c>
      <c r="J129" s="16"/>
    </row>
    <row r="130" spans="1:10" x14ac:dyDescent="0.25">
      <c r="A130" s="24">
        <v>12421806</v>
      </c>
      <c r="B130" s="24">
        <v>2018</v>
      </c>
      <c r="C130" s="13">
        <v>2018</v>
      </c>
      <c r="D130" s="17" t="s">
        <v>248</v>
      </c>
      <c r="E130" s="17" t="s">
        <v>249</v>
      </c>
      <c r="F130" s="10">
        <v>360.3</v>
      </c>
      <c r="G130" s="10">
        <v>331.11378999999999</v>
      </c>
      <c r="H130" s="14">
        <f t="shared" ref="H130:H193" si="4">+G130-F130</f>
        <v>-29.186210000000017</v>
      </c>
      <c r="I130" s="15">
        <f t="shared" ref="I130:I193" si="5">+H130/F130</f>
        <v>-8.1005301137940647E-2</v>
      </c>
      <c r="J130" s="16"/>
    </row>
    <row r="131" spans="1:10" x14ac:dyDescent="0.25">
      <c r="A131" s="24">
        <v>12421808</v>
      </c>
      <c r="B131" s="24">
        <v>2018</v>
      </c>
      <c r="C131" s="13">
        <v>2018</v>
      </c>
      <c r="D131" s="17" t="s">
        <v>250</v>
      </c>
      <c r="E131" s="17" t="s">
        <v>251</v>
      </c>
      <c r="F131" s="10">
        <v>118.3</v>
      </c>
      <c r="G131" s="10">
        <v>108.51572</v>
      </c>
      <c r="H131" s="14">
        <f t="shared" si="4"/>
        <v>-9.7842799999999954</v>
      </c>
      <c r="I131" s="15">
        <f t="shared" si="5"/>
        <v>-8.2707354184277229E-2</v>
      </c>
      <c r="J131" s="16"/>
    </row>
    <row r="132" spans="1:10" x14ac:dyDescent="0.25">
      <c r="A132" s="24">
        <v>12421804</v>
      </c>
      <c r="B132" s="24">
        <v>2018</v>
      </c>
      <c r="C132" s="13">
        <v>2018</v>
      </c>
      <c r="D132" s="17" t="s">
        <v>106</v>
      </c>
      <c r="E132" s="17" t="s">
        <v>252</v>
      </c>
      <c r="F132" s="10">
        <v>199.5</v>
      </c>
      <c r="G132" s="10">
        <v>239.05295999999998</v>
      </c>
      <c r="H132" s="14">
        <f t="shared" si="4"/>
        <v>39.552959999999985</v>
      </c>
      <c r="I132" s="15">
        <f t="shared" si="5"/>
        <v>0.19826045112781948</v>
      </c>
      <c r="J132" s="16"/>
    </row>
    <row r="133" spans="1:10" x14ac:dyDescent="0.25">
      <c r="A133" s="24">
        <v>12961802</v>
      </c>
      <c r="B133" s="24">
        <v>2018</v>
      </c>
      <c r="C133" s="13">
        <v>2018</v>
      </c>
      <c r="D133" s="17" t="s">
        <v>253</v>
      </c>
      <c r="E133" s="17" t="s">
        <v>254</v>
      </c>
      <c r="F133" s="10">
        <v>438.3</v>
      </c>
      <c r="G133" s="10">
        <v>302.68281999999999</v>
      </c>
      <c r="H133" s="14">
        <f t="shared" si="4"/>
        <v>-135.61718000000002</v>
      </c>
      <c r="I133" s="15">
        <f t="shared" si="5"/>
        <v>-0.30941633584302991</v>
      </c>
      <c r="J133" s="16"/>
    </row>
    <row r="134" spans="1:10" x14ac:dyDescent="0.25">
      <c r="A134" s="24">
        <v>12961804</v>
      </c>
      <c r="B134" s="24">
        <v>2018</v>
      </c>
      <c r="C134" s="13">
        <v>2018</v>
      </c>
      <c r="D134" s="17" t="s">
        <v>255</v>
      </c>
      <c r="E134" s="17" t="s">
        <v>256</v>
      </c>
      <c r="F134" s="10">
        <v>1005</v>
      </c>
      <c r="G134" s="10">
        <v>1060.57554</v>
      </c>
      <c r="H134" s="14">
        <f t="shared" si="4"/>
        <v>55.575540000000046</v>
      </c>
      <c r="I134" s="15">
        <f t="shared" si="5"/>
        <v>5.5299044776119452E-2</v>
      </c>
      <c r="J134" s="16"/>
    </row>
    <row r="135" spans="1:10" x14ac:dyDescent="0.25">
      <c r="A135" s="24">
        <v>12961805</v>
      </c>
      <c r="B135" s="24">
        <v>2018</v>
      </c>
      <c r="C135" s="13">
        <v>2018</v>
      </c>
      <c r="D135" s="17" t="s">
        <v>257</v>
      </c>
      <c r="E135" s="17" t="s">
        <v>258</v>
      </c>
      <c r="F135" s="10">
        <v>2485.6999999999998</v>
      </c>
      <c r="G135" s="10">
        <v>2247.7470400000002</v>
      </c>
      <c r="H135" s="14">
        <f t="shared" si="4"/>
        <v>-237.95295999999962</v>
      </c>
      <c r="I135" s="15">
        <f t="shared" si="5"/>
        <v>-9.5728752464094471E-2</v>
      </c>
      <c r="J135" s="16"/>
    </row>
    <row r="136" spans="1:10" x14ac:dyDescent="0.25">
      <c r="A136" s="24">
        <v>14011806</v>
      </c>
      <c r="B136" s="24">
        <v>2018</v>
      </c>
      <c r="C136" s="13">
        <v>2018</v>
      </c>
      <c r="D136" s="17" t="s">
        <v>259</v>
      </c>
      <c r="E136" s="17" t="s">
        <v>260</v>
      </c>
      <c r="F136" s="10">
        <v>524.9</v>
      </c>
      <c r="G136" s="10">
        <v>721.61311000000001</v>
      </c>
      <c r="H136" s="14">
        <f t="shared" si="4"/>
        <v>196.71311000000003</v>
      </c>
      <c r="I136" s="15">
        <f t="shared" si="5"/>
        <v>0.37476302152791013</v>
      </c>
      <c r="J136" s="16"/>
    </row>
    <row r="137" spans="1:10" x14ac:dyDescent="0.25">
      <c r="A137" s="24">
        <v>12931803</v>
      </c>
      <c r="B137" s="24">
        <v>2018</v>
      </c>
      <c r="C137" s="13">
        <v>2018</v>
      </c>
      <c r="D137" s="17" t="s">
        <v>261</v>
      </c>
      <c r="E137" s="17" t="s">
        <v>262</v>
      </c>
      <c r="F137" s="10">
        <v>1251.0999999999999</v>
      </c>
      <c r="G137" s="10">
        <v>452.42313999999999</v>
      </c>
      <c r="H137" s="14">
        <f t="shared" si="4"/>
        <v>-798.67685999999992</v>
      </c>
      <c r="I137" s="15">
        <f t="shared" si="5"/>
        <v>-0.63837971385181036</v>
      </c>
      <c r="J137" s="16"/>
    </row>
    <row r="138" spans="1:10" x14ac:dyDescent="0.25">
      <c r="A138" s="24">
        <v>12931810</v>
      </c>
      <c r="B138" s="24">
        <v>2018</v>
      </c>
      <c r="C138" s="13">
        <v>2018</v>
      </c>
      <c r="D138" s="17" t="s">
        <v>104</v>
      </c>
      <c r="E138" s="25" t="s">
        <v>263</v>
      </c>
      <c r="F138" s="10">
        <v>394.7</v>
      </c>
      <c r="G138" s="10">
        <v>344.17149999999998</v>
      </c>
      <c r="H138" s="14">
        <f t="shared" si="4"/>
        <v>-50.528500000000008</v>
      </c>
      <c r="I138" s="15">
        <f t="shared" si="5"/>
        <v>-0.12801748163161897</v>
      </c>
      <c r="J138" s="16"/>
    </row>
    <row r="139" spans="1:10" x14ac:dyDescent="0.25">
      <c r="A139" s="8">
        <v>12791801</v>
      </c>
      <c r="B139" s="24">
        <v>2018</v>
      </c>
      <c r="C139" s="13">
        <v>2018</v>
      </c>
      <c r="D139" s="17" t="s">
        <v>123</v>
      </c>
      <c r="E139" s="25" t="s">
        <v>123</v>
      </c>
      <c r="F139" s="10">
        <v>235.2</v>
      </c>
      <c r="G139" s="10">
        <v>255.59920000000002</v>
      </c>
      <c r="H139" s="14">
        <f t="shared" si="4"/>
        <v>20.399200000000036</v>
      </c>
      <c r="I139" s="15">
        <f t="shared" si="5"/>
        <v>8.6731292517006967E-2</v>
      </c>
      <c r="J139" s="16"/>
    </row>
    <row r="140" spans="1:10" x14ac:dyDescent="0.25">
      <c r="A140" s="8">
        <v>12931815</v>
      </c>
      <c r="B140" s="24">
        <v>2018</v>
      </c>
      <c r="C140" s="13">
        <v>2018</v>
      </c>
      <c r="D140" s="17" t="s">
        <v>264</v>
      </c>
      <c r="E140" s="25" t="s">
        <v>265</v>
      </c>
      <c r="F140" s="10">
        <v>2520.6999999999998</v>
      </c>
      <c r="G140" s="10">
        <v>1717.8403899999998</v>
      </c>
      <c r="H140" s="14">
        <f t="shared" si="4"/>
        <v>-802.85960999999998</v>
      </c>
      <c r="I140" s="15">
        <f t="shared" si="5"/>
        <v>-0.31850660927520136</v>
      </c>
      <c r="J140" s="16"/>
    </row>
    <row r="141" spans="1:10" x14ac:dyDescent="0.25">
      <c r="A141" s="8">
        <v>12931816</v>
      </c>
      <c r="B141" s="24">
        <v>2018</v>
      </c>
      <c r="C141" s="13">
        <v>2018</v>
      </c>
      <c r="D141" s="17" t="s">
        <v>266</v>
      </c>
      <c r="E141" s="25" t="s">
        <v>267</v>
      </c>
      <c r="F141" s="10">
        <v>340.4</v>
      </c>
      <c r="G141" s="10">
        <v>233.08776</v>
      </c>
      <c r="H141" s="14">
        <f t="shared" si="4"/>
        <v>-107.31223999999997</v>
      </c>
      <c r="I141" s="15">
        <f t="shared" si="5"/>
        <v>-0.31525334900117502</v>
      </c>
      <c r="J141" s="16"/>
    </row>
    <row r="142" spans="1:10" x14ac:dyDescent="0.25">
      <c r="A142" s="8">
        <v>13251809</v>
      </c>
      <c r="B142" s="24">
        <v>2018</v>
      </c>
      <c r="C142" s="13">
        <v>2018</v>
      </c>
      <c r="D142" s="17" t="s">
        <v>91</v>
      </c>
      <c r="E142" s="17" t="s">
        <v>268</v>
      </c>
      <c r="F142" s="10">
        <v>1233</v>
      </c>
      <c r="G142" s="10">
        <v>1005.6007499999999</v>
      </c>
      <c r="H142" s="14">
        <f t="shared" si="4"/>
        <v>-227.39925000000005</v>
      </c>
      <c r="I142" s="15">
        <f t="shared" si="5"/>
        <v>-0.1844276155717762</v>
      </c>
      <c r="J142" s="16"/>
    </row>
    <row r="143" spans="1:10" x14ac:dyDescent="0.25">
      <c r="A143" s="8">
        <v>12841801</v>
      </c>
      <c r="B143" s="24">
        <v>2018</v>
      </c>
      <c r="C143" s="13">
        <v>2018</v>
      </c>
      <c r="D143" s="17" t="s">
        <v>269</v>
      </c>
      <c r="E143" s="25" t="s">
        <v>270</v>
      </c>
      <c r="F143" s="10">
        <v>729.1</v>
      </c>
      <c r="G143" s="10">
        <v>436.34901000000002</v>
      </c>
      <c r="H143" s="14">
        <f t="shared" si="4"/>
        <v>-292.75099</v>
      </c>
      <c r="I143" s="15">
        <f t="shared" si="5"/>
        <v>-0.40152378274585104</v>
      </c>
      <c r="J143" s="16"/>
    </row>
    <row r="144" spans="1:10" x14ac:dyDescent="0.25">
      <c r="A144" s="8">
        <v>12811801</v>
      </c>
      <c r="B144" s="24">
        <v>2018</v>
      </c>
      <c r="C144" s="13">
        <v>2018</v>
      </c>
      <c r="D144" s="17" t="s">
        <v>271</v>
      </c>
      <c r="E144" s="25" t="s">
        <v>272</v>
      </c>
      <c r="F144" s="10">
        <v>516.79999999999995</v>
      </c>
      <c r="G144" s="10">
        <v>429.88453000000004</v>
      </c>
      <c r="H144" s="14">
        <f t="shared" si="4"/>
        <v>-86.915469999999914</v>
      </c>
      <c r="I144" s="15">
        <f t="shared" si="5"/>
        <v>-0.16818008900928777</v>
      </c>
      <c r="J144" s="16"/>
    </row>
    <row r="145" spans="1:10" x14ac:dyDescent="0.25">
      <c r="A145" s="8">
        <v>20081801</v>
      </c>
      <c r="B145" s="24">
        <v>2018</v>
      </c>
      <c r="C145" s="13">
        <v>2018</v>
      </c>
      <c r="D145" s="17" t="s">
        <v>273</v>
      </c>
      <c r="E145" s="17" t="s">
        <v>274</v>
      </c>
      <c r="F145" s="10">
        <v>90</v>
      </c>
      <c r="G145" s="10">
        <v>26.278320000000001</v>
      </c>
      <c r="H145" s="14">
        <f t="shared" si="4"/>
        <v>-63.721679999999999</v>
      </c>
      <c r="I145" s="15">
        <f t="shared" si="5"/>
        <v>-0.70801866666666669</v>
      </c>
      <c r="J145" s="16"/>
    </row>
    <row r="146" spans="1:10" x14ac:dyDescent="0.25">
      <c r="A146" s="6">
        <v>12931813</v>
      </c>
      <c r="B146" s="24">
        <v>2018</v>
      </c>
      <c r="C146" s="13">
        <v>2018</v>
      </c>
      <c r="D146" s="17" t="s">
        <v>275</v>
      </c>
      <c r="E146" s="25" t="s">
        <v>276</v>
      </c>
      <c r="F146" s="10">
        <v>515.1</v>
      </c>
      <c r="G146" s="10">
        <v>423.60748000000001</v>
      </c>
      <c r="H146" s="14">
        <f t="shared" si="4"/>
        <v>-91.492520000000013</v>
      </c>
      <c r="I146" s="15">
        <f t="shared" si="5"/>
        <v>-0.17762088914773833</v>
      </c>
      <c r="J146" s="16"/>
    </row>
    <row r="147" spans="1:10" x14ac:dyDescent="0.25">
      <c r="A147" s="13">
        <v>12841802</v>
      </c>
      <c r="B147" s="24">
        <v>2018</v>
      </c>
      <c r="C147" s="13">
        <v>2018</v>
      </c>
      <c r="D147" s="17" t="s">
        <v>277</v>
      </c>
      <c r="E147" s="25" t="s">
        <v>278</v>
      </c>
      <c r="F147" s="10">
        <v>74.5</v>
      </c>
      <c r="G147" s="10">
        <v>51.469059999999999</v>
      </c>
      <c r="H147" s="14">
        <f t="shared" si="4"/>
        <v>-23.030940000000001</v>
      </c>
      <c r="I147" s="15">
        <f t="shared" si="5"/>
        <v>-0.30914013422818792</v>
      </c>
      <c r="J147" s="16"/>
    </row>
    <row r="148" spans="1:10" x14ac:dyDescent="0.25">
      <c r="A148" s="13">
        <v>20081803</v>
      </c>
      <c r="B148" s="24">
        <v>2018</v>
      </c>
      <c r="C148" s="13">
        <v>2018</v>
      </c>
      <c r="D148" s="17" t="s">
        <v>279</v>
      </c>
      <c r="E148" s="17" t="s">
        <v>280</v>
      </c>
      <c r="F148" s="10">
        <v>49.5</v>
      </c>
      <c r="G148" s="10">
        <v>50.261489999999995</v>
      </c>
      <c r="H148" s="14">
        <f t="shared" si="4"/>
        <v>0.76148999999999489</v>
      </c>
      <c r="I148" s="15">
        <f t="shared" si="5"/>
        <v>1.5383636363636261E-2</v>
      </c>
      <c r="J148" s="16"/>
    </row>
    <row r="149" spans="1:10" x14ac:dyDescent="0.25">
      <c r="A149" s="8">
        <v>12971804</v>
      </c>
      <c r="B149" s="24">
        <v>2018</v>
      </c>
      <c r="C149" s="13">
        <v>2018</v>
      </c>
      <c r="D149" s="17" t="s">
        <v>281</v>
      </c>
      <c r="E149" s="17" t="s">
        <v>282</v>
      </c>
      <c r="F149" s="10">
        <v>49.5</v>
      </c>
      <c r="G149" s="10">
        <v>9.3213200000000001</v>
      </c>
      <c r="H149" s="14">
        <f t="shared" si="4"/>
        <v>-40.17868</v>
      </c>
      <c r="I149" s="15">
        <f t="shared" si="5"/>
        <v>-0.811690505050505</v>
      </c>
      <c r="J149" s="16"/>
    </row>
    <row r="150" spans="1:10" x14ac:dyDescent="0.25">
      <c r="A150" s="6">
        <v>12421807</v>
      </c>
      <c r="B150" s="24">
        <v>2018</v>
      </c>
      <c r="C150" s="13">
        <v>2018</v>
      </c>
      <c r="D150" s="17" t="s">
        <v>131</v>
      </c>
      <c r="E150" s="17" t="s">
        <v>132</v>
      </c>
      <c r="F150" s="10">
        <v>46</v>
      </c>
      <c r="G150" s="10">
        <v>30.681330000000003</v>
      </c>
      <c r="H150" s="14">
        <f t="shared" si="4"/>
        <v>-15.318669999999997</v>
      </c>
      <c r="I150" s="15">
        <f t="shared" si="5"/>
        <v>-0.33301456521739126</v>
      </c>
      <c r="J150" s="16"/>
    </row>
    <row r="151" spans="1:10" x14ac:dyDescent="0.25">
      <c r="A151" s="6">
        <v>20081804</v>
      </c>
      <c r="B151" s="24">
        <v>2018</v>
      </c>
      <c r="C151" s="13">
        <v>2018</v>
      </c>
      <c r="D151" s="17" t="s">
        <v>283</v>
      </c>
      <c r="E151" s="17" t="s">
        <v>284</v>
      </c>
      <c r="F151" s="10">
        <v>45.5</v>
      </c>
      <c r="G151" s="10">
        <v>8.4700300000000013</v>
      </c>
      <c r="H151" s="14">
        <f t="shared" si="4"/>
        <v>-37.029969999999999</v>
      </c>
      <c r="I151" s="15">
        <f t="shared" si="5"/>
        <v>-0.81384549450549448</v>
      </c>
      <c r="J151" s="16"/>
    </row>
    <row r="152" spans="1:10" x14ac:dyDescent="0.25">
      <c r="A152" s="6">
        <v>12931817</v>
      </c>
      <c r="B152" s="24">
        <v>2018</v>
      </c>
      <c r="C152" s="13">
        <v>2018</v>
      </c>
      <c r="D152" s="17" t="s">
        <v>285</v>
      </c>
      <c r="E152" s="17" t="s">
        <v>286</v>
      </c>
      <c r="F152" s="10">
        <v>46.3</v>
      </c>
      <c r="G152" s="10">
        <v>31.332630000000002</v>
      </c>
      <c r="H152" s="14">
        <f t="shared" si="4"/>
        <v>-14.967369999999995</v>
      </c>
      <c r="I152" s="15">
        <f t="shared" si="5"/>
        <v>-0.32326933045356365</v>
      </c>
      <c r="J152" s="16"/>
    </row>
    <row r="153" spans="1:10" x14ac:dyDescent="0.25">
      <c r="A153" s="6">
        <v>12931818</v>
      </c>
      <c r="B153" s="24">
        <v>2018</v>
      </c>
      <c r="C153" s="13">
        <v>2018</v>
      </c>
      <c r="D153" s="17" t="s">
        <v>287</v>
      </c>
      <c r="E153" s="17" t="s">
        <v>288</v>
      </c>
      <c r="F153" s="10">
        <v>29.5</v>
      </c>
      <c r="G153" s="10">
        <v>45.050760000000004</v>
      </c>
      <c r="H153" s="14">
        <f t="shared" si="4"/>
        <v>15.550760000000004</v>
      </c>
      <c r="I153" s="15">
        <f t="shared" si="5"/>
        <v>0.52714440677966112</v>
      </c>
      <c r="J153" s="16"/>
    </row>
    <row r="154" spans="1:10" x14ac:dyDescent="0.25">
      <c r="A154" s="6">
        <v>20081805</v>
      </c>
      <c r="B154" s="24">
        <v>2018</v>
      </c>
      <c r="C154" s="13">
        <v>2018</v>
      </c>
      <c r="D154" s="17" t="s">
        <v>289</v>
      </c>
      <c r="E154" s="17" t="s">
        <v>290</v>
      </c>
      <c r="F154" s="10">
        <v>47.4</v>
      </c>
      <c r="G154" s="10">
        <v>41.476849999999999</v>
      </c>
      <c r="H154" s="14">
        <f t="shared" si="4"/>
        <v>-5.9231499999999997</v>
      </c>
      <c r="I154" s="15">
        <f t="shared" si="5"/>
        <v>-0.12496097046413501</v>
      </c>
      <c r="J154" s="16"/>
    </row>
    <row r="155" spans="1:10" x14ac:dyDescent="0.25">
      <c r="A155" s="6">
        <v>20081806</v>
      </c>
      <c r="B155" s="24">
        <v>2018</v>
      </c>
      <c r="C155" s="13">
        <v>2018</v>
      </c>
      <c r="D155" s="17" t="s">
        <v>291</v>
      </c>
      <c r="E155" s="17" t="s">
        <v>292</v>
      </c>
      <c r="F155" s="10">
        <v>18.399999999999999</v>
      </c>
      <c r="G155" s="10">
        <v>17.5</v>
      </c>
      <c r="H155" s="14">
        <f t="shared" si="4"/>
        <v>-0.89999999999999858</v>
      </c>
      <c r="I155" s="15">
        <f t="shared" si="5"/>
        <v>-4.8913043478260795E-2</v>
      </c>
      <c r="J155" s="16"/>
    </row>
    <row r="156" spans="1:10" x14ac:dyDescent="0.25">
      <c r="A156" s="23">
        <v>12421801</v>
      </c>
      <c r="B156" s="24">
        <v>2018</v>
      </c>
      <c r="C156" s="13">
        <v>2019</v>
      </c>
      <c r="D156" s="17" t="s">
        <v>293</v>
      </c>
      <c r="E156" s="17" t="s">
        <v>294</v>
      </c>
      <c r="F156" s="10">
        <v>1242.3</v>
      </c>
      <c r="G156" s="10">
        <v>1379.6252899999999</v>
      </c>
      <c r="H156" s="14">
        <f t="shared" si="4"/>
        <v>137.32529</v>
      </c>
      <c r="I156" s="15">
        <f t="shared" si="5"/>
        <v>0.11054116557997264</v>
      </c>
      <c r="J156" s="16"/>
    </row>
    <row r="157" spans="1:10" x14ac:dyDescent="0.25">
      <c r="A157" s="23">
        <v>12421802</v>
      </c>
      <c r="B157" s="24">
        <v>2018</v>
      </c>
      <c r="C157" s="13">
        <v>2019</v>
      </c>
      <c r="D157" s="17" t="s">
        <v>295</v>
      </c>
      <c r="E157" s="17" t="s">
        <v>296</v>
      </c>
      <c r="F157" s="10">
        <v>1201</v>
      </c>
      <c r="G157" s="10">
        <v>1233.0771599999998</v>
      </c>
      <c r="H157" s="14">
        <f t="shared" si="4"/>
        <v>32.077159999999822</v>
      </c>
      <c r="I157" s="15">
        <f t="shared" si="5"/>
        <v>2.6708709408825831E-2</v>
      </c>
      <c r="J157" s="16"/>
    </row>
    <row r="158" spans="1:10" x14ac:dyDescent="0.25">
      <c r="A158" s="23">
        <v>12421803</v>
      </c>
      <c r="B158" s="24">
        <v>2018</v>
      </c>
      <c r="C158" s="13">
        <v>2019</v>
      </c>
      <c r="D158" s="17" t="s">
        <v>297</v>
      </c>
      <c r="E158" s="17" t="s">
        <v>298</v>
      </c>
      <c r="F158" s="10">
        <v>517.4</v>
      </c>
      <c r="G158" s="10">
        <v>492.98695000000004</v>
      </c>
      <c r="H158" s="14">
        <f t="shared" si="4"/>
        <v>-24.413049999999942</v>
      </c>
      <c r="I158" s="15">
        <f t="shared" si="5"/>
        <v>-4.71840935446462E-2</v>
      </c>
      <c r="J158" s="16"/>
    </row>
    <row r="159" spans="1:10" x14ac:dyDescent="0.25">
      <c r="A159" s="23">
        <v>12421810</v>
      </c>
      <c r="B159" s="24">
        <v>2018</v>
      </c>
      <c r="C159" s="13">
        <v>2019</v>
      </c>
      <c r="D159" s="17" t="s">
        <v>40</v>
      </c>
      <c r="E159" s="17" t="s">
        <v>299</v>
      </c>
      <c r="F159" s="10">
        <v>937.9</v>
      </c>
      <c r="G159" s="10">
        <v>903.17306000000008</v>
      </c>
      <c r="H159" s="14">
        <f t="shared" si="4"/>
        <v>-34.7269399999999</v>
      </c>
      <c r="I159" s="15">
        <f t="shared" si="5"/>
        <v>-3.7026271457511355E-2</v>
      </c>
      <c r="J159" s="16"/>
    </row>
    <row r="160" spans="1:10" x14ac:dyDescent="0.25">
      <c r="A160" s="23">
        <v>12931801</v>
      </c>
      <c r="B160" s="24">
        <v>2018</v>
      </c>
      <c r="C160" s="13">
        <v>2019</v>
      </c>
      <c r="D160" s="17" t="s">
        <v>300</v>
      </c>
      <c r="E160" s="17" t="s">
        <v>301</v>
      </c>
      <c r="F160" s="10">
        <v>2508.4</v>
      </c>
      <c r="G160" s="10">
        <v>1818.4012399999999</v>
      </c>
      <c r="H160" s="14">
        <f t="shared" si="4"/>
        <v>-689.99876000000017</v>
      </c>
      <c r="I160" s="15">
        <f t="shared" si="5"/>
        <v>-0.27507525115611553</v>
      </c>
      <c r="J160" s="16"/>
    </row>
    <row r="161" spans="1:10" x14ac:dyDescent="0.25">
      <c r="A161" s="23">
        <v>12931806</v>
      </c>
      <c r="B161" s="24">
        <v>2018</v>
      </c>
      <c r="C161" s="13">
        <v>2019</v>
      </c>
      <c r="D161" s="17" t="s">
        <v>302</v>
      </c>
      <c r="E161" s="17" t="s">
        <v>303</v>
      </c>
      <c r="F161" s="10">
        <v>445.1</v>
      </c>
      <c r="G161" s="10">
        <v>387.73480000000001</v>
      </c>
      <c r="H161" s="14">
        <f t="shared" si="4"/>
        <v>-57.365200000000016</v>
      </c>
      <c r="I161" s="15">
        <f t="shared" si="5"/>
        <v>-0.12888159964053025</v>
      </c>
      <c r="J161" s="16"/>
    </row>
    <row r="162" spans="1:10" x14ac:dyDescent="0.25">
      <c r="A162" s="23">
        <v>12931811</v>
      </c>
      <c r="B162" s="24">
        <v>2018</v>
      </c>
      <c r="C162" s="13">
        <v>2019</v>
      </c>
      <c r="D162" s="17" t="s">
        <v>304</v>
      </c>
      <c r="E162" s="26" t="s">
        <v>305</v>
      </c>
      <c r="F162" s="10">
        <v>257.5</v>
      </c>
      <c r="G162" s="10">
        <v>100.46981</v>
      </c>
      <c r="H162" s="14">
        <f t="shared" si="4"/>
        <v>-157.03019</v>
      </c>
      <c r="I162" s="15">
        <f t="shared" si="5"/>
        <v>-0.60982598058252424</v>
      </c>
      <c r="J162" s="16"/>
    </row>
    <row r="163" spans="1:10" x14ac:dyDescent="0.25">
      <c r="A163" s="23">
        <v>12931814</v>
      </c>
      <c r="B163" s="24">
        <v>2018</v>
      </c>
      <c r="C163" s="13">
        <v>2019</v>
      </c>
      <c r="D163" s="17" t="s">
        <v>306</v>
      </c>
      <c r="E163" s="25" t="s">
        <v>307</v>
      </c>
      <c r="F163" s="10">
        <v>406.6</v>
      </c>
      <c r="G163" s="10">
        <v>264.39747999999997</v>
      </c>
      <c r="H163" s="14">
        <f t="shared" si="4"/>
        <v>-142.20252000000005</v>
      </c>
      <c r="I163" s="15">
        <f t="shared" si="5"/>
        <v>-0.34973566158386632</v>
      </c>
      <c r="J163" s="16"/>
    </row>
    <row r="164" spans="1:10" x14ac:dyDescent="0.25">
      <c r="A164" s="23">
        <v>12971801</v>
      </c>
      <c r="B164" s="24">
        <v>2018</v>
      </c>
      <c r="C164" s="13">
        <v>2019</v>
      </c>
      <c r="D164" s="17" t="s">
        <v>308</v>
      </c>
      <c r="E164" s="17" t="s">
        <v>309</v>
      </c>
      <c r="F164" s="10">
        <v>380.6</v>
      </c>
      <c r="G164" s="10">
        <v>345.12376</v>
      </c>
      <c r="H164" s="14">
        <f t="shared" si="4"/>
        <v>-35.476240000000018</v>
      </c>
      <c r="I164" s="15">
        <f t="shared" si="5"/>
        <v>-9.3211350499211809E-2</v>
      </c>
      <c r="J164" s="16"/>
    </row>
    <row r="165" spans="1:10" x14ac:dyDescent="0.25">
      <c r="A165" s="23">
        <v>13251804</v>
      </c>
      <c r="B165" s="24">
        <v>2018</v>
      </c>
      <c r="C165" s="13">
        <v>2019</v>
      </c>
      <c r="D165" s="17" t="s">
        <v>147</v>
      </c>
      <c r="E165" s="17" t="s">
        <v>148</v>
      </c>
      <c r="F165" s="10">
        <v>1181.0999999999999</v>
      </c>
      <c r="G165" s="10">
        <v>670.54522999999995</v>
      </c>
      <c r="H165" s="14">
        <f t="shared" si="4"/>
        <v>-510.55476999999996</v>
      </c>
      <c r="I165" s="15">
        <f t="shared" si="5"/>
        <v>-0.43227056980780626</v>
      </c>
      <c r="J165" s="16"/>
    </row>
    <row r="166" spans="1:10" x14ac:dyDescent="0.25">
      <c r="A166" s="23">
        <v>13251807</v>
      </c>
      <c r="B166" s="24">
        <v>2018</v>
      </c>
      <c r="C166" s="13">
        <v>2019</v>
      </c>
      <c r="D166" s="17" t="s">
        <v>310</v>
      </c>
      <c r="E166" s="17" t="s">
        <v>311</v>
      </c>
      <c r="F166" s="10">
        <v>1026.9000000000001</v>
      </c>
      <c r="G166" s="10">
        <v>636.97719999999993</v>
      </c>
      <c r="H166" s="14">
        <f t="shared" si="4"/>
        <v>-389.92280000000017</v>
      </c>
      <c r="I166" s="15">
        <f t="shared" si="5"/>
        <v>-0.37970863764728807</v>
      </c>
      <c r="J166" s="16"/>
    </row>
    <row r="167" spans="1:10" x14ac:dyDescent="0.25">
      <c r="A167" s="23">
        <v>13251808</v>
      </c>
      <c r="B167" s="24">
        <v>2018</v>
      </c>
      <c r="C167" s="13">
        <v>2019</v>
      </c>
      <c r="D167" s="17" t="s">
        <v>312</v>
      </c>
      <c r="E167" s="17" t="s">
        <v>183</v>
      </c>
      <c r="F167" s="10">
        <v>961.8</v>
      </c>
      <c r="G167" s="10">
        <v>228.72181</v>
      </c>
      <c r="H167" s="14">
        <f t="shared" si="4"/>
        <v>-733.07818999999995</v>
      </c>
      <c r="I167" s="15">
        <f t="shared" si="5"/>
        <v>-0.76219400083177369</v>
      </c>
      <c r="J167" s="16"/>
    </row>
    <row r="168" spans="1:10" x14ac:dyDescent="0.25">
      <c r="A168" s="23">
        <v>13251811</v>
      </c>
      <c r="B168" s="24">
        <v>2018</v>
      </c>
      <c r="C168" s="13">
        <v>2019</v>
      </c>
      <c r="D168" s="17" t="s">
        <v>313</v>
      </c>
      <c r="E168" s="17" t="s">
        <v>314</v>
      </c>
      <c r="F168" s="10">
        <v>293.8</v>
      </c>
      <c r="G168" s="10">
        <v>373.98642999999998</v>
      </c>
      <c r="H168" s="14">
        <f t="shared" si="4"/>
        <v>80.186429999999973</v>
      </c>
      <c r="I168" s="15">
        <f t="shared" si="5"/>
        <v>0.27292862491490799</v>
      </c>
      <c r="J168" s="16"/>
    </row>
    <row r="169" spans="1:10" x14ac:dyDescent="0.25">
      <c r="A169" s="23">
        <v>13251814</v>
      </c>
      <c r="B169" s="24">
        <v>2018</v>
      </c>
      <c r="C169" s="13">
        <v>2019</v>
      </c>
      <c r="D169" s="17" t="s">
        <v>315</v>
      </c>
      <c r="E169" s="17" t="s">
        <v>316</v>
      </c>
      <c r="F169" s="10">
        <v>2458.5</v>
      </c>
      <c r="G169" s="10">
        <v>1160.2886799999999</v>
      </c>
      <c r="H169" s="14">
        <f t="shared" si="4"/>
        <v>-1298.2113200000001</v>
      </c>
      <c r="I169" s="15">
        <f t="shared" si="5"/>
        <v>-0.52805016066707344</v>
      </c>
      <c r="J169" s="16"/>
    </row>
    <row r="170" spans="1:10" x14ac:dyDescent="0.25">
      <c r="A170" s="23">
        <v>13251815</v>
      </c>
      <c r="B170" s="24">
        <v>2018</v>
      </c>
      <c r="C170" s="13">
        <v>2019</v>
      </c>
      <c r="D170" s="17" t="s">
        <v>317</v>
      </c>
      <c r="E170" s="17" t="s">
        <v>154</v>
      </c>
      <c r="F170" s="10">
        <v>4829</v>
      </c>
      <c r="G170" s="10">
        <v>2240.70984</v>
      </c>
      <c r="H170" s="14">
        <f t="shared" si="4"/>
        <v>-2588.29016</v>
      </c>
      <c r="I170" s="15">
        <f t="shared" si="5"/>
        <v>-0.53598885069372537</v>
      </c>
      <c r="J170" s="16"/>
    </row>
    <row r="171" spans="1:10" x14ac:dyDescent="0.25">
      <c r="A171" s="23">
        <v>13251816</v>
      </c>
      <c r="B171" s="24">
        <v>2018</v>
      </c>
      <c r="C171" s="13">
        <v>2019</v>
      </c>
      <c r="D171" s="17" t="s">
        <v>318</v>
      </c>
      <c r="E171" s="17" t="s">
        <v>319</v>
      </c>
      <c r="F171" s="10">
        <v>764.9</v>
      </c>
      <c r="G171" s="10">
        <v>377.04492999999997</v>
      </c>
      <c r="H171" s="14">
        <f t="shared" si="4"/>
        <v>-387.85507000000001</v>
      </c>
      <c r="I171" s="15">
        <f t="shared" si="5"/>
        <v>-0.50706637468950189</v>
      </c>
      <c r="J171" s="16"/>
    </row>
    <row r="172" spans="1:10" x14ac:dyDescent="0.25">
      <c r="A172" s="23">
        <v>13251817</v>
      </c>
      <c r="B172" s="24">
        <v>2018</v>
      </c>
      <c r="C172" s="13">
        <v>2019</v>
      </c>
      <c r="D172" s="17" t="s">
        <v>320</v>
      </c>
      <c r="E172" s="17" t="s">
        <v>321</v>
      </c>
      <c r="F172" s="10">
        <v>2335.1</v>
      </c>
      <c r="G172" s="10">
        <v>2257.4353500000002</v>
      </c>
      <c r="H172" s="14">
        <f t="shared" si="4"/>
        <v>-77.66464999999971</v>
      </c>
      <c r="I172" s="15">
        <f t="shared" si="5"/>
        <v>-3.325966768018488E-2</v>
      </c>
      <c r="J172" s="16"/>
    </row>
    <row r="173" spans="1:10" x14ac:dyDescent="0.25">
      <c r="A173" s="23">
        <v>13251820</v>
      </c>
      <c r="B173" s="24">
        <v>2018</v>
      </c>
      <c r="C173" s="13">
        <v>2019</v>
      </c>
      <c r="D173" s="17" t="s">
        <v>322</v>
      </c>
      <c r="E173" s="17" t="s">
        <v>323</v>
      </c>
      <c r="F173" s="10">
        <v>966.5</v>
      </c>
      <c r="G173" s="10">
        <v>658.20834000000002</v>
      </c>
      <c r="H173" s="14">
        <f t="shared" si="4"/>
        <v>-308.29165999999998</v>
      </c>
      <c r="I173" s="15">
        <f t="shared" si="5"/>
        <v>-0.3189774030005173</v>
      </c>
      <c r="J173" s="16"/>
    </row>
    <row r="174" spans="1:10" x14ac:dyDescent="0.25">
      <c r="A174" s="23">
        <v>13321802</v>
      </c>
      <c r="B174" s="24">
        <v>2018</v>
      </c>
      <c r="C174" s="13">
        <v>2019</v>
      </c>
      <c r="D174" s="17" t="s">
        <v>324</v>
      </c>
      <c r="E174" s="17" t="s">
        <v>325</v>
      </c>
      <c r="F174" s="10">
        <v>1427.2</v>
      </c>
      <c r="G174" s="10">
        <v>1197.27881</v>
      </c>
      <c r="H174" s="14">
        <f t="shared" si="4"/>
        <v>-229.92119000000002</v>
      </c>
      <c r="I174" s="15">
        <f t="shared" si="5"/>
        <v>-0.16109948850896863</v>
      </c>
      <c r="J174" s="16"/>
    </row>
    <row r="175" spans="1:10" x14ac:dyDescent="0.25">
      <c r="A175" s="23">
        <v>13501803</v>
      </c>
      <c r="B175" s="24">
        <v>2018</v>
      </c>
      <c r="C175" s="13">
        <v>2019</v>
      </c>
      <c r="D175" s="17" t="s">
        <v>326</v>
      </c>
      <c r="E175" s="17" t="s">
        <v>327</v>
      </c>
      <c r="F175" s="10">
        <v>3155</v>
      </c>
      <c r="G175" s="10">
        <v>3219.6104700000001</v>
      </c>
      <c r="H175" s="14">
        <f t="shared" si="4"/>
        <v>64.610470000000078</v>
      </c>
      <c r="I175" s="15">
        <f t="shared" si="5"/>
        <v>2.0478754358161672E-2</v>
      </c>
      <c r="J175" s="16"/>
    </row>
    <row r="176" spans="1:10" x14ac:dyDescent="0.25">
      <c r="A176" s="23">
        <v>13501804</v>
      </c>
      <c r="B176" s="24">
        <v>2018</v>
      </c>
      <c r="C176" s="13">
        <v>2019</v>
      </c>
      <c r="D176" s="17" t="s">
        <v>328</v>
      </c>
      <c r="E176" s="17" t="s">
        <v>329</v>
      </c>
      <c r="F176" s="10">
        <v>338.7</v>
      </c>
      <c r="G176" s="10">
        <v>267.85284999999999</v>
      </c>
      <c r="H176" s="14">
        <f t="shared" si="4"/>
        <v>-70.847149999999999</v>
      </c>
      <c r="I176" s="15">
        <f t="shared" si="5"/>
        <v>-0.20917375258340715</v>
      </c>
      <c r="J176" s="16"/>
    </row>
    <row r="177" spans="1:10" x14ac:dyDescent="0.25">
      <c r="A177" s="23">
        <v>14011807</v>
      </c>
      <c r="B177" s="24">
        <v>2018</v>
      </c>
      <c r="C177" s="13">
        <v>2019</v>
      </c>
      <c r="D177" s="17" t="s">
        <v>330</v>
      </c>
      <c r="E177" s="17" t="s">
        <v>331</v>
      </c>
      <c r="F177" s="10">
        <v>3089.6</v>
      </c>
      <c r="G177" s="10">
        <v>5180.7068099999997</v>
      </c>
      <c r="H177" s="14">
        <f t="shared" si="4"/>
        <v>2091.1068099999998</v>
      </c>
      <c r="I177" s="15">
        <f t="shared" si="5"/>
        <v>0.67682120986535466</v>
      </c>
      <c r="J177" s="16"/>
    </row>
    <row r="178" spans="1:10" x14ac:dyDescent="0.25">
      <c r="A178" s="23">
        <v>20081802</v>
      </c>
      <c r="B178" s="24">
        <v>2018</v>
      </c>
      <c r="C178" s="13">
        <v>2019</v>
      </c>
      <c r="D178" s="17" t="s">
        <v>332</v>
      </c>
      <c r="E178" s="17" t="s">
        <v>333</v>
      </c>
      <c r="F178" s="10">
        <v>665.9</v>
      </c>
      <c r="G178" s="10">
        <v>579.24261999999999</v>
      </c>
      <c r="H178" s="14">
        <f t="shared" si="4"/>
        <v>-86.657379999999989</v>
      </c>
      <c r="I178" s="15">
        <f t="shared" si="5"/>
        <v>-0.13013572608499774</v>
      </c>
      <c r="J178" s="16"/>
    </row>
    <row r="179" spans="1:10" x14ac:dyDescent="0.25">
      <c r="A179" s="23">
        <v>13401802</v>
      </c>
      <c r="B179" s="24">
        <v>2018</v>
      </c>
      <c r="C179" s="13">
        <v>2019</v>
      </c>
      <c r="D179" s="17" t="s">
        <v>334</v>
      </c>
      <c r="E179" s="17" t="s">
        <v>335</v>
      </c>
      <c r="F179" s="10">
        <v>11146.5</v>
      </c>
      <c r="G179" s="10">
        <v>9829.56106</v>
      </c>
      <c r="H179" s="14">
        <f t="shared" si="4"/>
        <v>-1316.93894</v>
      </c>
      <c r="I179" s="15">
        <f t="shared" si="5"/>
        <v>-0.11814820257479927</v>
      </c>
      <c r="J179" s="16"/>
    </row>
    <row r="180" spans="1:10" x14ac:dyDescent="0.25">
      <c r="A180" s="23">
        <v>12901601</v>
      </c>
      <c r="B180" s="23">
        <v>2016</v>
      </c>
      <c r="C180" s="13">
        <v>2019</v>
      </c>
      <c r="D180" s="17" t="s">
        <v>336</v>
      </c>
      <c r="E180" s="17" t="s">
        <v>337</v>
      </c>
      <c r="F180" s="10">
        <v>1911.3</v>
      </c>
      <c r="G180" s="10">
        <v>2570.9536699999999</v>
      </c>
      <c r="H180" s="14">
        <f t="shared" si="4"/>
        <v>659.65366999999992</v>
      </c>
      <c r="I180" s="15">
        <f t="shared" si="5"/>
        <v>0.34513350599068693</v>
      </c>
      <c r="J180" s="16"/>
    </row>
    <row r="181" spans="1:10" x14ac:dyDescent="0.25">
      <c r="A181" s="23">
        <v>12931506</v>
      </c>
      <c r="B181" s="23">
        <v>2015</v>
      </c>
      <c r="C181" s="13">
        <v>2019</v>
      </c>
      <c r="D181" s="17" t="s">
        <v>338</v>
      </c>
      <c r="E181" s="17" t="s">
        <v>339</v>
      </c>
      <c r="F181" s="10">
        <v>545.20000000000005</v>
      </c>
      <c r="G181" s="10">
        <v>1051.0373300000001</v>
      </c>
      <c r="H181" s="14">
        <f t="shared" si="4"/>
        <v>505.83733000000007</v>
      </c>
      <c r="I181" s="15">
        <f t="shared" si="5"/>
        <v>0.92780141232575208</v>
      </c>
      <c r="J181" s="16"/>
    </row>
    <row r="182" spans="1:10" x14ac:dyDescent="0.25">
      <c r="A182" s="23">
        <v>12931601</v>
      </c>
      <c r="B182" s="23">
        <v>2016</v>
      </c>
      <c r="C182" s="13">
        <v>2019</v>
      </c>
      <c r="D182" s="17" t="s">
        <v>340</v>
      </c>
      <c r="E182" s="17" t="s">
        <v>341</v>
      </c>
      <c r="F182" s="10">
        <v>11981.3</v>
      </c>
      <c r="G182" s="10">
        <v>13121.86824</v>
      </c>
      <c r="H182" s="14">
        <f t="shared" si="4"/>
        <v>1140.5682400000005</v>
      </c>
      <c r="I182" s="15">
        <f t="shared" si="5"/>
        <v>9.5195699965780062E-2</v>
      </c>
      <c r="J182" s="16"/>
    </row>
    <row r="183" spans="1:10" x14ac:dyDescent="0.25">
      <c r="A183" s="23">
        <v>12931706</v>
      </c>
      <c r="B183" s="23">
        <v>2017</v>
      </c>
      <c r="C183" s="13">
        <v>2019</v>
      </c>
      <c r="D183" s="17" t="s">
        <v>342</v>
      </c>
      <c r="E183" s="17" t="s">
        <v>343</v>
      </c>
      <c r="F183" s="10">
        <v>472.3</v>
      </c>
      <c r="G183" s="10">
        <v>301.16639000000004</v>
      </c>
      <c r="H183" s="14">
        <f t="shared" si="4"/>
        <v>-171.13360999999998</v>
      </c>
      <c r="I183" s="15">
        <f t="shared" si="5"/>
        <v>-0.36234090620368403</v>
      </c>
      <c r="J183" s="16"/>
    </row>
    <row r="184" spans="1:10" x14ac:dyDescent="0.25">
      <c r="A184" s="23">
        <v>12931710</v>
      </c>
      <c r="B184" s="23">
        <v>2017</v>
      </c>
      <c r="C184" s="13">
        <v>2019</v>
      </c>
      <c r="D184" s="17" t="s">
        <v>344</v>
      </c>
      <c r="E184" s="17" t="s">
        <v>345</v>
      </c>
      <c r="F184" s="10">
        <v>2188.1999999999998</v>
      </c>
      <c r="G184" s="10">
        <v>1927.5432700000001</v>
      </c>
      <c r="H184" s="14">
        <f t="shared" si="4"/>
        <v>-260.6567299999997</v>
      </c>
      <c r="I184" s="15">
        <f t="shared" si="5"/>
        <v>-0.11911924412759332</v>
      </c>
      <c r="J184" s="16"/>
    </row>
    <row r="185" spans="1:10" x14ac:dyDescent="0.25">
      <c r="A185" s="23">
        <v>12931804</v>
      </c>
      <c r="B185" s="23">
        <v>2018</v>
      </c>
      <c r="C185" s="13">
        <v>2019</v>
      </c>
      <c r="D185" s="17" t="s">
        <v>346</v>
      </c>
      <c r="E185" s="25" t="s">
        <v>347</v>
      </c>
      <c r="F185" s="10">
        <v>380.7</v>
      </c>
      <c r="G185" s="10">
        <v>199.34519</v>
      </c>
      <c r="H185" s="14">
        <f t="shared" si="4"/>
        <v>-181.35480999999999</v>
      </c>
      <c r="I185" s="15">
        <f t="shared" si="5"/>
        <v>-0.47637197268190173</v>
      </c>
      <c r="J185" s="16"/>
    </row>
    <row r="186" spans="1:10" x14ac:dyDescent="0.25">
      <c r="A186" s="23">
        <v>12971803</v>
      </c>
      <c r="B186" s="23">
        <v>2018</v>
      </c>
      <c r="C186" s="13">
        <v>2019</v>
      </c>
      <c r="D186" s="17" t="s">
        <v>348</v>
      </c>
      <c r="E186" s="17" t="s">
        <v>349</v>
      </c>
      <c r="F186" s="10">
        <v>198.6</v>
      </c>
      <c r="G186" s="10">
        <v>158.58423999999999</v>
      </c>
      <c r="H186" s="14">
        <f t="shared" si="4"/>
        <v>-40.01576</v>
      </c>
      <c r="I186" s="15">
        <f t="shared" si="5"/>
        <v>-0.20148922457200402</v>
      </c>
      <c r="J186" s="16"/>
    </row>
    <row r="187" spans="1:10" x14ac:dyDescent="0.25">
      <c r="A187" s="23">
        <v>13251610</v>
      </c>
      <c r="B187" s="23">
        <v>2016</v>
      </c>
      <c r="C187" s="13">
        <v>2019</v>
      </c>
      <c r="D187" s="17" t="s">
        <v>350</v>
      </c>
      <c r="E187" s="17" t="s">
        <v>351</v>
      </c>
      <c r="F187" s="10">
        <v>308.5</v>
      </c>
      <c r="G187" s="10">
        <v>361.40710999999999</v>
      </c>
      <c r="H187" s="14">
        <f t="shared" si="4"/>
        <v>52.907109999999989</v>
      </c>
      <c r="I187" s="15">
        <f t="shared" si="5"/>
        <v>0.171497925445705</v>
      </c>
      <c r="J187" s="16"/>
    </row>
    <row r="188" spans="1:10" x14ac:dyDescent="0.25">
      <c r="A188" s="23">
        <v>13251611</v>
      </c>
      <c r="B188" s="23">
        <v>2016</v>
      </c>
      <c r="C188" s="13">
        <v>2019</v>
      </c>
      <c r="D188" s="17" t="s">
        <v>352</v>
      </c>
      <c r="E188" s="17" t="s">
        <v>353</v>
      </c>
      <c r="F188" s="10">
        <v>277</v>
      </c>
      <c r="G188" s="10">
        <v>793.14268000000004</v>
      </c>
      <c r="H188" s="14">
        <f t="shared" si="4"/>
        <v>516.14268000000004</v>
      </c>
      <c r="I188" s="15">
        <f t="shared" si="5"/>
        <v>1.8633309747292419</v>
      </c>
      <c r="J188" s="16"/>
    </row>
    <row r="189" spans="1:10" x14ac:dyDescent="0.25">
      <c r="A189" s="23">
        <v>13251701</v>
      </c>
      <c r="B189" s="23">
        <v>2017</v>
      </c>
      <c r="C189" s="13">
        <v>2019</v>
      </c>
      <c r="D189" s="17" t="s">
        <v>354</v>
      </c>
      <c r="E189" s="17" t="s">
        <v>223</v>
      </c>
      <c r="F189" s="10">
        <v>1816.7</v>
      </c>
      <c r="G189" s="10">
        <v>1839.3335500000001</v>
      </c>
      <c r="H189" s="14">
        <f t="shared" si="4"/>
        <v>22.633550000000014</v>
      </c>
      <c r="I189" s="15">
        <f t="shared" si="5"/>
        <v>1.2458606264105254E-2</v>
      </c>
      <c r="J189" s="16"/>
    </row>
    <row r="190" spans="1:10" x14ac:dyDescent="0.25">
      <c r="A190" s="23">
        <v>13251703</v>
      </c>
      <c r="B190" s="23">
        <v>2017</v>
      </c>
      <c r="C190" s="13">
        <v>2019</v>
      </c>
      <c r="D190" s="17" t="s">
        <v>355</v>
      </c>
      <c r="E190" s="17" t="s">
        <v>356</v>
      </c>
      <c r="F190" s="10">
        <v>1261.4000000000001</v>
      </c>
      <c r="G190" s="10">
        <v>606.33368000000007</v>
      </c>
      <c r="H190" s="14">
        <f t="shared" si="4"/>
        <v>-655.06632000000002</v>
      </c>
      <c r="I190" s="15">
        <f t="shared" si="5"/>
        <v>-0.51931688599968284</v>
      </c>
      <c r="J190" s="16"/>
    </row>
    <row r="191" spans="1:10" x14ac:dyDescent="0.25">
      <c r="A191" s="23">
        <v>13251704</v>
      </c>
      <c r="B191" s="23">
        <v>2017</v>
      </c>
      <c r="C191" s="13">
        <v>2019</v>
      </c>
      <c r="D191" s="17" t="s">
        <v>357</v>
      </c>
      <c r="E191" s="17" t="s">
        <v>358</v>
      </c>
      <c r="F191" s="10">
        <v>1198</v>
      </c>
      <c r="G191" s="10">
        <v>791.18948999999998</v>
      </c>
      <c r="H191" s="14">
        <f t="shared" si="4"/>
        <v>-406.81051000000002</v>
      </c>
      <c r="I191" s="15">
        <f t="shared" si="5"/>
        <v>-0.33957471619365609</v>
      </c>
      <c r="J191" s="16"/>
    </row>
    <row r="192" spans="1:10" x14ac:dyDescent="0.25">
      <c r="A192" s="23">
        <v>13251712</v>
      </c>
      <c r="B192" s="23">
        <v>2017</v>
      </c>
      <c r="C192" s="13">
        <v>2019</v>
      </c>
      <c r="D192" s="17" t="s">
        <v>359</v>
      </c>
      <c r="E192" s="17" t="s">
        <v>353</v>
      </c>
      <c r="F192" s="10">
        <v>622.9</v>
      </c>
      <c r="G192" s="10">
        <v>551.40770999999995</v>
      </c>
      <c r="H192" s="14">
        <f t="shared" si="4"/>
        <v>-71.492290000000025</v>
      </c>
      <c r="I192" s="15">
        <f t="shared" si="5"/>
        <v>-0.11477330229571364</v>
      </c>
      <c r="J192" s="16"/>
    </row>
    <row r="193" spans="1:10" x14ac:dyDescent="0.25">
      <c r="A193" s="23">
        <v>13251717</v>
      </c>
      <c r="B193" s="23">
        <v>2017</v>
      </c>
      <c r="C193" s="13">
        <v>2019</v>
      </c>
      <c r="D193" s="17" t="s">
        <v>360</v>
      </c>
      <c r="E193" s="17" t="s">
        <v>361</v>
      </c>
      <c r="F193" s="10">
        <v>3369.9</v>
      </c>
      <c r="G193" s="10">
        <v>1188.43011</v>
      </c>
      <c r="H193" s="14">
        <f t="shared" si="4"/>
        <v>-2181.4698900000003</v>
      </c>
      <c r="I193" s="15">
        <f t="shared" si="5"/>
        <v>-0.64733965102822044</v>
      </c>
      <c r="J193" s="16"/>
    </row>
    <row r="194" spans="1:10" x14ac:dyDescent="0.25">
      <c r="A194" s="23">
        <v>13251721</v>
      </c>
      <c r="B194" s="23">
        <v>2017</v>
      </c>
      <c r="C194" s="13">
        <v>2019</v>
      </c>
      <c r="D194" s="17" t="s">
        <v>362</v>
      </c>
      <c r="E194" s="17" t="s">
        <v>314</v>
      </c>
      <c r="F194" s="10">
        <v>1719.4</v>
      </c>
      <c r="G194" s="10">
        <v>2626.3449100000003</v>
      </c>
      <c r="H194" s="14">
        <f t="shared" ref="H194:H257" si="6">+G194-F194</f>
        <v>906.94491000000016</v>
      </c>
      <c r="I194" s="15">
        <f t="shared" ref="I194:I257" si="7">+H194/F194</f>
        <v>0.52747755612422942</v>
      </c>
      <c r="J194" s="16"/>
    </row>
    <row r="195" spans="1:10" x14ac:dyDescent="0.25">
      <c r="A195" s="23">
        <v>13461704</v>
      </c>
      <c r="B195" s="23">
        <v>2017</v>
      </c>
      <c r="C195" s="13">
        <v>2019</v>
      </c>
      <c r="D195" s="17" t="s">
        <v>363</v>
      </c>
      <c r="E195" s="17" t="s">
        <v>364</v>
      </c>
      <c r="F195" s="10">
        <v>639.70000000000005</v>
      </c>
      <c r="G195" s="10">
        <v>532.16478000000006</v>
      </c>
      <c r="H195" s="14">
        <f t="shared" si="6"/>
        <v>-107.53521999999998</v>
      </c>
      <c r="I195" s="15">
        <f t="shared" si="7"/>
        <v>-0.16810257933406281</v>
      </c>
      <c r="J195" s="16"/>
    </row>
    <row r="196" spans="1:10" x14ac:dyDescent="0.25">
      <c r="A196" s="23">
        <v>14011802</v>
      </c>
      <c r="B196" s="23">
        <v>2018</v>
      </c>
      <c r="C196" s="13">
        <v>2019</v>
      </c>
      <c r="D196" s="17" t="s">
        <v>365</v>
      </c>
      <c r="E196" s="17" t="s">
        <v>366</v>
      </c>
      <c r="F196" s="10">
        <v>465.7</v>
      </c>
      <c r="G196" s="10">
        <v>484.15145000000001</v>
      </c>
      <c r="H196" s="14">
        <f t="shared" si="6"/>
        <v>18.451450000000023</v>
      </c>
      <c r="I196" s="15">
        <f t="shared" si="7"/>
        <v>3.9620893278934984E-2</v>
      </c>
      <c r="J196" s="16"/>
    </row>
    <row r="197" spans="1:10" x14ac:dyDescent="0.25">
      <c r="A197" s="23">
        <v>14011805</v>
      </c>
      <c r="B197" s="23">
        <v>2018</v>
      </c>
      <c r="C197" s="13">
        <v>2019</v>
      </c>
      <c r="D197" s="17" t="s">
        <v>367</v>
      </c>
      <c r="E197" s="17" t="s">
        <v>368</v>
      </c>
      <c r="F197" s="10">
        <v>818.7</v>
      </c>
      <c r="G197" s="10">
        <v>1044.44452</v>
      </c>
      <c r="H197" s="14">
        <f t="shared" si="6"/>
        <v>225.74451999999997</v>
      </c>
      <c r="I197" s="15">
        <f t="shared" si="7"/>
        <v>0.27573533650909976</v>
      </c>
      <c r="J197" s="16"/>
    </row>
    <row r="198" spans="1:10" x14ac:dyDescent="0.25">
      <c r="A198" s="23">
        <v>13491492</v>
      </c>
      <c r="B198" s="23">
        <v>2014</v>
      </c>
      <c r="C198" s="13">
        <v>2019</v>
      </c>
      <c r="D198" s="17" t="s">
        <v>369</v>
      </c>
      <c r="E198" s="17" t="s">
        <v>370</v>
      </c>
      <c r="F198" s="10">
        <v>291658</v>
      </c>
      <c r="G198" s="10">
        <v>286817.7549</v>
      </c>
      <c r="H198" s="14">
        <f t="shared" si="6"/>
        <v>-4840.2451000000001</v>
      </c>
      <c r="I198" s="15">
        <f t="shared" si="7"/>
        <v>-1.6595619184112901E-2</v>
      </c>
      <c r="J198" s="16"/>
    </row>
    <row r="199" spans="1:10" x14ac:dyDescent="0.25">
      <c r="A199" s="8">
        <v>14011905</v>
      </c>
      <c r="B199" s="8">
        <v>2019</v>
      </c>
      <c r="C199" s="13">
        <v>2019</v>
      </c>
      <c r="D199" s="17" t="s">
        <v>371</v>
      </c>
      <c r="E199" s="17" t="s">
        <v>372</v>
      </c>
      <c r="F199" s="10">
        <v>203.1</v>
      </c>
      <c r="G199" s="10">
        <v>317.02143000000001</v>
      </c>
      <c r="H199" s="14">
        <f t="shared" si="6"/>
        <v>113.92143000000002</v>
      </c>
      <c r="I199" s="15">
        <f t="shared" si="7"/>
        <v>0.56091299852289522</v>
      </c>
      <c r="J199" s="16"/>
    </row>
    <row r="200" spans="1:10" x14ac:dyDescent="0.25">
      <c r="A200" s="8">
        <v>13881902</v>
      </c>
      <c r="B200" s="8">
        <v>2019</v>
      </c>
      <c r="C200" s="13">
        <v>2019</v>
      </c>
      <c r="D200" s="17" t="s">
        <v>373</v>
      </c>
      <c r="E200" s="17" t="s">
        <v>374</v>
      </c>
      <c r="F200" s="10">
        <v>301.7</v>
      </c>
      <c r="G200" s="10">
        <v>185.33966000000001</v>
      </c>
      <c r="H200" s="14">
        <f t="shared" si="6"/>
        <v>-116.36033999999998</v>
      </c>
      <c r="I200" s="15">
        <f t="shared" si="7"/>
        <v>-0.38568226715280074</v>
      </c>
      <c r="J200" s="16"/>
    </row>
    <row r="201" spans="1:10" x14ac:dyDescent="0.25">
      <c r="A201" s="8">
        <v>13331901</v>
      </c>
      <c r="B201" s="8">
        <v>2019</v>
      </c>
      <c r="C201" s="13">
        <v>2019</v>
      </c>
      <c r="D201" s="17" t="s">
        <v>73</v>
      </c>
      <c r="E201" s="17" t="s">
        <v>375</v>
      </c>
      <c r="F201" s="10">
        <v>2511.3000000000002</v>
      </c>
      <c r="G201" s="10">
        <v>2154.4066600000001</v>
      </c>
      <c r="H201" s="14">
        <f t="shared" si="6"/>
        <v>-356.89334000000008</v>
      </c>
      <c r="I201" s="15">
        <f t="shared" si="7"/>
        <v>-0.14211497630709197</v>
      </c>
      <c r="J201" s="16"/>
    </row>
    <row r="202" spans="1:10" x14ac:dyDescent="0.25">
      <c r="A202" s="8">
        <v>14011903</v>
      </c>
      <c r="B202" s="8">
        <v>2019</v>
      </c>
      <c r="C202" s="13">
        <v>2019</v>
      </c>
      <c r="D202" s="17" t="s">
        <v>376</v>
      </c>
      <c r="E202" s="17" t="s">
        <v>377</v>
      </c>
      <c r="F202" s="10">
        <v>352.5</v>
      </c>
      <c r="G202" s="10">
        <v>272.00428999999997</v>
      </c>
      <c r="H202" s="14">
        <f t="shared" si="6"/>
        <v>-80.495710000000031</v>
      </c>
      <c r="I202" s="15">
        <f t="shared" si="7"/>
        <v>-0.22835662411347527</v>
      </c>
      <c r="J202" s="16"/>
    </row>
    <row r="203" spans="1:10" x14ac:dyDescent="0.25">
      <c r="A203" s="8">
        <v>14011906</v>
      </c>
      <c r="B203" s="8">
        <v>2019</v>
      </c>
      <c r="C203" s="13">
        <v>2019</v>
      </c>
      <c r="D203" s="17" t="s">
        <v>378</v>
      </c>
      <c r="E203" s="17" t="s">
        <v>379</v>
      </c>
      <c r="F203" s="10">
        <v>344.7</v>
      </c>
      <c r="G203" s="10">
        <v>313.48262</v>
      </c>
      <c r="H203" s="14">
        <f t="shared" si="6"/>
        <v>-31.217379999999991</v>
      </c>
      <c r="I203" s="15">
        <f t="shared" si="7"/>
        <v>-9.0563910646939347E-2</v>
      </c>
      <c r="J203" s="16"/>
    </row>
    <row r="204" spans="1:10" x14ac:dyDescent="0.25">
      <c r="A204" s="8">
        <v>12981901</v>
      </c>
      <c r="B204" s="8">
        <v>2019</v>
      </c>
      <c r="C204" s="13">
        <v>2019</v>
      </c>
      <c r="D204" s="17" t="s">
        <v>380</v>
      </c>
      <c r="E204" s="17" t="s">
        <v>229</v>
      </c>
      <c r="F204" s="10">
        <v>197.5</v>
      </c>
      <c r="G204" s="10">
        <v>210.81442999999999</v>
      </c>
      <c r="H204" s="14">
        <f t="shared" si="6"/>
        <v>13.314429999999987</v>
      </c>
      <c r="I204" s="15">
        <f t="shared" si="7"/>
        <v>6.7414835443037904E-2</v>
      </c>
      <c r="J204" s="16"/>
    </row>
    <row r="205" spans="1:10" x14ac:dyDescent="0.25">
      <c r="A205" s="8">
        <v>21881901</v>
      </c>
      <c r="B205" s="8">
        <v>2019</v>
      </c>
      <c r="C205" s="13">
        <v>2019</v>
      </c>
      <c r="D205" s="17" t="s">
        <v>381</v>
      </c>
      <c r="E205" s="17" t="s">
        <v>382</v>
      </c>
      <c r="F205" s="10">
        <v>685.9</v>
      </c>
      <c r="G205" s="10">
        <v>493.82307000000003</v>
      </c>
      <c r="H205" s="14">
        <f t="shared" si="6"/>
        <v>-192.07692999999995</v>
      </c>
      <c r="I205" s="15">
        <f t="shared" si="7"/>
        <v>-0.28003634640618158</v>
      </c>
      <c r="J205" s="16"/>
    </row>
    <row r="206" spans="1:10" x14ac:dyDescent="0.25">
      <c r="A206" s="8">
        <v>13071901</v>
      </c>
      <c r="B206" s="8">
        <v>2019</v>
      </c>
      <c r="C206" s="13">
        <v>2019</v>
      </c>
      <c r="D206" s="17" t="s">
        <v>232</v>
      </c>
      <c r="E206" s="17" t="s">
        <v>383</v>
      </c>
      <c r="F206" s="10">
        <v>196.4</v>
      </c>
      <c r="G206" s="10">
        <v>178.18097</v>
      </c>
      <c r="H206" s="14">
        <f t="shared" si="6"/>
        <v>-18.219030000000004</v>
      </c>
      <c r="I206" s="15">
        <f t="shared" si="7"/>
        <v>-9.2764918533604898E-2</v>
      </c>
      <c r="J206" s="16"/>
    </row>
    <row r="207" spans="1:10" x14ac:dyDescent="0.25">
      <c r="A207" s="8">
        <v>12421906</v>
      </c>
      <c r="B207" s="8">
        <v>2019</v>
      </c>
      <c r="C207" s="13">
        <v>2019</v>
      </c>
      <c r="D207" s="17" t="s">
        <v>248</v>
      </c>
      <c r="E207" s="17" t="s">
        <v>249</v>
      </c>
      <c r="F207" s="10">
        <v>263.5</v>
      </c>
      <c r="G207" s="10">
        <v>253.14814999999999</v>
      </c>
      <c r="H207" s="14">
        <f t="shared" si="6"/>
        <v>-10.351850000000013</v>
      </c>
      <c r="I207" s="15">
        <f t="shared" si="7"/>
        <v>-3.9285958254269497E-2</v>
      </c>
      <c r="J207" s="16"/>
    </row>
    <row r="208" spans="1:10" x14ac:dyDescent="0.25">
      <c r="A208" s="8">
        <v>12421903</v>
      </c>
      <c r="B208" s="8">
        <v>2019</v>
      </c>
      <c r="C208" s="13">
        <v>2019</v>
      </c>
      <c r="D208" s="17" t="s">
        <v>384</v>
      </c>
      <c r="E208" s="17" t="s">
        <v>385</v>
      </c>
      <c r="F208" s="10">
        <v>196.8</v>
      </c>
      <c r="G208" s="10">
        <v>225.75966</v>
      </c>
      <c r="H208" s="14">
        <f t="shared" si="6"/>
        <v>28.959659999999985</v>
      </c>
      <c r="I208" s="15">
        <f t="shared" si="7"/>
        <v>0.14715274390243893</v>
      </c>
      <c r="J208" s="16"/>
    </row>
    <row r="209" spans="1:10" x14ac:dyDescent="0.25">
      <c r="A209" s="8">
        <v>12421904</v>
      </c>
      <c r="B209" s="8">
        <v>2019</v>
      </c>
      <c r="C209" s="13">
        <v>2019</v>
      </c>
      <c r="D209" s="17" t="s">
        <v>106</v>
      </c>
      <c r="E209" s="17" t="s">
        <v>252</v>
      </c>
      <c r="F209" s="10">
        <v>189.5</v>
      </c>
      <c r="G209" s="10">
        <v>180.40932999999998</v>
      </c>
      <c r="H209" s="14">
        <f t="shared" si="6"/>
        <v>-9.0906700000000171</v>
      </c>
      <c r="I209" s="15">
        <f t="shared" si="7"/>
        <v>-4.7971873350923573E-2</v>
      </c>
      <c r="J209" s="16"/>
    </row>
    <row r="210" spans="1:10" x14ac:dyDescent="0.25">
      <c r="A210" s="8">
        <v>12421908</v>
      </c>
      <c r="B210" s="8">
        <v>2019</v>
      </c>
      <c r="C210" s="13">
        <v>2019</v>
      </c>
      <c r="D210" s="17" t="s">
        <v>250</v>
      </c>
      <c r="E210" s="17" t="s">
        <v>386</v>
      </c>
      <c r="F210" s="10">
        <v>167.7</v>
      </c>
      <c r="G210" s="10">
        <v>165.01864</v>
      </c>
      <c r="H210" s="14">
        <f t="shared" si="6"/>
        <v>-2.6813599999999838</v>
      </c>
      <c r="I210" s="15">
        <f t="shared" si="7"/>
        <v>-1.5989028026237233E-2</v>
      </c>
      <c r="J210" s="16"/>
    </row>
    <row r="211" spans="1:10" x14ac:dyDescent="0.25">
      <c r="A211" s="8">
        <v>12421905</v>
      </c>
      <c r="B211" s="8">
        <v>2019</v>
      </c>
      <c r="C211" s="13">
        <v>2019</v>
      </c>
      <c r="D211" s="17" t="s">
        <v>108</v>
      </c>
      <c r="E211" s="17" t="s">
        <v>247</v>
      </c>
      <c r="F211" s="10">
        <v>49.4</v>
      </c>
      <c r="G211" s="10">
        <v>50.255420000000001</v>
      </c>
      <c r="H211" s="14">
        <f t="shared" si="6"/>
        <v>0.85542000000000229</v>
      </c>
      <c r="I211" s="15">
        <f t="shared" si="7"/>
        <v>1.7316194331983854E-2</v>
      </c>
      <c r="J211" s="16"/>
    </row>
    <row r="212" spans="1:10" x14ac:dyDescent="0.25">
      <c r="A212" s="8">
        <v>12421907</v>
      </c>
      <c r="B212" s="8">
        <v>2019</v>
      </c>
      <c r="C212" s="13">
        <v>2019</v>
      </c>
      <c r="D212" s="17" t="s">
        <v>131</v>
      </c>
      <c r="E212" s="17" t="s">
        <v>132</v>
      </c>
      <c r="F212" s="10">
        <v>45.6</v>
      </c>
      <c r="G212" s="10">
        <v>42.115130000000001</v>
      </c>
      <c r="H212" s="14">
        <f t="shared" si="6"/>
        <v>-3.4848700000000008</v>
      </c>
      <c r="I212" s="15">
        <f t="shared" si="7"/>
        <v>-7.642258771929826E-2</v>
      </c>
      <c r="J212" s="16"/>
    </row>
    <row r="213" spans="1:10" x14ac:dyDescent="0.25">
      <c r="A213" s="8">
        <v>13321902</v>
      </c>
      <c r="B213" s="8">
        <v>2019</v>
      </c>
      <c r="C213" s="13">
        <v>2019</v>
      </c>
      <c r="D213" s="17" t="s">
        <v>387</v>
      </c>
      <c r="E213" s="17" t="s">
        <v>388</v>
      </c>
      <c r="F213" s="10">
        <v>49.8</v>
      </c>
      <c r="G213" s="10">
        <v>61.963749999999997</v>
      </c>
      <c r="H213" s="14">
        <f t="shared" si="6"/>
        <v>12.16375</v>
      </c>
      <c r="I213" s="15">
        <f t="shared" si="7"/>
        <v>0.24425200803212854</v>
      </c>
      <c r="J213" s="16"/>
    </row>
    <row r="214" spans="1:10" x14ac:dyDescent="0.25">
      <c r="A214" s="8">
        <v>12951901</v>
      </c>
      <c r="B214" s="8">
        <v>2019</v>
      </c>
      <c r="C214" s="13">
        <v>2019</v>
      </c>
      <c r="D214" s="17" t="s">
        <v>389</v>
      </c>
      <c r="E214" s="25" t="s">
        <v>390</v>
      </c>
      <c r="F214" s="10">
        <v>562.20000000000005</v>
      </c>
      <c r="G214" s="10">
        <v>503.64572999999996</v>
      </c>
      <c r="H214" s="14">
        <f t="shared" si="6"/>
        <v>-58.554270000000088</v>
      </c>
      <c r="I214" s="15">
        <f t="shared" si="7"/>
        <v>-0.10415202774813248</v>
      </c>
      <c r="J214" s="16"/>
    </row>
    <row r="215" spans="1:10" x14ac:dyDescent="0.25">
      <c r="A215" s="8">
        <v>12791901</v>
      </c>
      <c r="B215" s="8">
        <v>2019</v>
      </c>
      <c r="C215" s="13">
        <v>2019</v>
      </c>
      <c r="D215" s="17" t="s">
        <v>123</v>
      </c>
      <c r="E215" s="17" t="s">
        <v>124</v>
      </c>
      <c r="F215" s="10">
        <v>133.5</v>
      </c>
      <c r="G215" s="10">
        <v>124.41997000000001</v>
      </c>
      <c r="H215" s="14">
        <f t="shared" si="6"/>
        <v>-9.0800299999999936</v>
      </c>
      <c r="I215" s="15">
        <f t="shared" si="7"/>
        <v>-6.801520599250932E-2</v>
      </c>
      <c r="J215" s="16"/>
    </row>
    <row r="216" spans="1:10" x14ac:dyDescent="0.25">
      <c r="A216" s="8">
        <v>12941901</v>
      </c>
      <c r="B216" s="8">
        <v>2019</v>
      </c>
      <c r="C216" s="13">
        <v>2019</v>
      </c>
      <c r="D216" s="17" t="s">
        <v>391</v>
      </c>
      <c r="E216" s="25" t="s">
        <v>392</v>
      </c>
      <c r="F216" s="10">
        <v>4179</v>
      </c>
      <c r="G216" s="10">
        <v>4282.6781500000006</v>
      </c>
      <c r="H216" s="14">
        <f t="shared" si="6"/>
        <v>103.67815000000064</v>
      </c>
      <c r="I216" s="15">
        <f t="shared" si="7"/>
        <v>2.4809320411581872E-2</v>
      </c>
      <c r="J216" s="16"/>
    </row>
    <row r="217" spans="1:10" x14ac:dyDescent="0.25">
      <c r="A217" s="8">
        <v>12931910</v>
      </c>
      <c r="B217" s="8">
        <v>2019</v>
      </c>
      <c r="C217" s="13">
        <v>2019</v>
      </c>
      <c r="D217" s="17" t="s">
        <v>261</v>
      </c>
      <c r="E217" s="17" t="s">
        <v>262</v>
      </c>
      <c r="F217" s="10">
        <v>1250</v>
      </c>
      <c r="G217" s="10">
        <v>1374.3920600000001</v>
      </c>
      <c r="H217" s="14">
        <f t="shared" si="6"/>
        <v>124.39206000000013</v>
      </c>
      <c r="I217" s="15">
        <f t="shared" si="7"/>
        <v>9.9513648000000107E-2</v>
      </c>
      <c r="J217" s="16"/>
    </row>
    <row r="218" spans="1:10" x14ac:dyDescent="0.25">
      <c r="A218" s="27">
        <v>20081902</v>
      </c>
      <c r="B218" s="8">
        <v>2019</v>
      </c>
      <c r="C218" s="13">
        <v>2019</v>
      </c>
      <c r="D218" s="17" t="s">
        <v>393</v>
      </c>
      <c r="E218" s="17" t="s">
        <v>284</v>
      </c>
      <c r="F218" s="10">
        <v>47.1</v>
      </c>
      <c r="G218" s="10">
        <v>28.297619999999998</v>
      </c>
      <c r="H218" s="14">
        <f t="shared" si="6"/>
        <v>-18.802380000000003</v>
      </c>
      <c r="I218" s="15">
        <f t="shared" si="7"/>
        <v>-0.39920127388535037</v>
      </c>
      <c r="J218" s="16"/>
    </row>
    <row r="219" spans="1:10" x14ac:dyDescent="0.25">
      <c r="A219" s="27">
        <v>20081901</v>
      </c>
      <c r="B219" s="8">
        <v>2019</v>
      </c>
      <c r="C219" s="13">
        <v>2019</v>
      </c>
      <c r="D219" s="17" t="s">
        <v>273</v>
      </c>
      <c r="E219" s="17" t="s">
        <v>394</v>
      </c>
      <c r="F219" s="10">
        <v>38</v>
      </c>
      <c r="G219" s="10">
        <v>20.389520000000001</v>
      </c>
      <c r="H219" s="14">
        <f t="shared" si="6"/>
        <v>-17.610479999999999</v>
      </c>
      <c r="I219" s="15">
        <f t="shared" si="7"/>
        <v>-0.46343368421052628</v>
      </c>
      <c r="J219" s="16"/>
    </row>
    <row r="220" spans="1:10" x14ac:dyDescent="0.25">
      <c r="A220" s="27">
        <v>12931909</v>
      </c>
      <c r="B220" s="8">
        <v>2019</v>
      </c>
      <c r="C220" s="13">
        <v>2019</v>
      </c>
      <c r="D220" s="17" t="s">
        <v>395</v>
      </c>
      <c r="E220" s="17" t="s">
        <v>396</v>
      </c>
      <c r="F220" s="10">
        <v>131.6</v>
      </c>
      <c r="G220" s="10">
        <v>118.21888</v>
      </c>
      <c r="H220" s="14">
        <f t="shared" si="6"/>
        <v>-13.381119999999996</v>
      </c>
      <c r="I220" s="15">
        <f t="shared" si="7"/>
        <v>-0.1016802431610942</v>
      </c>
      <c r="J220" s="16"/>
    </row>
    <row r="221" spans="1:10" x14ac:dyDescent="0.25">
      <c r="A221" s="27">
        <v>12811903</v>
      </c>
      <c r="B221" s="8">
        <v>2019</v>
      </c>
      <c r="C221" s="13">
        <v>2019</v>
      </c>
      <c r="D221" s="17" t="s">
        <v>397</v>
      </c>
      <c r="E221" s="17" t="s">
        <v>398</v>
      </c>
      <c r="F221" s="10">
        <v>1340.2989599999999</v>
      </c>
      <c r="G221" s="10">
        <v>1544.84979</v>
      </c>
      <c r="H221" s="14">
        <f t="shared" si="6"/>
        <v>204.55083000000013</v>
      </c>
      <c r="I221" s="15">
        <f t="shared" si="7"/>
        <v>0.15261582386067071</v>
      </c>
      <c r="J221" s="16"/>
    </row>
    <row r="222" spans="1:10" x14ac:dyDescent="0.25">
      <c r="A222" s="27">
        <v>12961901</v>
      </c>
      <c r="B222" s="8">
        <v>2019</v>
      </c>
      <c r="C222" s="13">
        <v>2019</v>
      </c>
      <c r="D222" s="17" t="s">
        <v>399</v>
      </c>
      <c r="E222" s="17" t="s">
        <v>400</v>
      </c>
      <c r="F222" s="10">
        <v>3290.5</v>
      </c>
      <c r="G222" s="10">
        <v>2682.97327</v>
      </c>
      <c r="H222" s="14">
        <f t="shared" si="6"/>
        <v>-607.52673000000004</v>
      </c>
      <c r="I222" s="15">
        <f t="shared" si="7"/>
        <v>-0.18463052119738643</v>
      </c>
      <c r="J222" s="16"/>
    </row>
    <row r="223" spans="1:10" x14ac:dyDescent="0.25">
      <c r="A223" s="27">
        <v>12961902</v>
      </c>
      <c r="B223" s="8">
        <v>2019</v>
      </c>
      <c r="C223" s="13">
        <v>2019</v>
      </c>
      <c r="D223" s="17" t="s">
        <v>401</v>
      </c>
      <c r="E223" s="17" t="s">
        <v>80</v>
      </c>
      <c r="F223" s="10">
        <v>1968.8</v>
      </c>
      <c r="G223" s="10">
        <v>2941.7035799999999</v>
      </c>
      <c r="H223" s="14">
        <f t="shared" si="6"/>
        <v>972.90357999999992</v>
      </c>
      <c r="I223" s="15">
        <f t="shared" si="7"/>
        <v>0.49416069687119052</v>
      </c>
      <c r="J223" s="16"/>
    </row>
    <row r="224" spans="1:10" x14ac:dyDescent="0.25">
      <c r="A224" s="27">
        <v>12961903</v>
      </c>
      <c r="B224" s="8">
        <v>2019</v>
      </c>
      <c r="C224" s="13">
        <v>2019</v>
      </c>
      <c r="D224" s="17" t="s">
        <v>402</v>
      </c>
      <c r="E224" s="17" t="s">
        <v>403</v>
      </c>
      <c r="F224" s="10">
        <v>1250</v>
      </c>
      <c r="G224" s="10">
        <v>2327.4255800000001</v>
      </c>
      <c r="H224" s="14">
        <f t="shared" si="6"/>
        <v>1077.4255800000001</v>
      </c>
      <c r="I224" s="15">
        <f t="shared" si="7"/>
        <v>0.86194046400000002</v>
      </c>
      <c r="J224" s="16"/>
    </row>
    <row r="225" spans="1:10" x14ac:dyDescent="0.25">
      <c r="A225" s="27">
        <v>12971901</v>
      </c>
      <c r="B225" s="8">
        <v>2019</v>
      </c>
      <c r="C225" s="13">
        <v>2019</v>
      </c>
      <c r="D225" s="17" t="s">
        <v>404</v>
      </c>
      <c r="E225" s="17" t="s">
        <v>405</v>
      </c>
      <c r="F225" s="10">
        <v>330</v>
      </c>
      <c r="G225" s="10">
        <v>350.67232999999999</v>
      </c>
      <c r="H225" s="14">
        <f t="shared" si="6"/>
        <v>20.672329999999988</v>
      </c>
      <c r="I225" s="15">
        <f t="shared" si="7"/>
        <v>6.2643424242424209E-2</v>
      </c>
      <c r="J225" s="16"/>
    </row>
    <row r="226" spans="1:10" x14ac:dyDescent="0.25">
      <c r="A226" s="27">
        <v>12681901</v>
      </c>
      <c r="B226" s="8">
        <v>2019</v>
      </c>
      <c r="C226" s="13">
        <v>2019</v>
      </c>
      <c r="D226" s="17" t="s">
        <v>406</v>
      </c>
      <c r="E226" s="17" t="s">
        <v>124</v>
      </c>
      <c r="F226" s="10">
        <v>15.4</v>
      </c>
      <c r="G226" s="10">
        <v>18.071660000000001</v>
      </c>
      <c r="H226" s="14">
        <f t="shared" si="6"/>
        <v>2.671660000000001</v>
      </c>
      <c r="I226" s="15">
        <f t="shared" si="7"/>
        <v>0.17348441558441566</v>
      </c>
      <c r="J226" s="16"/>
    </row>
    <row r="227" spans="1:10" x14ac:dyDescent="0.25">
      <c r="A227" s="27">
        <v>12931901</v>
      </c>
      <c r="B227" s="8">
        <v>2019</v>
      </c>
      <c r="C227" s="13">
        <v>2019</v>
      </c>
      <c r="D227" s="17" t="s">
        <v>407</v>
      </c>
      <c r="E227" s="17" t="s">
        <v>408</v>
      </c>
      <c r="F227" s="10">
        <v>678.5</v>
      </c>
      <c r="G227" s="10">
        <v>737.45637999999997</v>
      </c>
      <c r="H227" s="14">
        <f t="shared" si="6"/>
        <v>58.956379999999967</v>
      </c>
      <c r="I227" s="15">
        <f t="shared" si="7"/>
        <v>8.6892232866617486E-2</v>
      </c>
      <c r="J227" s="16"/>
    </row>
    <row r="228" spans="1:10" x14ac:dyDescent="0.25">
      <c r="A228" s="27">
        <v>13501904</v>
      </c>
      <c r="B228" s="8">
        <v>2019</v>
      </c>
      <c r="C228" s="13">
        <v>2019</v>
      </c>
      <c r="D228" s="17" t="s">
        <v>409</v>
      </c>
      <c r="E228" s="17" t="s">
        <v>410</v>
      </c>
      <c r="F228" s="10">
        <v>300.10000000000002</v>
      </c>
      <c r="G228" s="10">
        <v>166.29413</v>
      </c>
      <c r="H228" s="14">
        <f t="shared" si="6"/>
        <v>-133.80587000000003</v>
      </c>
      <c r="I228" s="15">
        <f t="shared" si="7"/>
        <v>-0.44587094301899372</v>
      </c>
      <c r="J228" s="16"/>
    </row>
    <row r="229" spans="1:10" x14ac:dyDescent="0.25">
      <c r="A229" s="27">
        <v>13491908</v>
      </c>
      <c r="B229" s="8">
        <v>2019</v>
      </c>
      <c r="C229" s="13">
        <v>2019</v>
      </c>
      <c r="D229" s="17" t="s">
        <v>109</v>
      </c>
      <c r="E229" s="17" t="s">
        <v>110</v>
      </c>
      <c r="F229" s="10">
        <v>2467</v>
      </c>
      <c r="G229" s="10">
        <v>2873.4173300000002</v>
      </c>
      <c r="H229" s="14">
        <f t="shared" si="6"/>
        <v>406.41733000000022</v>
      </c>
      <c r="I229" s="15">
        <f t="shared" si="7"/>
        <v>0.16474152006485618</v>
      </c>
      <c r="J229" s="16"/>
    </row>
    <row r="230" spans="1:10" x14ac:dyDescent="0.25">
      <c r="A230" s="27">
        <v>13881901</v>
      </c>
      <c r="B230" s="8">
        <v>2019</v>
      </c>
      <c r="C230" s="13">
        <v>2019</v>
      </c>
      <c r="D230" s="17" t="s">
        <v>411</v>
      </c>
      <c r="E230" s="17" t="s">
        <v>412</v>
      </c>
      <c r="F230" s="10">
        <v>186.7</v>
      </c>
      <c r="G230" s="10">
        <v>80.927240000000012</v>
      </c>
      <c r="H230" s="14">
        <f t="shared" si="6"/>
        <v>-105.77275999999998</v>
      </c>
      <c r="I230" s="15">
        <f t="shared" si="7"/>
        <v>-0.56653861810390993</v>
      </c>
      <c r="J230" s="16"/>
    </row>
    <row r="231" spans="1:10" x14ac:dyDescent="0.25">
      <c r="A231" s="8">
        <v>13251905</v>
      </c>
      <c r="B231" s="8">
        <v>2019</v>
      </c>
      <c r="C231" s="13">
        <v>2019</v>
      </c>
      <c r="D231" s="17" t="s">
        <v>413</v>
      </c>
      <c r="E231" s="17" t="s">
        <v>414</v>
      </c>
      <c r="F231" s="10">
        <v>306.2</v>
      </c>
      <c r="G231" s="10">
        <v>242.38757000000001</v>
      </c>
      <c r="H231" s="14">
        <f t="shared" si="6"/>
        <v>-63.812429999999978</v>
      </c>
      <c r="I231" s="15">
        <f t="shared" si="7"/>
        <v>-0.20840114304376217</v>
      </c>
      <c r="J231" s="16"/>
    </row>
    <row r="232" spans="1:10" x14ac:dyDescent="0.25">
      <c r="A232" s="8">
        <v>13251918</v>
      </c>
      <c r="B232" s="8">
        <v>2019</v>
      </c>
      <c r="C232" s="13">
        <v>2019</v>
      </c>
      <c r="D232" s="17" t="s">
        <v>415</v>
      </c>
      <c r="E232" s="17" t="s">
        <v>416</v>
      </c>
      <c r="F232" s="10">
        <v>650.29999999999995</v>
      </c>
      <c r="G232" s="10">
        <v>616.45776999999998</v>
      </c>
      <c r="H232" s="14">
        <f t="shared" si="6"/>
        <v>-33.842229999999972</v>
      </c>
      <c r="I232" s="15">
        <f t="shared" si="7"/>
        <v>-5.2040950330616599E-2</v>
      </c>
      <c r="J232" s="16"/>
    </row>
    <row r="233" spans="1:10" x14ac:dyDescent="0.25">
      <c r="A233" s="8">
        <v>13251901</v>
      </c>
      <c r="B233" s="8">
        <v>2019</v>
      </c>
      <c r="C233" s="13">
        <v>2019</v>
      </c>
      <c r="D233" s="17" t="s">
        <v>417</v>
      </c>
      <c r="E233" s="17" t="s">
        <v>236</v>
      </c>
      <c r="F233" s="10">
        <v>1000</v>
      </c>
      <c r="G233" s="10">
        <v>1744.60671</v>
      </c>
      <c r="H233" s="14">
        <f t="shared" si="6"/>
        <v>744.60671000000002</v>
      </c>
      <c r="I233" s="15">
        <f t="shared" si="7"/>
        <v>0.74460671</v>
      </c>
      <c r="J233" s="16"/>
    </row>
    <row r="234" spans="1:10" x14ac:dyDescent="0.25">
      <c r="A234" s="8">
        <v>13251902</v>
      </c>
      <c r="B234" s="8">
        <v>2019</v>
      </c>
      <c r="C234" s="13">
        <v>2019</v>
      </c>
      <c r="D234" s="17" t="s">
        <v>237</v>
      </c>
      <c r="E234" s="17" t="s">
        <v>418</v>
      </c>
      <c r="F234" s="10">
        <v>163.6</v>
      </c>
      <c r="G234" s="10">
        <v>119.42577</v>
      </c>
      <c r="H234" s="14">
        <f t="shared" si="6"/>
        <v>-44.174229999999994</v>
      </c>
      <c r="I234" s="15">
        <f t="shared" si="7"/>
        <v>-0.27001363080684593</v>
      </c>
      <c r="J234" s="16"/>
    </row>
    <row r="235" spans="1:10" x14ac:dyDescent="0.25">
      <c r="A235" s="8">
        <v>13251903</v>
      </c>
      <c r="B235" s="8">
        <v>2019</v>
      </c>
      <c r="C235" s="13">
        <v>2019</v>
      </c>
      <c r="D235" s="17" t="s">
        <v>419</v>
      </c>
      <c r="E235" s="17" t="s">
        <v>420</v>
      </c>
      <c r="F235" s="10">
        <v>500</v>
      </c>
      <c r="G235" s="10">
        <v>297.00596999999999</v>
      </c>
      <c r="H235" s="14">
        <f t="shared" si="6"/>
        <v>-202.99403000000001</v>
      </c>
      <c r="I235" s="15">
        <f t="shared" si="7"/>
        <v>-0.40598806000000004</v>
      </c>
      <c r="J235" s="16"/>
    </row>
    <row r="236" spans="1:10" x14ac:dyDescent="0.25">
      <c r="A236" s="8">
        <v>12971902</v>
      </c>
      <c r="B236" s="8">
        <v>2019</v>
      </c>
      <c r="C236" s="13">
        <v>2019</v>
      </c>
      <c r="D236" s="17" t="s">
        <v>421</v>
      </c>
      <c r="E236" s="17" t="s">
        <v>422</v>
      </c>
      <c r="F236" s="10">
        <v>49.3</v>
      </c>
      <c r="G236" s="10">
        <v>37.343800000000002</v>
      </c>
      <c r="H236" s="14">
        <f t="shared" si="6"/>
        <v>-11.956199999999995</v>
      </c>
      <c r="I236" s="15">
        <f t="shared" si="7"/>
        <v>-0.24251926977687618</v>
      </c>
      <c r="J236" s="16"/>
    </row>
    <row r="237" spans="1:10" x14ac:dyDescent="0.25">
      <c r="A237" s="8">
        <v>12971903</v>
      </c>
      <c r="B237" s="8">
        <v>2019</v>
      </c>
      <c r="C237" s="13">
        <v>2019</v>
      </c>
      <c r="D237" s="17" t="s">
        <v>423</v>
      </c>
      <c r="E237" s="17" t="s">
        <v>424</v>
      </c>
      <c r="F237" s="10">
        <v>48.3172</v>
      </c>
      <c r="G237" s="10">
        <v>34.18</v>
      </c>
      <c r="H237" s="14">
        <f t="shared" si="6"/>
        <v>-14.1372</v>
      </c>
      <c r="I237" s="15">
        <f t="shared" si="7"/>
        <v>-0.29259145811429471</v>
      </c>
      <c r="J237" s="16"/>
    </row>
    <row r="238" spans="1:10" x14ac:dyDescent="0.25">
      <c r="A238" s="8">
        <v>14101901</v>
      </c>
      <c r="B238" s="8">
        <v>2019</v>
      </c>
      <c r="C238" s="13">
        <v>2019</v>
      </c>
      <c r="D238" s="17" t="s">
        <v>425</v>
      </c>
      <c r="E238" s="17" t="s">
        <v>426</v>
      </c>
      <c r="F238" s="10">
        <v>47.4</v>
      </c>
      <c r="G238" s="10">
        <v>46.57347</v>
      </c>
      <c r="H238" s="14">
        <f t="shared" si="6"/>
        <v>-0.82652999999999821</v>
      </c>
      <c r="I238" s="15">
        <f t="shared" si="7"/>
        <v>-1.7437341772151862E-2</v>
      </c>
      <c r="J238" s="16"/>
    </row>
    <row r="239" spans="1:10" x14ac:dyDescent="0.25">
      <c r="A239" s="8">
        <v>12961904</v>
      </c>
      <c r="B239" s="8">
        <v>2019</v>
      </c>
      <c r="C239" s="13">
        <v>2019</v>
      </c>
      <c r="D239" s="17" t="s">
        <v>427</v>
      </c>
      <c r="E239" s="17" t="s">
        <v>428</v>
      </c>
      <c r="F239" s="10">
        <v>39.113100000000003</v>
      </c>
      <c r="G239" s="10">
        <v>33.418800000000005</v>
      </c>
      <c r="H239" s="14">
        <f t="shared" si="6"/>
        <v>-5.6942999999999984</v>
      </c>
      <c r="I239" s="15">
        <f t="shared" si="7"/>
        <v>-0.14558549437400764</v>
      </c>
      <c r="J239" s="16"/>
    </row>
    <row r="240" spans="1:10" x14ac:dyDescent="0.25">
      <c r="A240" s="23">
        <v>13331802</v>
      </c>
      <c r="B240" s="23">
        <v>2018</v>
      </c>
      <c r="C240" s="13">
        <v>2020</v>
      </c>
      <c r="D240" s="17" t="s">
        <v>429</v>
      </c>
      <c r="E240" s="17" t="s">
        <v>430</v>
      </c>
      <c r="F240" s="10">
        <v>1310</v>
      </c>
      <c r="G240" s="10">
        <v>1437.5343600000001</v>
      </c>
      <c r="H240" s="14">
        <f t="shared" si="6"/>
        <v>127.53436000000011</v>
      </c>
      <c r="I240" s="15">
        <f t="shared" si="7"/>
        <v>9.735447328244283E-2</v>
      </c>
      <c r="J240" s="16"/>
    </row>
    <row r="241" spans="1:10" x14ac:dyDescent="0.25">
      <c r="A241" s="23">
        <v>14011803</v>
      </c>
      <c r="B241" s="23">
        <v>2018</v>
      </c>
      <c r="C241" s="13">
        <v>2020</v>
      </c>
      <c r="D241" s="17" t="s">
        <v>431</v>
      </c>
      <c r="E241" s="17" t="s">
        <v>432</v>
      </c>
      <c r="F241" s="10">
        <v>842</v>
      </c>
      <c r="G241" s="10">
        <v>872.07609000000002</v>
      </c>
      <c r="H241" s="14">
        <f t="shared" si="6"/>
        <v>30.076090000000022</v>
      </c>
      <c r="I241" s="15">
        <f t="shared" si="7"/>
        <v>3.571982185273162E-2</v>
      </c>
      <c r="J241" s="16"/>
    </row>
    <row r="242" spans="1:10" x14ac:dyDescent="0.25">
      <c r="A242" s="23">
        <v>14011804</v>
      </c>
      <c r="B242" s="23">
        <v>2018</v>
      </c>
      <c r="C242" s="13">
        <v>2020</v>
      </c>
      <c r="D242" s="17" t="s">
        <v>433</v>
      </c>
      <c r="E242" s="17" t="s">
        <v>434</v>
      </c>
      <c r="F242" s="10">
        <v>345.2</v>
      </c>
      <c r="G242" s="10">
        <v>335.93965000000003</v>
      </c>
      <c r="H242" s="14">
        <f t="shared" si="6"/>
        <v>-9.2603499999999599</v>
      </c>
      <c r="I242" s="15">
        <f t="shared" si="7"/>
        <v>-2.6826042873696294E-2</v>
      </c>
      <c r="J242" s="16"/>
    </row>
    <row r="243" spans="1:10" x14ac:dyDescent="0.25">
      <c r="A243" s="23">
        <v>13321901</v>
      </c>
      <c r="B243" s="23">
        <v>2019</v>
      </c>
      <c r="C243" s="13">
        <v>2020</v>
      </c>
      <c r="D243" s="17" t="s">
        <v>435</v>
      </c>
      <c r="E243" s="17" t="s">
        <v>436</v>
      </c>
      <c r="F243" s="10">
        <v>1666.8</v>
      </c>
      <c r="G243" s="10">
        <v>1605.31367</v>
      </c>
      <c r="H243" s="14">
        <f t="shared" si="6"/>
        <v>-61.486329999999953</v>
      </c>
      <c r="I243" s="15">
        <f t="shared" si="7"/>
        <v>-3.688884689224859E-2</v>
      </c>
      <c r="J243" s="16"/>
    </row>
    <row r="244" spans="1:10" x14ac:dyDescent="0.25">
      <c r="A244" s="23">
        <v>21881902</v>
      </c>
      <c r="B244" s="23">
        <v>2019</v>
      </c>
      <c r="C244" s="13">
        <v>2020</v>
      </c>
      <c r="D244" s="17" t="s">
        <v>437</v>
      </c>
      <c r="E244" s="17" t="s">
        <v>438</v>
      </c>
      <c r="F244" s="10">
        <v>404.2</v>
      </c>
      <c r="G244" s="10">
        <v>293.02070000000003</v>
      </c>
      <c r="H244" s="14">
        <f t="shared" si="6"/>
        <v>-111.17929999999996</v>
      </c>
      <c r="I244" s="15">
        <f t="shared" si="7"/>
        <v>-0.27506011875309244</v>
      </c>
      <c r="J244" s="16"/>
    </row>
    <row r="245" spans="1:10" x14ac:dyDescent="0.25">
      <c r="A245" s="23">
        <v>13401901</v>
      </c>
      <c r="B245" s="23">
        <v>2019</v>
      </c>
      <c r="C245" s="13">
        <v>2020</v>
      </c>
      <c r="D245" s="17" t="s">
        <v>439</v>
      </c>
      <c r="E245" s="17" t="s">
        <v>440</v>
      </c>
      <c r="F245" s="10">
        <v>388.4</v>
      </c>
      <c r="G245" s="10">
        <v>203.31495000000001</v>
      </c>
      <c r="H245" s="14">
        <f t="shared" si="6"/>
        <v>-185.08504999999997</v>
      </c>
      <c r="I245" s="15">
        <f t="shared" si="7"/>
        <v>-0.47653205458290415</v>
      </c>
      <c r="J245" s="16"/>
    </row>
    <row r="246" spans="1:10" x14ac:dyDescent="0.25">
      <c r="A246" s="23">
        <v>14271903</v>
      </c>
      <c r="B246" s="23">
        <v>2019</v>
      </c>
      <c r="C246" s="13">
        <v>2020</v>
      </c>
      <c r="D246" s="17" t="s">
        <v>441</v>
      </c>
      <c r="E246" s="17" t="s">
        <v>442</v>
      </c>
      <c r="F246" s="10">
        <v>386</v>
      </c>
      <c r="G246" s="10">
        <v>131.44816</v>
      </c>
      <c r="H246" s="14">
        <f t="shared" si="6"/>
        <v>-254.55184</v>
      </c>
      <c r="I246" s="15">
        <f t="shared" si="7"/>
        <v>-0.65946072538860101</v>
      </c>
      <c r="J246" s="16"/>
    </row>
    <row r="247" spans="1:10" x14ac:dyDescent="0.25">
      <c r="A247" s="23">
        <v>14011901</v>
      </c>
      <c r="B247" s="23">
        <v>2019</v>
      </c>
      <c r="C247" s="13">
        <v>2020</v>
      </c>
      <c r="D247" s="17" t="s">
        <v>443</v>
      </c>
      <c r="E247" s="17" t="s">
        <v>444</v>
      </c>
      <c r="F247" s="10">
        <v>2182.5</v>
      </c>
      <c r="G247" s="10">
        <v>2578.1253900000002</v>
      </c>
      <c r="H247" s="14">
        <f t="shared" si="6"/>
        <v>395.62539000000015</v>
      </c>
      <c r="I247" s="15">
        <f t="shared" si="7"/>
        <v>0.18127165635738837</v>
      </c>
      <c r="J247" s="16"/>
    </row>
    <row r="248" spans="1:10" x14ac:dyDescent="0.25">
      <c r="A248" s="23">
        <v>12421902</v>
      </c>
      <c r="B248" s="23">
        <v>2019</v>
      </c>
      <c r="C248" s="13">
        <v>2020</v>
      </c>
      <c r="D248" s="17" t="s">
        <v>445</v>
      </c>
      <c r="E248" s="17" t="s">
        <v>446</v>
      </c>
      <c r="F248" s="10">
        <v>673.9</v>
      </c>
      <c r="G248" s="10">
        <v>749.30011999999999</v>
      </c>
      <c r="H248" s="14">
        <f t="shared" si="6"/>
        <v>75.400120000000015</v>
      </c>
      <c r="I248" s="15">
        <f t="shared" si="7"/>
        <v>0.11188621457189496</v>
      </c>
      <c r="J248" s="16"/>
    </row>
    <row r="249" spans="1:10" x14ac:dyDescent="0.25">
      <c r="A249" s="23">
        <v>13501903</v>
      </c>
      <c r="B249" s="23">
        <v>2019</v>
      </c>
      <c r="C249" s="13">
        <v>2020</v>
      </c>
      <c r="D249" s="17" t="s">
        <v>447</v>
      </c>
      <c r="E249" s="17" t="s">
        <v>327</v>
      </c>
      <c r="F249" s="10">
        <v>5880.9</v>
      </c>
      <c r="G249" s="10">
        <v>6245.9032300000008</v>
      </c>
      <c r="H249" s="14">
        <f t="shared" si="6"/>
        <v>365.00323000000117</v>
      </c>
      <c r="I249" s="15">
        <f t="shared" si="7"/>
        <v>6.2065879372205139E-2</v>
      </c>
      <c r="J249" s="16"/>
    </row>
    <row r="250" spans="1:10" x14ac:dyDescent="0.25">
      <c r="A250" s="23">
        <v>13251810</v>
      </c>
      <c r="B250" s="23">
        <v>2018</v>
      </c>
      <c r="C250" s="13">
        <v>2020</v>
      </c>
      <c r="D250" s="17" t="s">
        <v>448</v>
      </c>
      <c r="E250" s="17" t="s">
        <v>223</v>
      </c>
      <c r="F250" s="10">
        <v>7535.5</v>
      </c>
      <c r="G250" s="10">
        <v>4147.7087799999999</v>
      </c>
      <c r="H250" s="14">
        <f t="shared" si="6"/>
        <v>-3387.7912200000001</v>
      </c>
      <c r="I250" s="15">
        <f t="shared" si="7"/>
        <v>-0.44957749585296264</v>
      </c>
      <c r="J250" s="16"/>
    </row>
    <row r="251" spans="1:10" x14ac:dyDescent="0.25">
      <c r="A251" s="23">
        <v>13251812</v>
      </c>
      <c r="B251" s="23">
        <v>2018</v>
      </c>
      <c r="C251" s="13">
        <v>2020</v>
      </c>
      <c r="D251" s="17" t="s">
        <v>359</v>
      </c>
      <c r="E251" s="17" t="s">
        <v>449</v>
      </c>
      <c r="F251" s="10">
        <v>855.5</v>
      </c>
      <c r="G251" s="10">
        <v>566.01533999999992</v>
      </c>
      <c r="H251" s="14">
        <f t="shared" si="6"/>
        <v>-289.48466000000008</v>
      </c>
      <c r="I251" s="15">
        <f t="shared" si="7"/>
        <v>-0.33838066627703106</v>
      </c>
      <c r="J251" s="16"/>
    </row>
    <row r="252" spans="1:10" x14ac:dyDescent="0.25">
      <c r="A252" s="23">
        <v>13251819</v>
      </c>
      <c r="B252" s="23">
        <v>2018</v>
      </c>
      <c r="C252" s="13">
        <v>2020</v>
      </c>
      <c r="D252" s="17" t="s">
        <v>450</v>
      </c>
      <c r="E252" s="17" t="s">
        <v>451</v>
      </c>
      <c r="F252" s="10">
        <v>974</v>
      </c>
      <c r="G252" s="10">
        <v>673.1173</v>
      </c>
      <c r="H252" s="14">
        <f t="shared" si="6"/>
        <v>-300.8827</v>
      </c>
      <c r="I252" s="15">
        <f t="shared" si="7"/>
        <v>-0.30891447638603697</v>
      </c>
      <c r="J252" s="16"/>
    </row>
    <row r="253" spans="1:10" x14ac:dyDescent="0.25">
      <c r="A253" s="23">
        <v>13881801</v>
      </c>
      <c r="B253" s="23">
        <v>2018</v>
      </c>
      <c r="C253" s="13">
        <v>2020</v>
      </c>
      <c r="D253" s="17" t="s">
        <v>452</v>
      </c>
      <c r="E253" s="17" t="s">
        <v>453</v>
      </c>
      <c r="F253" s="10">
        <v>5548.5</v>
      </c>
      <c r="G253" s="10">
        <v>3445.6882400000004</v>
      </c>
      <c r="H253" s="14">
        <f t="shared" si="6"/>
        <v>-2102.8117599999996</v>
      </c>
      <c r="I253" s="15">
        <f t="shared" si="7"/>
        <v>-0.37898743083716313</v>
      </c>
      <c r="J253" s="16"/>
    </row>
    <row r="254" spans="1:10" x14ac:dyDescent="0.25">
      <c r="A254" s="23">
        <v>13251904</v>
      </c>
      <c r="B254" s="23">
        <v>2019</v>
      </c>
      <c r="C254" s="13">
        <v>2020</v>
      </c>
      <c r="D254" s="17" t="s">
        <v>147</v>
      </c>
      <c r="E254" s="17" t="s">
        <v>454</v>
      </c>
      <c r="F254" s="10">
        <v>1100.0999999999999</v>
      </c>
      <c r="G254" s="10">
        <v>877.57051999999999</v>
      </c>
      <c r="H254" s="14">
        <f t="shared" si="6"/>
        <v>-222.52947999999992</v>
      </c>
      <c r="I254" s="15">
        <f t="shared" si="7"/>
        <v>-0.20228113807835646</v>
      </c>
      <c r="J254" s="16"/>
    </row>
    <row r="255" spans="1:10" x14ac:dyDescent="0.25">
      <c r="A255" s="23">
        <v>13251914</v>
      </c>
      <c r="B255" s="23">
        <v>2019</v>
      </c>
      <c r="C255" s="13">
        <v>2020</v>
      </c>
      <c r="D255" s="17" t="s">
        <v>455</v>
      </c>
      <c r="E255" s="17" t="s">
        <v>456</v>
      </c>
      <c r="F255" s="10">
        <v>2350.6999999999998</v>
      </c>
      <c r="G255" s="10">
        <v>1341.9522299999999</v>
      </c>
      <c r="H255" s="14">
        <f t="shared" si="6"/>
        <v>-1008.7477699999999</v>
      </c>
      <c r="I255" s="15">
        <f t="shared" si="7"/>
        <v>-0.42912654528438338</v>
      </c>
      <c r="J255" s="16"/>
    </row>
    <row r="256" spans="1:10" x14ac:dyDescent="0.25">
      <c r="A256" s="23">
        <v>13251916</v>
      </c>
      <c r="B256" s="23">
        <v>2019</v>
      </c>
      <c r="C256" s="13">
        <v>2020</v>
      </c>
      <c r="D256" s="17" t="s">
        <v>457</v>
      </c>
      <c r="E256" s="17" t="s">
        <v>458</v>
      </c>
      <c r="F256" s="10">
        <v>883.3</v>
      </c>
      <c r="G256" s="10">
        <v>399.69954999999999</v>
      </c>
      <c r="H256" s="14">
        <f t="shared" si="6"/>
        <v>-483.60044999999997</v>
      </c>
      <c r="I256" s="15">
        <f t="shared" si="7"/>
        <v>-0.54749286765538319</v>
      </c>
      <c r="J256" s="16"/>
    </row>
    <row r="257" spans="1:10" x14ac:dyDescent="0.25">
      <c r="A257" s="23">
        <v>13251907</v>
      </c>
      <c r="B257" s="23">
        <v>2019</v>
      </c>
      <c r="C257" s="13">
        <v>2020</v>
      </c>
      <c r="D257" s="17" t="s">
        <v>459</v>
      </c>
      <c r="E257" s="17" t="s">
        <v>460</v>
      </c>
      <c r="F257" s="10">
        <v>623.5</v>
      </c>
      <c r="G257" s="10">
        <v>278.13328000000001</v>
      </c>
      <c r="H257" s="14">
        <f t="shared" si="6"/>
        <v>-345.36671999999999</v>
      </c>
      <c r="I257" s="15">
        <f t="shared" si="7"/>
        <v>-0.55391615076182832</v>
      </c>
      <c r="J257" s="16"/>
    </row>
    <row r="258" spans="1:10" x14ac:dyDescent="0.25">
      <c r="A258" s="23">
        <v>13251912</v>
      </c>
      <c r="B258" s="23">
        <v>2019</v>
      </c>
      <c r="C258" s="13">
        <v>2020</v>
      </c>
      <c r="D258" s="17" t="s">
        <v>461</v>
      </c>
      <c r="E258" s="17" t="s">
        <v>462</v>
      </c>
      <c r="F258" s="10">
        <v>582.6</v>
      </c>
      <c r="G258" s="10">
        <v>297.28452000000004</v>
      </c>
      <c r="H258" s="14">
        <f t="shared" ref="H258:H321" si="8">+G258-F258</f>
        <v>-285.31547999999998</v>
      </c>
      <c r="I258" s="15">
        <f t="shared" ref="I258:I321" si="9">+H258/F258</f>
        <v>-0.48972790937178162</v>
      </c>
      <c r="J258" s="16"/>
    </row>
    <row r="259" spans="1:10" x14ac:dyDescent="0.25">
      <c r="A259" s="23">
        <v>13251908</v>
      </c>
      <c r="B259" s="23">
        <v>2019</v>
      </c>
      <c r="C259" s="13">
        <v>2020</v>
      </c>
      <c r="D259" s="17" t="s">
        <v>463</v>
      </c>
      <c r="E259" s="17" t="s">
        <v>464</v>
      </c>
      <c r="F259" s="10">
        <v>989</v>
      </c>
      <c r="G259" s="10">
        <v>182.22523000000001</v>
      </c>
      <c r="H259" s="14">
        <f t="shared" si="8"/>
        <v>-806.77476999999999</v>
      </c>
      <c r="I259" s="15">
        <f t="shared" si="9"/>
        <v>-0.81574799797775532</v>
      </c>
      <c r="J259" s="16"/>
    </row>
    <row r="260" spans="1:10" x14ac:dyDescent="0.25">
      <c r="A260" s="23">
        <v>13251911</v>
      </c>
      <c r="B260" s="23">
        <v>2019</v>
      </c>
      <c r="C260" s="13">
        <v>2020</v>
      </c>
      <c r="D260" s="17" t="s">
        <v>465</v>
      </c>
      <c r="E260" s="17" t="s">
        <v>466</v>
      </c>
      <c r="F260" s="10">
        <v>1845.5</v>
      </c>
      <c r="G260" s="10">
        <v>4061.3313700000003</v>
      </c>
      <c r="H260" s="14">
        <f t="shared" si="8"/>
        <v>2215.8313700000003</v>
      </c>
      <c r="I260" s="15">
        <f t="shared" si="9"/>
        <v>1.2006672283933895</v>
      </c>
      <c r="J260" s="16"/>
    </row>
    <row r="261" spans="1:10" x14ac:dyDescent="0.25">
      <c r="A261" s="23">
        <v>13251915</v>
      </c>
      <c r="B261" s="23">
        <v>2019</v>
      </c>
      <c r="C261" s="13">
        <v>2020</v>
      </c>
      <c r="D261" s="17" t="s">
        <v>467</v>
      </c>
      <c r="E261" s="17" t="s">
        <v>468</v>
      </c>
      <c r="F261" s="10">
        <v>9102.7000000000007</v>
      </c>
      <c r="G261" s="10">
        <v>5761.9806100000005</v>
      </c>
      <c r="H261" s="14">
        <f t="shared" si="8"/>
        <v>-3340.7193900000002</v>
      </c>
      <c r="I261" s="15">
        <f t="shared" si="9"/>
        <v>-0.36700312984059674</v>
      </c>
      <c r="J261" s="16"/>
    </row>
    <row r="262" spans="1:10" x14ac:dyDescent="0.25">
      <c r="A262" s="23">
        <v>13251906</v>
      </c>
      <c r="B262" s="23">
        <v>2019</v>
      </c>
      <c r="C262" s="13">
        <v>2020</v>
      </c>
      <c r="D262" s="17" t="s">
        <v>469</v>
      </c>
      <c r="E262" s="17" t="s">
        <v>470</v>
      </c>
      <c r="F262" s="10">
        <v>301.8</v>
      </c>
      <c r="G262" s="10">
        <v>232.65071</v>
      </c>
      <c r="H262" s="14">
        <f t="shared" si="8"/>
        <v>-69.149290000000008</v>
      </c>
      <c r="I262" s="15">
        <f t="shared" si="9"/>
        <v>-0.22912289595758784</v>
      </c>
      <c r="J262" s="16"/>
    </row>
    <row r="263" spans="1:10" x14ac:dyDescent="0.25">
      <c r="A263" s="23">
        <v>13251919</v>
      </c>
      <c r="B263" s="23">
        <v>2019</v>
      </c>
      <c r="C263" s="13">
        <v>2020</v>
      </c>
      <c r="D263" s="17" t="s">
        <v>471</v>
      </c>
      <c r="E263" s="17" t="s">
        <v>472</v>
      </c>
      <c r="F263" s="10">
        <v>492</v>
      </c>
      <c r="G263" s="10">
        <v>593.66318000000001</v>
      </c>
      <c r="H263" s="14">
        <f t="shared" si="8"/>
        <v>101.66318000000001</v>
      </c>
      <c r="I263" s="15">
        <f t="shared" si="9"/>
        <v>0.20663247967479678</v>
      </c>
      <c r="J263" s="16"/>
    </row>
    <row r="264" spans="1:10" x14ac:dyDescent="0.25">
      <c r="A264" s="23">
        <v>13251813</v>
      </c>
      <c r="B264" s="23">
        <v>2018</v>
      </c>
      <c r="C264" s="13">
        <v>2020</v>
      </c>
      <c r="D264" s="17" t="s">
        <v>473</v>
      </c>
      <c r="E264" s="17" t="s">
        <v>474</v>
      </c>
      <c r="F264" s="10">
        <v>611.4</v>
      </c>
      <c r="G264" s="10">
        <v>572.71453000000008</v>
      </c>
      <c r="H264" s="14">
        <f t="shared" si="8"/>
        <v>-38.685469999999896</v>
      </c>
      <c r="I264" s="15">
        <f t="shared" si="9"/>
        <v>-6.3273585214262185E-2</v>
      </c>
      <c r="J264" s="16"/>
    </row>
    <row r="265" spans="1:10" x14ac:dyDescent="0.25">
      <c r="A265" s="23">
        <v>12931701</v>
      </c>
      <c r="B265" s="23">
        <v>2017</v>
      </c>
      <c r="C265" s="13">
        <v>2020</v>
      </c>
      <c r="D265" s="17" t="s">
        <v>475</v>
      </c>
      <c r="E265" s="17" t="s">
        <v>476</v>
      </c>
      <c r="F265" s="10">
        <v>4347.1000000000004</v>
      </c>
      <c r="G265" s="10">
        <v>3951.4134199999999</v>
      </c>
      <c r="H265" s="14">
        <f t="shared" si="8"/>
        <v>-395.6865800000005</v>
      </c>
      <c r="I265" s="15">
        <f t="shared" si="9"/>
        <v>-9.1023114260081542E-2</v>
      </c>
      <c r="J265" s="16"/>
    </row>
    <row r="266" spans="1:10" x14ac:dyDescent="0.25">
      <c r="A266" s="23">
        <v>12931807</v>
      </c>
      <c r="B266" s="23">
        <v>2018</v>
      </c>
      <c r="C266" s="13">
        <v>2020</v>
      </c>
      <c r="D266" s="17" t="s">
        <v>477</v>
      </c>
      <c r="E266" s="25" t="s">
        <v>478</v>
      </c>
      <c r="F266" s="10">
        <v>541</v>
      </c>
      <c r="G266" s="10">
        <v>245.84183999999999</v>
      </c>
      <c r="H266" s="14">
        <f t="shared" si="8"/>
        <v>-295.15816000000001</v>
      </c>
      <c r="I266" s="15">
        <f t="shared" si="9"/>
        <v>-0.54557885397412198</v>
      </c>
      <c r="J266" s="16"/>
    </row>
    <row r="267" spans="1:10" x14ac:dyDescent="0.25">
      <c r="A267" s="23">
        <v>12931809</v>
      </c>
      <c r="B267" s="23">
        <v>2018</v>
      </c>
      <c r="C267" s="13">
        <v>2020</v>
      </c>
      <c r="D267" s="17" t="s">
        <v>479</v>
      </c>
      <c r="E267" s="25" t="s">
        <v>480</v>
      </c>
      <c r="F267" s="10">
        <v>4367.3</v>
      </c>
      <c r="G267" s="10">
        <v>1929.51576</v>
      </c>
      <c r="H267" s="14">
        <f t="shared" si="8"/>
        <v>-2437.78424</v>
      </c>
      <c r="I267" s="15">
        <f t="shared" si="9"/>
        <v>-0.55819024111006799</v>
      </c>
      <c r="J267" s="16"/>
    </row>
    <row r="268" spans="1:10" x14ac:dyDescent="0.25">
      <c r="A268" s="23">
        <v>12931812</v>
      </c>
      <c r="B268" s="23">
        <v>2018</v>
      </c>
      <c r="C268" s="13">
        <v>2020</v>
      </c>
      <c r="D268" s="17" t="s">
        <v>481</v>
      </c>
      <c r="E268" s="25" t="s">
        <v>482</v>
      </c>
      <c r="F268" s="10">
        <v>3564.1</v>
      </c>
      <c r="G268" s="10">
        <v>2107.1362599999998</v>
      </c>
      <c r="H268" s="14">
        <f t="shared" si="8"/>
        <v>-1456.9637400000001</v>
      </c>
      <c r="I268" s="15">
        <f t="shared" si="9"/>
        <v>-0.40878868157459108</v>
      </c>
      <c r="J268" s="16"/>
    </row>
    <row r="269" spans="1:10" x14ac:dyDescent="0.25">
      <c r="A269" s="23">
        <v>12931908</v>
      </c>
      <c r="B269" s="23">
        <v>2019</v>
      </c>
      <c r="C269" s="13">
        <v>2020</v>
      </c>
      <c r="D269" s="17" t="s">
        <v>483</v>
      </c>
      <c r="E269" s="25" t="s">
        <v>484</v>
      </c>
      <c r="F269" s="10">
        <v>415.6</v>
      </c>
      <c r="G269" s="10">
        <v>238.78916000000001</v>
      </c>
      <c r="H269" s="14">
        <f t="shared" si="8"/>
        <v>-176.81084000000001</v>
      </c>
      <c r="I269" s="15">
        <f t="shared" si="9"/>
        <v>-0.42543512993262755</v>
      </c>
      <c r="J269" s="16"/>
    </row>
    <row r="270" spans="1:10" x14ac:dyDescent="0.25">
      <c r="A270" s="23">
        <v>12931902</v>
      </c>
      <c r="B270" s="23">
        <v>2019</v>
      </c>
      <c r="C270" s="13">
        <v>2020</v>
      </c>
      <c r="D270" s="17" t="s">
        <v>485</v>
      </c>
      <c r="E270" s="25" t="s">
        <v>486</v>
      </c>
      <c r="F270" s="10">
        <v>5036.5</v>
      </c>
      <c r="G270" s="10">
        <v>401.27897999999999</v>
      </c>
      <c r="H270" s="14">
        <f t="shared" si="8"/>
        <v>-4635.22102</v>
      </c>
      <c r="I270" s="15">
        <f t="shared" si="9"/>
        <v>-0.92032582547403952</v>
      </c>
      <c r="J270" s="16"/>
    </row>
    <row r="271" spans="1:10" x14ac:dyDescent="0.25">
      <c r="A271" s="23">
        <v>12931904</v>
      </c>
      <c r="B271" s="23">
        <v>2019</v>
      </c>
      <c r="C271" s="13">
        <v>2020</v>
      </c>
      <c r="D271" s="17" t="s">
        <v>487</v>
      </c>
      <c r="E271" s="25" t="s">
        <v>488</v>
      </c>
      <c r="F271" s="10">
        <v>1032.4000000000001</v>
      </c>
      <c r="G271" s="10">
        <v>1354.89815</v>
      </c>
      <c r="H271" s="14">
        <f t="shared" si="8"/>
        <v>322.4981499999999</v>
      </c>
      <c r="I271" s="15">
        <f t="shared" si="9"/>
        <v>0.31237713095699327</v>
      </c>
      <c r="J271" s="16"/>
    </row>
    <row r="272" spans="1:10" x14ac:dyDescent="0.25">
      <c r="A272" s="23">
        <v>12931905</v>
      </c>
      <c r="B272" s="23">
        <v>2019</v>
      </c>
      <c r="C272" s="13">
        <v>2020</v>
      </c>
      <c r="D272" s="17" t="s">
        <v>489</v>
      </c>
      <c r="E272" s="25" t="s">
        <v>490</v>
      </c>
      <c r="F272" s="10">
        <v>202</v>
      </c>
      <c r="G272" s="10">
        <v>268.13033000000001</v>
      </c>
      <c r="H272" s="14">
        <f t="shared" si="8"/>
        <v>66.130330000000015</v>
      </c>
      <c r="I272" s="15">
        <f t="shared" si="9"/>
        <v>0.32737787128712881</v>
      </c>
      <c r="J272" s="16"/>
    </row>
    <row r="273" spans="1:10" x14ac:dyDescent="0.25">
      <c r="A273" s="23">
        <v>12931903</v>
      </c>
      <c r="B273" s="23">
        <v>2019</v>
      </c>
      <c r="C273" s="13">
        <v>2020</v>
      </c>
      <c r="D273" s="17" t="s">
        <v>491</v>
      </c>
      <c r="E273" s="25" t="s">
        <v>492</v>
      </c>
      <c r="F273" s="10">
        <v>656.7</v>
      </c>
      <c r="G273" s="10">
        <v>179.37401</v>
      </c>
      <c r="H273" s="14">
        <f t="shared" si="8"/>
        <v>-477.32599000000005</v>
      </c>
      <c r="I273" s="15">
        <f t="shared" si="9"/>
        <v>-0.72685547434140396</v>
      </c>
      <c r="J273" s="16"/>
    </row>
    <row r="274" spans="1:10" x14ac:dyDescent="0.25">
      <c r="A274" s="23">
        <v>12931906</v>
      </c>
      <c r="B274" s="23">
        <v>2019</v>
      </c>
      <c r="C274" s="13">
        <v>2020</v>
      </c>
      <c r="D274" s="17" t="s">
        <v>493</v>
      </c>
      <c r="E274" s="25" t="s">
        <v>494</v>
      </c>
      <c r="F274" s="10">
        <v>382.7</v>
      </c>
      <c r="G274" s="10">
        <v>314.26067</v>
      </c>
      <c r="H274" s="14">
        <f t="shared" si="8"/>
        <v>-68.439329999999984</v>
      </c>
      <c r="I274" s="15">
        <f t="shared" si="9"/>
        <v>-0.17883284557094326</v>
      </c>
      <c r="J274" s="16"/>
    </row>
    <row r="275" spans="1:10" x14ac:dyDescent="0.25">
      <c r="A275" s="23">
        <v>12811901</v>
      </c>
      <c r="B275" s="23">
        <v>2019</v>
      </c>
      <c r="C275" s="13">
        <v>2020</v>
      </c>
      <c r="D275" s="17" t="s">
        <v>495</v>
      </c>
      <c r="E275" s="25" t="s">
        <v>496</v>
      </c>
      <c r="F275" s="10">
        <v>408.5</v>
      </c>
      <c r="G275" s="10">
        <v>448.62021000000004</v>
      </c>
      <c r="H275" s="14">
        <f t="shared" si="8"/>
        <v>40.120210000000043</v>
      </c>
      <c r="I275" s="15">
        <f t="shared" si="9"/>
        <v>9.8213488372093122E-2</v>
      </c>
      <c r="J275" s="16"/>
    </row>
    <row r="276" spans="1:10" x14ac:dyDescent="0.25">
      <c r="A276" s="23">
        <v>12811902</v>
      </c>
      <c r="B276" s="23">
        <v>2019</v>
      </c>
      <c r="C276" s="13">
        <v>2020</v>
      </c>
      <c r="D276" s="17" t="s">
        <v>497</v>
      </c>
      <c r="E276" s="25" t="s">
        <v>498</v>
      </c>
      <c r="F276" s="10">
        <v>774</v>
      </c>
      <c r="G276" s="10">
        <v>571.04446999999993</v>
      </c>
      <c r="H276" s="14">
        <f t="shared" si="8"/>
        <v>-202.95553000000007</v>
      </c>
      <c r="I276" s="15">
        <f t="shared" si="9"/>
        <v>-0.26221644702842384</v>
      </c>
      <c r="J276" s="16"/>
    </row>
    <row r="277" spans="1:10" x14ac:dyDescent="0.25">
      <c r="A277" s="23">
        <v>13332001</v>
      </c>
      <c r="B277" s="23">
        <v>2020</v>
      </c>
      <c r="C277" s="13">
        <v>2020</v>
      </c>
      <c r="D277" s="17" t="s">
        <v>499</v>
      </c>
      <c r="E277" s="17" t="s">
        <v>375</v>
      </c>
      <c r="F277" s="10">
        <v>2310.915</v>
      </c>
      <c r="G277" s="10">
        <v>1923.2427399999999</v>
      </c>
      <c r="H277" s="14">
        <f t="shared" si="8"/>
        <v>-387.67226000000005</v>
      </c>
      <c r="I277" s="15">
        <f t="shared" si="9"/>
        <v>-0.16775703996036204</v>
      </c>
      <c r="J277" s="16"/>
    </row>
    <row r="278" spans="1:10" x14ac:dyDescent="0.25">
      <c r="A278" s="23">
        <v>13502006</v>
      </c>
      <c r="B278" s="23">
        <v>2020</v>
      </c>
      <c r="C278" s="13">
        <v>2020</v>
      </c>
      <c r="D278" s="17" t="s">
        <v>500</v>
      </c>
      <c r="E278" s="17" t="s">
        <v>501</v>
      </c>
      <c r="F278" s="10">
        <v>648.29999999999995</v>
      </c>
      <c r="G278" s="10">
        <v>724.17799000000002</v>
      </c>
      <c r="H278" s="14">
        <f t="shared" si="8"/>
        <v>75.877990000000068</v>
      </c>
      <c r="I278" s="15">
        <f t="shared" si="9"/>
        <v>0.11704147771093641</v>
      </c>
      <c r="J278" s="16"/>
    </row>
    <row r="279" spans="1:10" x14ac:dyDescent="0.25">
      <c r="A279" s="23">
        <v>13072001</v>
      </c>
      <c r="B279" s="23">
        <v>2020</v>
      </c>
      <c r="C279" s="13">
        <v>2020</v>
      </c>
      <c r="D279" s="17" t="s">
        <v>232</v>
      </c>
      <c r="E279" s="17" t="s">
        <v>383</v>
      </c>
      <c r="F279" s="10">
        <v>244.214</v>
      </c>
      <c r="G279" s="10">
        <v>180.60763</v>
      </c>
      <c r="H279" s="14">
        <f t="shared" si="8"/>
        <v>-63.606369999999998</v>
      </c>
      <c r="I279" s="15">
        <f t="shared" si="9"/>
        <v>-0.26045341380920012</v>
      </c>
      <c r="J279" s="16"/>
    </row>
    <row r="280" spans="1:10" x14ac:dyDescent="0.25">
      <c r="A280" s="23">
        <v>12422006</v>
      </c>
      <c r="B280" s="23">
        <v>2020</v>
      </c>
      <c r="C280" s="13">
        <v>2020</v>
      </c>
      <c r="D280" s="17" t="s">
        <v>248</v>
      </c>
      <c r="E280" s="17" t="s">
        <v>249</v>
      </c>
      <c r="F280" s="10">
        <v>384.512</v>
      </c>
      <c r="G280" s="10">
        <v>215.11322000000001</v>
      </c>
      <c r="H280" s="14">
        <f t="shared" si="8"/>
        <v>-169.39877999999999</v>
      </c>
      <c r="I280" s="15">
        <f t="shared" si="9"/>
        <v>-0.44055524925099865</v>
      </c>
      <c r="J280" s="16"/>
    </row>
    <row r="281" spans="1:10" x14ac:dyDescent="0.25">
      <c r="A281" s="23">
        <v>12422008</v>
      </c>
      <c r="B281" s="23">
        <v>2020</v>
      </c>
      <c r="C281" s="13">
        <v>2020</v>
      </c>
      <c r="D281" s="17" t="s">
        <v>250</v>
      </c>
      <c r="E281" s="17" t="s">
        <v>386</v>
      </c>
      <c r="F281" s="10">
        <v>157.054</v>
      </c>
      <c r="G281" s="10">
        <v>156.00191000000001</v>
      </c>
      <c r="H281" s="14">
        <f t="shared" si="8"/>
        <v>-1.0520899999999926</v>
      </c>
      <c r="I281" s="15">
        <f t="shared" si="9"/>
        <v>-6.6989061087268879E-3</v>
      </c>
      <c r="J281" s="16"/>
    </row>
    <row r="282" spans="1:10" x14ac:dyDescent="0.25">
      <c r="A282" s="8">
        <v>12422010</v>
      </c>
      <c r="B282" s="23">
        <v>2020</v>
      </c>
      <c r="C282" s="13">
        <v>2020</v>
      </c>
      <c r="D282" s="17" t="s">
        <v>502</v>
      </c>
      <c r="E282" s="17" t="s">
        <v>299</v>
      </c>
      <c r="F282" s="10">
        <v>195.95500000000001</v>
      </c>
      <c r="G282" s="10">
        <v>263.66084000000001</v>
      </c>
      <c r="H282" s="14">
        <f t="shared" si="8"/>
        <v>67.705839999999995</v>
      </c>
      <c r="I282" s="15">
        <f t="shared" si="9"/>
        <v>0.34551728713224972</v>
      </c>
      <c r="J282" s="16"/>
    </row>
    <row r="283" spans="1:10" x14ac:dyDescent="0.25">
      <c r="A283" s="8">
        <v>12422005</v>
      </c>
      <c r="B283" s="23">
        <v>2020</v>
      </c>
      <c r="C283" s="13">
        <v>2020</v>
      </c>
      <c r="D283" s="17" t="s">
        <v>108</v>
      </c>
      <c r="E283" s="17" t="s">
        <v>247</v>
      </c>
      <c r="F283" s="10">
        <v>45.521999999999998</v>
      </c>
      <c r="G283" s="10">
        <v>46.379760000000005</v>
      </c>
      <c r="H283" s="14">
        <f t="shared" si="8"/>
        <v>0.85776000000000607</v>
      </c>
      <c r="I283" s="15">
        <f t="shared" si="9"/>
        <v>1.8842757348095561E-2</v>
      </c>
      <c r="J283" s="16"/>
    </row>
    <row r="284" spans="1:10" x14ac:dyDescent="0.25">
      <c r="A284" s="8">
        <v>12422004</v>
      </c>
      <c r="B284" s="23">
        <v>2020</v>
      </c>
      <c r="C284" s="13">
        <v>2020</v>
      </c>
      <c r="D284" s="17" t="s">
        <v>106</v>
      </c>
      <c r="E284" s="17" t="s">
        <v>252</v>
      </c>
      <c r="F284" s="10">
        <v>186.797</v>
      </c>
      <c r="G284" s="10">
        <v>193.34423999999999</v>
      </c>
      <c r="H284" s="14">
        <f t="shared" si="8"/>
        <v>6.547239999999988</v>
      </c>
      <c r="I284" s="15">
        <f t="shared" si="9"/>
        <v>3.5050027570035856E-2</v>
      </c>
      <c r="J284" s="16"/>
    </row>
    <row r="285" spans="1:10" x14ac:dyDescent="0.25">
      <c r="A285" s="8">
        <v>14012003</v>
      </c>
      <c r="B285" s="23">
        <v>2020</v>
      </c>
      <c r="C285" s="13">
        <v>2020</v>
      </c>
      <c r="D285" s="17" t="s">
        <v>503</v>
      </c>
      <c r="E285" s="17" t="s">
        <v>504</v>
      </c>
      <c r="F285" s="10">
        <v>127.926</v>
      </c>
      <c r="G285" s="10">
        <v>203.1138</v>
      </c>
      <c r="H285" s="14">
        <f t="shared" si="8"/>
        <v>75.187799999999996</v>
      </c>
      <c r="I285" s="15">
        <f t="shared" si="9"/>
        <v>0.58774447727592505</v>
      </c>
      <c r="J285" s="16"/>
    </row>
    <row r="286" spans="1:10" x14ac:dyDescent="0.25">
      <c r="A286" s="8">
        <v>12932010</v>
      </c>
      <c r="B286" s="23">
        <v>2020</v>
      </c>
      <c r="C286" s="13">
        <v>2020</v>
      </c>
      <c r="D286" s="17" t="s">
        <v>505</v>
      </c>
      <c r="E286" s="17" t="s">
        <v>262</v>
      </c>
      <c r="F286" s="10">
        <v>1250</v>
      </c>
      <c r="G286" s="10">
        <v>1287.23666</v>
      </c>
      <c r="H286" s="14">
        <f t="shared" si="8"/>
        <v>37.236660000000029</v>
      </c>
      <c r="I286" s="15">
        <f t="shared" si="9"/>
        <v>2.9789328000000025E-2</v>
      </c>
      <c r="J286" s="16"/>
    </row>
    <row r="287" spans="1:10" x14ac:dyDescent="0.25">
      <c r="A287" s="8">
        <v>12922001</v>
      </c>
      <c r="B287" s="23">
        <v>2020</v>
      </c>
      <c r="C287" s="13">
        <v>2020</v>
      </c>
      <c r="D287" s="17" t="s">
        <v>506</v>
      </c>
      <c r="E287" s="25" t="s">
        <v>507</v>
      </c>
      <c r="F287" s="10">
        <v>803.14200000000005</v>
      </c>
      <c r="G287" s="10">
        <v>804.31293999999991</v>
      </c>
      <c r="H287" s="14">
        <f t="shared" si="8"/>
        <v>1.1709399999998595</v>
      </c>
      <c r="I287" s="15">
        <f t="shared" si="9"/>
        <v>1.4579489056727945E-3</v>
      </c>
      <c r="J287" s="16"/>
    </row>
    <row r="288" spans="1:10" x14ac:dyDescent="0.25">
      <c r="A288" s="8">
        <v>12902001</v>
      </c>
      <c r="B288" s="23">
        <v>2020</v>
      </c>
      <c r="C288" s="13">
        <v>2020</v>
      </c>
      <c r="D288" s="17" t="s">
        <v>508</v>
      </c>
      <c r="E288" s="25" t="s">
        <v>508</v>
      </c>
      <c r="F288" s="10">
        <v>326.49200000000002</v>
      </c>
      <c r="G288" s="10">
        <v>388.57832999999999</v>
      </c>
      <c r="H288" s="14">
        <f t="shared" si="8"/>
        <v>62.086329999999975</v>
      </c>
      <c r="I288" s="15">
        <f t="shared" si="9"/>
        <v>0.19016187226639542</v>
      </c>
      <c r="J288" s="16"/>
    </row>
    <row r="289" spans="1:10" x14ac:dyDescent="0.25">
      <c r="A289" s="8">
        <v>12902004</v>
      </c>
      <c r="B289" s="23">
        <v>2020</v>
      </c>
      <c r="C289" s="13">
        <v>2020</v>
      </c>
      <c r="D289" s="17" t="s">
        <v>509</v>
      </c>
      <c r="E289" s="25" t="s">
        <v>510</v>
      </c>
      <c r="F289" s="10">
        <v>451.41699999999997</v>
      </c>
      <c r="G289" s="10">
        <v>495.69794999999999</v>
      </c>
      <c r="H289" s="14">
        <f t="shared" si="8"/>
        <v>44.280950000000018</v>
      </c>
      <c r="I289" s="15">
        <f t="shared" si="9"/>
        <v>9.809322644029804E-2</v>
      </c>
      <c r="J289" s="16"/>
    </row>
    <row r="290" spans="1:10" x14ac:dyDescent="0.25">
      <c r="A290" s="8">
        <v>12902003</v>
      </c>
      <c r="B290" s="23">
        <v>2020</v>
      </c>
      <c r="C290" s="13">
        <v>2020</v>
      </c>
      <c r="D290" s="17" t="s">
        <v>511</v>
      </c>
      <c r="E290" s="25" t="s">
        <v>512</v>
      </c>
      <c r="F290" s="10">
        <v>261.21600000000001</v>
      </c>
      <c r="G290" s="10">
        <v>254.6524</v>
      </c>
      <c r="H290" s="14">
        <f t="shared" si="8"/>
        <v>-6.5636000000000081</v>
      </c>
      <c r="I290" s="15">
        <f t="shared" si="9"/>
        <v>-2.5127097880681154E-2</v>
      </c>
      <c r="J290" s="16"/>
    </row>
    <row r="291" spans="1:10" x14ac:dyDescent="0.25">
      <c r="A291" s="8">
        <v>12932006</v>
      </c>
      <c r="B291" s="23">
        <v>2020</v>
      </c>
      <c r="C291" s="13">
        <v>2020</v>
      </c>
      <c r="D291" s="17" t="s">
        <v>513</v>
      </c>
      <c r="E291" s="25" t="s">
        <v>513</v>
      </c>
      <c r="F291" s="10">
        <v>435.35399999999998</v>
      </c>
      <c r="G291" s="10">
        <v>718.09343000000001</v>
      </c>
      <c r="H291" s="14">
        <f t="shared" si="8"/>
        <v>282.73943000000003</v>
      </c>
      <c r="I291" s="15">
        <f t="shared" si="9"/>
        <v>0.64944718550880443</v>
      </c>
      <c r="J291" s="16"/>
    </row>
    <row r="292" spans="1:10" x14ac:dyDescent="0.25">
      <c r="A292" s="8">
        <v>12982001</v>
      </c>
      <c r="B292" s="23">
        <v>2020</v>
      </c>
      <c r="C292" s="13">
        <v>2020</v>
      </c>
      <c r="D292" s="17" t="s">
        <v>514</v>
      </c>
      <c r="E292" s="17" t="s">
        <v>229</v>
      </c>
      <c r="F292" s="10">
        <v>198.55199999999999</v>
      </c>
      <c r="G292" s="10">
        <v>218.41507000000001</v>
      </c>
      <c r="H292" s="14">
        <f t="shared" si="8"/>
        <v>19.863070000000022</v>
      </c>
      <c r="I292" s="15">
        <f t="shared" si="9"/>
        <v>0.10003963697167503</v>
      </c>
      <c r="J292" s="16"/>
    </row>
    <row r="293" spans="1:10" x14ac:dyDescent="0.25">
      <c r="A293" s="8">
        <v>12842002</v>
      </c>
      <c r="B293" s="23">
        <v>2020</v>
      </c>
      <c r="C293" s="13">
        <v>2020</v>
      </c>
      <c r="D293" s="17" t="s">
        <v>515</v>
      </c>
      <c r="E293" s="25" t="s">
        <v>516</v>
      </c>
      <c r="F293" s="10">
        <v>176.98699999999999</v>
      </c>
      <c r="G293" s="10">
        <v>230.18980999999999</v>
      </c>
      <c r="H293" s="14">
        <f t="shared" si="8"/>
        <v>53.202809999999999</v>
      </c>
      <c r="I293" s="15">
        <f t="shared" si="9"/>
        <v>0.30060292563860624</v>
      </c>
      <c r="J293" s="16"/>
    </row>
    <row r="294" spans="1:10" x14ac:dyDescent="0.25">
      <c r="A294" s="8">
        <v>12962003</v>
      </c>
      <c r="B294" s="23">
        <v>2020</v>
      </c>
      <c r="C294" s="13">
        <v>2020</v>
      </c>
      <c r="D294" s="17" t="s">
        <v>402</v>
      </c>
      <c r="E294" s="17" t="s">
        <v>403</v>
      </c>
      <c r="F294" s="10">
        <v>2000.0419999999999</v>
      </c>
      <c r="G294" s="10">
        <v>1836.68605</v>
      </c>
      <c r="H294" s="14">
        <f t="shared" si="8"/>
        <v>-163.35594999999989</v>
      </c>
      <c r="I294" s="15">
        <f t="shared" si="9"/>
        <v>-8.1676259798544176E-2</v>
      </c>
      <c r="J294" s="16"/>
    </row>
    <row r="295" spans="1:10" x14ac:dyDescent="0.25">
      <c r="A295" s="8">
        <v>13252005</v>
      </c>
      <c r="B295" s="23">
        <v>2020</v>
      </c>
      <c r="C295" s="13">
        <v>2020</v>
      </c>
      <c r="D295" s="17" t="s">
        <v>517</v>
      </c>
      <c r="E295" s="17" t="s">
        <v>518</v>
      </c>
      <c r="F295" s="10">
        <v>349.9</v>
      </c>
      <c r="G295" s="10">
        <v>242.52539999999999</v>
      </c>
      <c r="H295" s="14">
        <f t="shared" si="8"/>
        <v>-107.37459999999999</v>
      </c>
      <c r="I295" s="15">
        <f t="shared" si="9"/>
        <v>-0.30687224921406114</v>
      </c>
      <c r="J295" s="16"/>
    </row>
    <row r="296" spans="1:10" x14ac:dyDescent="0.25">
      <c r="A296" s="8">
        <v>13252018</v>
      </c>
      <c r="B296" s="23">
        <v>2020</v>
      </c>
      <c r="C296" s="13">
        <v>2020</v>
      </c>
      <c r="D296" s="17" t="s">
        <v>519</v>
      </c>
      <c r="E296" s="17" t="s">
        <v>520</v>
      </c>
      <c r="F296" s="10">
        <v>333.72980000000001</v>
      </c>
      <c r="G296" s="10">
        <v>248.57727</v>
      </c>
      <c r="H296" s="14">
        <f t="shared" si="8"/>
        <v>-85.152530000000013</v>
      </c>
      <c r="I296" s="15">
        <f t="shared" si="9"/>
        <v>-0.25515410970192054</v>
      </c>
      <c r="J296" s="16"/>
    </row>
    <row r="297" spans="1:10" x14ac:dyDescent="0.25">
      <c r="A297" s="8">
        <v>13252001</v>
      </c>
      <c r="B297" s="23">
        <v>2020</v>
      </c>
      <c r="C297" s="13">
        <v>2020</v>
      </c>
      <c r="D297" s="17" t="s">
        <v>417</v>
      </c>
      <c r="E297" s="17" t="s">
        <v>236</v>
      </c>
      <c r="F297" s="10">
        <v>1500.046</v>
      </c>
      <c r="G297" s="10">
        <v>1081.0306599999999</v>
      </c>
      <c r="H297" s="14">
        <f t="shared" si="8"/>
        <v>-419.01534000000015</v>
      </c>
      <c r="I297" s="15">
        <f t="shared" si="9"/>
        <v>-0.27933499372685916</v>
      </c>
      <c r="J297" s="16"/>
    </row>
    <row r="298" spans="1:10" x14ac:dyDescent="0.25">
      <c r="A298" s="8">
        <v>13252009</v>
      </c>
      <c r="B298" s="23">
        <v>2020</v>
      </c>
      <c r="C298" s="13">
        <v>2020</v>
      </c>
      <c r="D298" s="17" t="s">
        <v>521</v>
      </c>
      <c r="E298" s="17" t="s">
        <v>522</v>
      </c>
      <c r="F298" s="10">
        <v>123.54300000000001</v>
      </c>
      <c r="G298" s="10">
        <v>89.130119999999991</v>
      </c>
      <c r="H298" s="14">
        <f t="shared" si="8"/>
        <v>-34.412880000000015</v>
      </c>
      <c r="I298" s="15">
        <f t="shared" si="9"/>
        <v>-0.27854981666302431</v>
      </c>
      <c r="J298" s="16"/>
    </row>
    <row r="299" spans="1:10" x14ac:dyDescent="0.25">
      <c r="A299" s="8">
        <v>13252002</v>
      </c>
      <c r="B299" s="23">
        <v>2020</v>
      </c>
      <c r="C299" s="13">
        <v>2020</v>
      </c>
      <c r="D299" s="17" t="s">
        <v>523</v>
      </c>
      <c r="E299" s="17" t="s">
        <v>524</v>
      </c>
      <c r="F299" s="10">
        <v>132.28</v>
      </c>
      <c r="G299" s="10">
        <v>102.20141000000001</v>
      </c>
      <c r="H299" s="14">
        <f t="shared" si="8"/>
        <v>-30.078589999999991</v>
      </c>
      <c r="I299" s="15">
        <f t="shared" si="9"/>
        <v>-0.22738577260356813</v>
      </c>
      <c r="J299" s="16"/>
    </row>
    <row r="300" spans="1:10" x14ac:dyDescent="0.25">
      <c r="A300" s="27">
        <v>13252003</v>
      </c>
      <c r="B300" s="23">
        <v>2020</v>
      </c>
      <c r="C300" s="13">
        <v>2020</v>
      </c>
      <c r="D300" s="17" t="s">
        <v>419</v>
      </c>
      <c r="E300" s="17" t="s">
        <v>525</v>
      </c>
      <c r="F300" s="10">
        <v>473.61099999999999</v>
      </c>
      <c r="G300" s="10">
        <v>160.90201999999999</v>
      </c>
      <c r="H300" s="14">
        <f t="shared" si="8"/>
        <v>-312.70898</v>
      </c>
      <c r="I300" s="15">
        <f t="shared" si="9"/>
        <v>-0.66026544991564806</v>
      </c>
      <c r="J300" s="16"/>
    </row>
    <row r="301" spans="1:10" x14ac:dyDescent="0.25">
      <c r="A301" s="27">
        <v>13252011</v>
      </c>
      <c r="B301" s="23">
        <v>2020</v>
      </c>
      <c r="C301" s="13">
        <v>2020</v>
      </c>
      <c r="D301" s="17" t="s">
        <v>526</v>
      </c>
      <c r="E301" s="17" t="s">
        <v>527</v>
      </c>
      <c r="F301" s="10">
        <v>207.04900000000001</v>
      </c>
      <c r="G301" s="10">
        <v>155.70069000000001</v>
      </c>
      <c r="H301" s="14">
        <f t="shared" si="8"/>
        <v>-51.348309999999998</v>
      </c>
      <c r="I301" s="15">
        <f t="shared" si="9"/>
        <v>-0.2480007631043859</v>
      </c>
      <c r="J301" s="16"/>
    </row>
    <row r="302" spans="1:10" x14ac:dyDescent="0.25">
      <c r="A302" s="27">
        <v>14112001</v>
      </c>
      <c r="B302" s="23">
        <v>2020</v>
      </c>
      <c r="C302" s="13">
        <v>2020</v>
      </c>
      <c r="D302" s="17" t="s">
        <v>528</v>
      </c>
      <c r="E302" s="17" t="s">
        <v>529</v>
      </c>
      <c r="F302" s="10">
        <v>467.16899999999998</v>
      </c>
      <c r="G302" s="10">
        <v>310.65037000000001</v>
      </c>
      <c r="H302" s="14">
        <f t="shared" si="8"/>
        <v>-156.51862999999997</v>
      </c>
      <c r="I302" s="15">
        <f t="shared" si="9"/>
        <v>-0.3350364215091326</v>
      </c>
      <c r="J302" s="16"/>
    </row>
    <row r="303" spans="1:10" x14ac:dyDescent="0.25">
      <c r="A303" s="27">
        <v>13492008</v>
      </c>
      <c r="B303" s="23">
        <v>2020</v>
      </c>
      <c r="C303" s="13">
        <v>2020</v>
      </c>
      <c r="D303" s="17" t="s">
        <v>109</v>
      </c>
      <c r="E303" s="17" t="s">
        <v>110</v>
      </c>
      <c r="F303" s="10">
        <v>2792.7240000000002</v>
      </c>
      <c r="G303" s="10">
        <v>2882.61418</v>
      </c>
      <c r="H303" s="14">
        <f t="shared" si="8"/>
        <v>89.890179999999873</v>
      </c>
      <c r="I303" s="15">
        <f t="shared" si="9"/>
        <v>3.2187276651756448E-2</v>
      </c>
      <c r="J303" s="16"/>
    </row>
    <row r="304" spans="1:10" x14ac:dyDescent="0.25">
      <c r="A304" s="27">
        <v>12932001</v>
      </c>
      <c r="B304" s="23">
        <v>2020</v>
      </c>
      <c r="C304" s="13">
        <v>2020</v>
      </c>
      <c r="D304" s="17" t="s">
        <v>530</v>
      </c>
      <c r="E304" s="25" t="s">
        <v>531</v>
      </c>
      <c r="F304" s="10">
        <v>728.51400000000001</v>
      </c>
      <c r="G304" s="10">
        <v>467.19824999999997</v>
      </c>
      <c r="H304" s="14">
        <f t="shared" si="8"/>
        <v>-261.31575000000004</v>
      </c>
      <c r="I304" s="15">
        <f t="shared" si="9"/>
        <v>-0.35869695023019466</v>
      </c>
      <c r="J304" s="16"/>
    </row>
    <row r="305" spans="1:10" x14ac:dyDescent="0.25">
      <c r="A305" s="27">
        <v>20082001</v>
      </c>
      <c r="B305" s="23">
        <v>2020</v>
      </c>
      <c r="C305" s="13">
        <v>2020</v>
      </c>
      <c r="D305" s="17" t="s">
        <v>273</v>
      </c>
      <c r="E305" s="17" t="s">
        <v>394</v>
      </c>
      <c r="F305" s="10">
        <v>60.9</v>
      </c>
      <c r="G305" s="10">
        <v>6.9705600000000008</v>
      </c>
      <c r="H305" s="14">
        <f t="shared" si="8"/>
        <v>-53.92944</v>
      </c>
      <c r="I305" s="15">
        <f t="shared" si="9"/>
        <v>-0.88554088669950737</v>
      </c>
      <c r="J305" s="16"/>
    </row>
    <row r="306" spans="1:10" x14ac:dyDescent="0.25">
      <c r="A306" s="27">
        <v>12682001</v>
      </c>
      <c r="B306" s="23">
        <v>2020</v>
      </c>
      <c r="C306" s="13">
        <v>2020</v>
      </c>
      <c r="D306" s="17" t="s">
        <v>406</v>
      </c>
      <c r="E306" s="17" t="s">
        <v>132</v>
      </c>
      <c r="F306" s="10">
        <v>15.7</v>
      </c>
      <c r="G306" s="10">
        <v>21.505740000000003</v>
      </c>
      <c r="H306" s="14">
        <f t="shared" si="8"/>
        <v>5.8057400000000037</v>
      </c>
      <c r="I306" s="15">
        <f t="shared" si="9"/>
        <v>0.36979235668789834</v>
      </c>
      <c r="J306" s="16"/>
    </row>
    <row r="307" spans="1:10" x14ac:dyDescent="0.25">
      <c r="A307" s="27">
        <v>12422007</v>
      </c>
      <c r="B307" s="23">
        <v>2020</v>
      </c>
      <c r="C307" s="13">
        <v>2020</v>
      </c>
      <c r="D307" s="17" t="s">
        <v>131</v>
      </c>
      <c r="E307" s="17" t="s">
        <v>132</v>
      </c>
      <c r="F307" s="10">
        <v>93.4</v>
      </c>
      <c r="G307" s="10">
        <v>46.263469999999998</v>
      </c>
      <c r="H307" s="14">
        <f t="shared" si="8"/>
        <v>-47.136530000000008</v>
      </c>
      <c r="I307" s="15">
        <f t="shared" si="9"/>
        <v>-0.50467376873661673</v>
      </c>
      <c r="J307" s="16"/>
    </row>
    <row r="308" spans="1:10" x14ac:dyDescent="0.25">
      <c r="A308" s="27">
        <v>12682002</v>
      </c>
      <c r="B308" s="23">
        <v>2020</v>
      </c>
      <c r="C308" s="13">
        <v>2020</v>
      </c>
      <c r="D308" s="17" t="s">
        <v>532</v>
      </c>
      <c r="E308" s="17" t="s">
        <v>132</v>
      </c>
      <c r="F308" s="10">
        <v>26</v>
      </c>
      <c r="G308" s="10">
        <v>26.5213</v>
      </c>
      <c r="H308" s="14">
        <f t="shared" si="8"/>
        <v>0.5213000000000001</v>
      </c>
      <c r="I308" s="15">
        <f t="shared" si="9"/>
        <v>2.0050000000000005E-2</v>
      </c>
      <c r="J308" s="16"/>
    </row>
    <row r="309" spans="1:10" x14ac:dyDescent="0.25">
      <c r="A309" s="27">
        <v>12792001</v>
      </c>
      <c r="B309" s="23">
        <v>2020</v>
      </c>
      <c r="C309" s="13">
        <v>2020</v>
      </c>
      <c r="D309" s="17" t="s">
        <v>123</v>
      </c>
      <c r="E309" s="17" t="s">
        <v>124</v>
      </c>
      <c r="F309" s="10">
        <v>21</v>
      </c>
      <c r="G309" s="10">
        <v>36.116599999999998</v>
      </c>
      <c r="H309" s="14">
        <f t="shared" si="8"/>
        <v>15.116599999999998</v>
      </c>
      <c r="I309" s="15">
        <f t="shared" si="9"/>
        <v>0.71983809523809517</v>
      </c>
      <c r="J309" s="16"/>
    </row>
    <row r="310" spans="1:10" x14ac:dyDescent="0.25">
      <c r="A310" s="23">
        <v>12931702</v>
      </c>
      <c r="B310" s="23">
        <v>2017</v>
      </c>
      <c r="C310" s="13">
        <v>2021</v>
      </c>
      <c r="D310" s="17" t="s">
        <v>533</v>
      </c>
      <c r="E310" s="17" t="s">
        <v>534</v>
      </c>
      <c r="F310" s="10">
        <v>3347</v>
      </c>
      <c r="G310" s="10">
        <v>2343.2927400000003</v>
      </c>
      <c r="H310" s="14">
        <f t="shared" si="8"/>
        <v>-1003.7072599999997</v>
      </c>
      <c r="I310" s="15">
        <f t="shared" si="9"/>
        <v>-0.29988265909769934</v>
      </c>
      <c r="J310" s="16"/>
    </row>
    <row r="311" spans="1:10" x14ac:dyDescent="0.25">
      <c r="A311" s="23">
        <v>13251601</v>
      </c>
      <c r="B311" s="23">
        <v>2016</v>
      </c>
      <c r="C311" s="13">
        <v>2021</v>
      </c>
      <c r="D311" s="17" t="s">
        <v>535</v>
      </c>
      <c r="E311" s="17" t="s">
        <v>536</v>
      </c>
      <c r="F311" s="10">
        <v>61460.4</v>
      </c>
      <c r="G311" s="10">
        <v>44310.925200000005</v>
      </c>
      <c r="H311" s="14">
        <f t="shared" si="8"/>
        <v>-17149.474799999996</v>
      </c>
      <c r="I311" s="15">
        <f t="shared" si="9"/>
        <v>-0.27903291875744374</v>
      </c>
      <c r="J311" s="16"/>
    </row>
    <row r="312" spans="1:10" x14ac:dyDescent="0.25">
      <c r="A312" s="23">
        <v>14011808</v>
      </c>
      <c r="B312" s="23">
        <v>2018</v>
      </c>
      <c r="C312" s="13">
        <v>2021</v>
      </c>
      <c r="D312" s="17" t="s">
        <v>537</v>
      </c>
      <c r="E312" s="17" t="s">
        <v>538</v>
      </c>
      <c r="F312" s="10">
        <v>8900.2000000000007</v>
      </c>
      <c r="G312" s="10">
        <v>10456.444019999999</v>
      </c>
      <c r="H312" s="14">
        <f t="shared" si="8"/>
        <v>1556.2440199999983</v>
      </c>
      <c r="I312" s="15">
        <f t="shared" si="9"/>
        <v>0.1748549493269812</v>
      </c>
      <c r="J312" s="16"/>
    </row>
    <row r="313" spans="1:10" x14ac:dyDescent="0.25">
      <c r="A313" s="23">
        <v>13251913</v>
      </c>
      <c r="B313" s="23">
        <v>2019</v>
      </c>
      <c r="C313" s="13">
        <v>2021</v>
      </c>
      <c r="D313" s="17" t="s">
        <v>539</v>
      </c>
      <c r="E313" s="17" t="s">
        <v>540</v>
      </c>
      <c r="F313" s="10">
        <v>636.79999999999995</v>
      </c>
      <c r="G313" s="10">
        <v>789.30469999999991</v>
      </c>
      <c r="H313" s="14">
        <f t="shared" si="8"/>
        <v>152.50469999999996</v>
      </c>
      <c r="I313" s="15">
        <f t="shared" si="9"/>
        <v>0.23948602386934667</v>
      </c>
      <c r="J313" s="16"/>
    </row>
    <row r="314" spans="1:10" x14ac:dyDescent="0.25">
      <c r="A314" s="23">
        <v>13251917</v>
      </c>
      <c r="B314" s="23">
        <v>2019</v>
      </c>
      <c r="C314" s="13">
        <v>2021</v>
      </c>
      <c r="D314" s="17" t="s">
        <v>541</v>
      </c>
      <c r="E314" s="17" t="s">
        <v>542</v>
      </c>
      <c r="F314" s="10">
        <v>367.6</v>
      </c>
      <c r="G314" s="10">
        <v>171.47776000000002</v>
      </c>
      <c r="H314" s="14">
        <f t="shared" si="8"/>
        <v>-196.12224000000001</v>
      </c>
      <c r="I314" s="15">
        <f t="shared" si="9"/>
        <v>-0.53352078346028287</v>
      </c>
      <c r="J314" s="16"/>
    </row>
    <row r="315" spans="1:10" x14ac:dyDescent="0.25">
      <c r="A315" s="23">
        <v>13881903</v>
      </c>
      <c r="B315" s="23">
        <v>2019</v>
      </c>
      <c r="C315" s="13">
        <v>2021</v>
      </c>
      <c r="D315" s="17" t="s">
        <v>543</v>
      </c>
      <c r="E315" s="17" t="s">
        <v>544</v>
      </c>
      <c r="F315" s="10">
        <v>4969.8</v>
      </c>
      <c r="G315" s="10">
        <v>1989.18011</v>
      </c>
      <c r="H315" s="14">
        <f t="shared" si="8"/>
        <v>-2980.6198899999999</v>
      </c>
      <c r="I315" s="15">
        <f t="shared" si="9"/>
        <v>-0.59974644653708398</v>
      </c>
      <c r="J315" s="16"/>
    </row>
    <row r="316" spans="1:10" x14ac:dyDescent="0.25">
      <c r="A316" s="23">
        <v>12922002</v>
      </c>
      <c r="B316" s="23">
        <v>2020</v>
      </c>
      <c r="C316" s="13">
        <v>2021</v>
      </c>
      <c r="D316" s="17" t="s">
        <v>545</v>
      </c>
      <c r="E316" s="25" t="s">
        <v>546</v>
      </c>
      <c r="F316" s="10">
        <v>394.7</v>
      </c>
      <c r="G316" s="10">
        <v>1260.6600100000001</v>
      </c>
      <c r="H316" s="14">
        <f t="shared" si="8"/>
        <v>865.96001000000001</v>
      </c>
      <c r="I316" s="15">
        <f t="shared" si="9"/>
        <v>2.1939701292120599</v>
      </c>
      <c r="J316" s="16"/>
    </row>
    <row r="317" spans="1:10" x14ac:dyDescent="0.25">
      <c r="A317" s="23">
        <v>12932003</v>
      </c>
      <c r="B317" s="23">
        <v>2020</v>
      </c>
      <c r="C317" s="13">
        <v>2021</v>
      </c>
      <c r="D317" s="17" t="s">
        <v>547</v>
      </c>
      <c r="E317" s="25" t="s">
        <v>548</v>
      </c>
      <c r="F317" s="10">
        <v>5630</v>
      </c>
      <c r="G317" s="10">
        <v>6854.3221299999996</v>
      </c>
      <c r="H317" s="14">
        <f t="shared" si="8"/>
        <v>1224.3221299999996</v>
      </c>
      <c r="I317" s="15">
        <f t="shared" si="9"/>
        <v>0.21746396625222017</v>
      </c>
      <c r="J317" s="16"/>
    </row>
    <row r="318" spans="1:10" x14ac:dyDescent="0.25">
      <c r="A318" s="23">
        <v>14112008</v>
      </c>
      <c r="B318" s="23">
        <v>2020</v>
      </c>
      <c r="C318" s="13">
        <v>2021</v>
      </c>
      <c r="D318" s="17" t="s">
        <v>549</v>
      </c>
      <c r="E318" s="17" t="s">
        <v>550</v>
      </c>
      <c r="F318" s="10">
        <v>3900.7139999999999</v>
      </c>
      <c r="G318" s="10">
        <v>3527.9936899999998</v>
      </c>
      <c r="H318" s="14">
        <f t="shared" si="8"/>
        <v>-372.72031000000015</v>
      </c>
      <c r="I318" s="15">
        <f t="shared" si="9"/>
        <v>-9.5551816923773486E-2</v>
      </c>
      <c r="J318" s="16"/>
    </row>
    <row r="319" spans="1:10" x14ac:dyDescent="0.25">
      <c r="A319" s="23">
        <v>14012001</v>
      </c>
      <c r="B319" s="23">
        <v>2020</v>
      </c>
      <c r="C319" s="13">
        <v>2021</v>
      </c>
      <c r="D319" s="17" t="s">
        <v>551</v>
      </c>
      <c r="E319" s="17" t="s">
        <v>552</v>
      </c>
      <c r="F319" s="10">
        <v>853.07600000000002</v>
      </c>
      <c r="G319" s="10">
        <v>653.12243000000001</v>
      </c>
      <c r="H319" s="14">
        <f t="shared" si="8"/>
        <v>-199.95357000000001</v>
      </c>
      <c r="I319" s="15">
        <f t="shared" si="9"/>
        <v>-0.23439127346215344</v>
      </c>
      <c r="J319" s="16"/>
    </row>
    <row r="320" spans="1:10" x14ac:dyDescent="0.25">
      <c r="A320" s="23">
        <v>12942001</v>
      </c>
      <c r="B320" s="23">
        <v>2020</v>
      </c>
      <c r="C320" s="13">
        <v>2021</v>
      </c>
      <c r="D320" s="17" t="s">
        <v>553</v>
      </c>
      <c r="E320" s="25" t="s">
        <v>554</v>
      </c>
      <c r="F320" s="10">
        <v>944.02800000000002</v>
      </c>
      <c r="G320" s="10">
        <v>1064.0392099999999</v>
      </c>
      <c r="H320" s="14">
        <f t="shared" si="8"/>
        <v>120.01120999999989</v>
      </c>
      <c r="I320" s="15">
        <f t="shared" si="9"/>
        <v>0.12712674835915871</v>
      </c>
      <c r="J320" s="16"/>
    </row>
    <row r="321" spans="1:10" x14ac:dyDescent="0.25">
      <c r="A321" s="23">
        <v>21842002</v>
      </c>
      <c r="B321" s="23">
        <v>2020</v>
      </c>
      <c r="C321" s="13">
        <v>2021</v>
      </c>
      <c r="D321" s="17" t="s">
        <v>555</v>
      </c>
      <c r="E321" s="17" t="s">
        <v>556</v>
      </c>
      <c r="F321" s="10">
        <v>1097.604</v>
      </c>
      <c r="G321" s="10">
        <v>1221.9490700000001</v>
      </c>
      <c r="H321" s="14">
        <f t="shared" si="8"/>
        <v>124.34507000000008</v>
      </c>
      <c r="I321" s="15">
        <f t="shared" si="9"/>
        <v>0.11328773400971577</v>
      </c>
      <c r="J321" s="16"/>
    </row>
    <row r="322" spans="1:10" x14ac:dyDescent="0.25">
      <c r="A322" s="23">
        <v>13252015</v>
      </c>
      <c r="B322" s="23">
        <v>2020</v>
      </c>
      <c r="C322" s="13">
        <v>2021</v>
      </c>
      <c r="D322" s="17" t="s">
        <v>557</v>
      </c>
      <c r="E322" s="17" t="s">
        <v>558</v>
      </c>
      <c r="F322" s="10">
        <v>1245.723</v>
      </c>
      <c r="G322" s="10">
        <v>1228.4232</v>
      </c>
      <c r="H322" s="14">
        <f t="shared" ref="H322:H385" si="10">+G322-F322</f>
        <v>-17.299800000000005</v>
      </c>
      <c r="I322" s="15">
        <f t="shared" ref="I322:I385" si="11">+H322/F322</f>
        <v>-1.3887356980644978E-2</v>
      </c>
      <c r="J322" s="16"/>
    </row>
    <row r="323" spans="1:10" x14ac:dyDescent="0.25">
      <c r="A323" s="23">
        <v>13252013</v>
      </c>
      <c r="B323" s="23">
        <v>2020</v>
      </c>
      <c r="C323" s="13">
        <v>2021</v>
      </c>
      <c r="D323" s="17" t="s">
        <v>559</v>
      </c>
      <c r="E323" s="17" t="s">
        <v>560</v>
      </c>
      <c r="F323" s="10">
        <v>326.49900000000002</v>
      </c>
      <c r="G323" s="10">
        <v>380.40519</v>
      </c>
      <c r="H323" s="14">
        <f t="shared" si="10"/>
        <v>53.906189999999981</v>
      </c>
      <c r="I323" s="15">
        <f t="shared" si="11"/>
        <v>0.16510369097608255</v>
      </c>
      <c r="J323" s="16"/>
    </row>
    <row r="324" spans="1:10" x14ac:dyDescent="0.25">
      <c r="A324" s="23">
        <v>13252014</v>
      </c>
      <c r="B324" s="23">
        <v>2020</v>
      </c>
      <c r="C324" s="13">
        <v>2021</v>
      </c>
      <c r="D324" s="17" t="s">
        <v>561</v>
      </c>
      <c r="E324" s="17" t="s">
        <v>562</v>
      </c>
      <c r="F324" s="10">
        <v>1069.847</v>
      </c>
      <c r="G324" s="10">
        <v>1223.7236499999999</v>
      </c>
      <c r="H324" s="14">
        <f t="shared" si="10"/>
        <v>153.87664999999993</v>
      </c>
      <c r="I324" s="15">
        <f t="shared" si="11"/>
        <v>0.14383051969113334</v>
      </c>
      <c r="J324" s="16"/>
    </row>
    <row r="325" spans="1:10" x14ac:dyDescent="0.25">
      <c r="A325" s="23">
        <v>13252016</v>
      </c>
      <c r="B325" s="23">
        <v>2020</v>
      </c>
      <c r="C325" s="13">
        <v>2021</v>
      </c>
      <c r="D325" s="17" t="s">
        <v>563</v>
      </c>
      <c r="E325" s="17" t="s">
        <v>564</v>
      </c>
      <c r="F325" s="10">
        <v>681.19500000000005</v>
      </c>
      <c r="G325" s="10">
        <v>390.28677000000005</v>
      </c>
      <c r="H325" s="14">
        <f t="shared" si="10"/>
        <v>-290.90823</v>
      </c>
      <c r="I325" s="15">
        <f t="shared" si="11"/>
        <v>-0.42705573293990706</v>
      </c>
      <c r="J325" s="16"/>
    </row>
    <row r="326" spans="1:10" x14ac:dyDescent="0.25">
      <c r="A326" s="23">
        <v>13252008</v>
      </c>
      <c r="B326" s="23">
        <v>2020</v>
      </c>
      <c r="C326" s="13">
        <v>2021</v>
      </c>
      <c r="D326" s="17" t="s">
        <v>565</v>
      </c>
      <c r="E326" s="17" t="s">
        <v>566</v>
      </c>
      <c r="F326" s="10">
        <v>243.10601</v>
      </c>
      <c r="G326" s="10">
        <v>226.61515</v>
      </c>
      <c r="H326" s="14">
        <f t="shared" si="10"/>
        <v>-16.490859999999998</v>
      </c>
      <c r="I326" s="15">
        <f t="shared" si="11"/>
        <v>-6.783402845532284E-2</v>
      </c>
      <c r="J326" s="16"/>
    </row>
    <row r="327" spans="1:10" x14ac:dyDescent="0.25">
      <c r="A327" s="23">
        <v>12962001</v>
      </c>
      <c r="B327" s="23">
        <v>2020</v>
      </c>
      <c r="C327" s="13">
        <v>2021</v>
      </c>
      <c r="D327" s="17" t="s">
        <v>567</v>
      </c>
      <c r="E327" s="17" t="s">
        <v>568</v>
      </c>
      <c r="F327" s="10">
        <v>6945.6</v>
      </c>
      <c r="G327" s="10">
        <v>7285.6551200000004</v>
      </c>
      <c r="H327" s="14">
        <f t="shared" si="10"/>
        <v>340.05511999999999</v>
      </c>
      <c r="I327" s="15">
        <f t="shared" si="11"/>
        <v>4.8959790370882279E-2</v>
      </c>
      <c r="J327" s="16"/>
    </row>
    <row r="328" spans="1:10" x14ac:dyDescent="0.25">
      <c r="A328" s="23">
        <v>21842001</v>
      </c>
      <c r="B328" s="23">
        <v>2020</v>
      </c>
      <c r="C328" s="13">
        <v>2021</v>
      </c>
      <c r="D328" s="17" t="s">
        <v>569</v>
      </c>
      <c r="E328" s="17" t="s">
        <v>570</v>
      </c>
      <c r="F328" s="10">
        <v>2642.45</v>
      </c>
      <c r="G328" s="10">
        <v>1923.0096899999999</v>
      </c>
      <c r="H328" s="14">
        <f t="shared" si="10"/>
        <v>-719.44030999999995</v>
      </c>
      <c r="I328" s="15">
        <f t="shared" si="11"/>
        <v>-0.27226260099528848</v>
      </c>
      <c r="J328" s="16"/>
    </row>
    <row r="329" spans="1:10" x14ac:dyDescent="0.25">
      <c r="A329" s="23">
        <v>12932005</v>
      </c>
      <c r="B329" s="23">
        <v>2020</v>
      </c>
      <c r="C329" s="13">
        <v>2021</v>
      </c>
      <c r="D329" s="17" t="s">
        <v>571</v>
      </c>
      <c r="E329" s="25" t="s">
        <v>571</v>
      </c>
      <c r="F329" s="10">
        <v>311.291</v>
      </c>
      <c r="G329" s="10">
        <v>312.20409999999998</v>
      </c>
      <c r="H329" s="14">
        <f t="shared" si="10"/>
        <v>0.91309999999998581</v>
      </c>
      <c r="I329" s="15">
        <f t="shared" si="11"/>
        <v>2.9332682281209086E-3</v>
      </c>
      <c r="J329" s="16"/>
    </row>
    <row r="330" spans="1:10" x14ac:dyDescent="0.25">
      <c r="A330" s="23">
        <v>13252012</v>
      </c>
      <c r="B330" s="23">
        <v>2020</v>
      </c>
      <c r="C330" s="13">
        <v>2021</v>
      </c>
      <c r="D330" s="17" t="s">
        <v>572</v>
      </c>
      <c r="E330" s="17" t="s">
        <v>573</v>
      </c>
      <c r="F330" s="10">
        <v>510.16899999999998</v>
      </c>
      <c r="G330" s="10">
        <v>958.84753999999998</v>
      </c>
      <c r="H330" s="14">
        <f t="shared" si="10"/>
        <v>448.67854</v>
      </c>
      <c r="I330" s="15">
        <f t="shared" si="11"/>
        <v>0.87947041078544563</v>
      </c>
      <c r="J330" s="16"/>
    </row>
    <row r="331" spans="1:10" x14ac:dyDescent="0.25">
      <c r="A331" s="23">
        <v>13972003</v>
      </c>
      <c r="B331" s="23">
        <v>2020</v>
      </c>
      <c r="C331" s="13">
        <v>2021</v>
      </c>
      <c r="D331" s="17" t="s">
        <v>574</v>
      </c>
      <c r="E331" s="17" t="s">
        <v>575</v>
      </c>
      <c r="F331" s="10">
        <v>846.11300000000006</v>
      </c>
      <c r="G331" s="10">
        <v>824.05087000000003</v>
      </c>
      <c r="H331" s="14">
        <f t="shared" si="10"/>
        <v>-22.062130000000025</v>
      </c>
      <c r="I331" s="15">
        <f t="shared" si="11"/>
        <v>-2.6074685059797004E-2</v>
      </c>
      <c r="J331" s="16"/>
    </row>
    <row r="332" spans="1:10" x14ac:dyDescent="0.25">
      <c r="A332" s="23">
        <v>13252004</v>
      </c>
      <c r="B332" s="23">
        <v>2020</v>
      </c>
      <c r="C332" s="13">
        <v>2021</v>
      </c>
      <c r="D332" s="17" t="s">
        <v>576</v>
      </c>
      <c r="E332" s="17" t="s">
        <v>577</v>
      </c>
      <c r="F332" s="10">
        <v>339.05399999999997</v>
      </c>
      <c r="G332" s="10">
        <v>690.34616000000005</v>
      </c>
      <c r="H332" s="14">
        <f t="shared" si="10"/>
        <v>351.29216000000008</v>
      </c>
      <c r="I332" s="15">
        <f t="shared" si="11"/>
        <v>1.0360950173128767</v>
      </c>
      <c r="J332" s="16"/>
    </row>
    <row r="333" spans="1:10" x14ac:dyDescent="0.25">
      <c r="A333" s="23">
        <v>13502003</v>
      </c>
      <c r="B333" s="23">
        <v>2020</v>
      </c>
      <c r="C333" s="13">
        <v>2021</v>
      </c>
      <c r="D333" s="17" t="s">
        <v>578</v>
      </c>
      <c r="E333" s="17" t="s">
        <v>579</v>
      </c>
      <c r="F333" s="10">
        <v>3257.1</v>
      </c>
      <c r="G333" s="10">
        <v>3485.5130199999999</v>
      </c>
      <c r="H333" s="14">
        <f t="shared" si="10"/>
        <v>228.41301999999996</v>
      </c>
      <c r="I333" s="15">
        <f t="shared" si="11"/>
        <v>7.0127727119216471E-2</v>
      </c>
      <c r="J333" s="16"/>
    </row>
    <row r="334" spans="1:10" x14ac:dyDescent="0.25">
      <c r="A334" s="23">
        <v>13252006</v>
      </c>
      <c r="B334" s="23">
        <v>2020</v>
      </c>
      <c r="C334" s="13">
        <v>2021</v>
      </c>
      <c r="D334" s="17" t="s">
        <v>580</v>
      </c>
      <c r="E334" s="17" t="s">
        <v>581</v>
      </c>
      <c r="F334" s="10">
        <v>414.83300000000003</v>
      </c>
      <c r="G334" s="10">
        <v>316.02557999999999</v>
      </c>
      <c r="H334" s="14">
        <f t="shared" si="10"/>
        <v>-98.807420000000036</v>
      </c>
      <c r="I334" s="15">
        <f t="shared" si="11"/>
        <v>-0.23818601702371806</v>
      </c>
      <c r="J334" s="16"/>
    </row>
    <row r="335" spans="1:10" x14ac:dyDescent="0.25">
      <c r="A335" s="23">
        <v>12852001</v>
      </c>
      <c r="B335" s="23">
        <v>2020</v>
      </c>
      <c r="C335" s="13">
        <v>2021</v>
      </c>
      <c r="D335" s="17" t="s">
        <v>582</v>
      </c>
      <c r="E335" s="25" t="s">
        <v>583</v>
      </c>
      <c r="F335" s="10">
        <v>238.571</v>
      </c>
      <c r="G335" s="10">
        <v>277.11937999999998</v>
      </c>
      <c r="H335" s="14">
        <f t="shared" si="10"/>
        <v>38.54837999999998</v>
      </c>
      <c r="I335" s="15">
        <f t="shared" si="11"/>
        <v>0.16158032619220267</v>
      </c>
      <c r="J335" s="16"/>
    </row>
    <row r="336" spans="1:10" x14ac:dyDescent="0.25">
      <c r="A336" s="23">
        <v>12932002</v>
      </c>
      <c r="B336" s="23">
        <v>2020</v>
      </c>
      <c r="C336" s="13">
        <v>2021</v>
      </c>
      <c r="D336" s="17" t="s">
        <v>584</v>
      </c>
      <c r="E336" s="25" t="s">
        <v>585</v>
      </c>
      <c r="F336" s="10">
        <v>5368.415</v>
      </c>
      <c r="G336" s="10">
        <v>5182.5132800000001</v>
      </c>
      <c r="H336" s="14">
        <f t="shared" si="10"/>
        <v>-185.90171999999984</v>
      </c>
      <c r="I336" s="15">
        <f t="shared" si="11"/>
        <v>-3.4628790806969997E-2</v>
      </c>
      <c r="J336" s="16"/>
    </row>
    <row r="337" spans="1:10" x14ac:dyDescent="0.25">
      <c r="A337" s="23">
        <v>13502091</v>
      </c>
      <c r="B337" s="23">
        <v>2020</v>
      </c>
      <c r="C337" s="13">
        <v>2021</v>
      </c>
      <c r="D337" s="17" t="s">
        <v>586</v>
      </c>
      <c r="E337" s="17" t="s">
        <v>587</v>
      </c>
      <c r="F337" s="10">
        <v>259.39999999999998</v>
      </c>
      <c r="G337" s="10">
        <v>367.78471999999999</v>
      </c>
      <c r="H337" s="14">
        <f t="shared" si="10"/>
        <v>108.38472000000002</v>
      </c>
      <c r="I337" s="15">
        <f t="shared" si="11"/>
        <v>0.41782852737085591</v>
      </c>
      <c r="J337" s="16"/>
    </row>
    <row r="338" spans="1:10" x14ac:dyDescent="0.25">
      <c r="A338" s="23">
        <v>14112092</v>
      </c>
      <c r="B338" s="23">
        <v>2020</v>
      </c>
      <c r="C338" s="13">
        <v>2021</v>
      </c>
      <c r="D338" s="17" t="s">
        <v>588</v>
      </c>
      <c r="E338" s="17" t="s">
        <v>589</v>
      </c>
      <c r="F338" s="10">
        <v>498</v>
      </c>
      <c r="G338" s="10">
        <v>1.4551915228366899E-14</v>
      </c>
      <c r="H338" s="14">
        <f t="shared" si="10"/>
        <v>-498</v>
      </c>
      <c r="I338" s="15">
        <f t="shared" si="11"/>
        <v>-1</v>
      </c>
      <c r="J338" s="16"/>
    </row>
    <row r="339" spans="1:10" x14ac:dyDescent="0.25">
      <c r="A339" s="23">
        <v>12852102</v>
      </c>
      <c r="B339" s="23">
        <v>2021</v>
      </c>
      <c r="C339" s="13">
        <v>2021</v>
      </c>
      <c r="D339" s="17" t="s">
        <v>590</v>
      </c>
      <c r="E339" s="17" t="s">
        <v>591</v>
      </c>
      <c r="F339" s="10">
        <v>196.8</v>
      </c>
      <c r="G339" s="10">
        <v>256.73928000000001</v>
      </c>
      <c r="H339" s="14">
        <f t="shared" si="10"/>
        <v>59.939279999999997</v>
      </c>
      <c r="I339" s="15">
        <f t="shared" si="11"/>
        <v>0.30456951219512191</v>
      </c>
      <c r="J339" s="16"/>
    </row>
    <row r="340" spans="1:10" x14ac:dyDescent="0.25">
      <c r="A340" s="23">
        <v>12932101</v>
      </c>
      <c r="B340" s="23">
        <v>2021</v>
      </c>
      <c r="C340" s="13">
        <v>2021</v>
      </c>
      <c r="D340" s="17" t="s">
        <v>592</v>
      </c>
      <c r="E340" s="17" t="s">
        <v>408</v>
      </c>
      <c r="F340" s="10">
        <v>436.28</v>
      </c>
      <c r="G340" s="10">
        <v>380.69848999999999</v>
      </c>
      <c r="H340" s="14">
        <f t="shared" si="10"/>
        <v>-55.58150999999998</v>
      </c>
      <c r="I340" s="15">
        <f t="shared" si="11"/>
        <v>-0.12739871183643528</v>
      </c>
      <c r="J340" s="16"/>
    </row>
    <row r="341" spans="1:10" x14ac:dyDescent="0.25">
      <c r="A341" s="23">
        <v>13252101</v>
      </c>
      <c r="B341" s="23">
        <v>2021</v>
      </c>
      <c r="C341" s="13">
        <v>2021</v>
      </c>
      <c r="D341" s="17" t="s">
        <v>417</v>
      </c>
      <c r="E341" s="17" t="s">
        <v>236</v>
      </c>
      <c r="F341" s="10">
        <v>1800</v>
      </c>
      <c r="G341" s="10">
        <v>1178.0273</v>
      </c>
      <c r="H341" s="14">
        <f t="shared" si="10"/>
        <v>-621.97270000000003</v>
      </c>
      <c r="I341" s="15">
        <f t="shared" si="11"/>
        <v>-0.34554038888888888</v>
      </c>
      <c r="J341" s="16"/>
    </row>
    <row r="342" spans="1:10" x14ac:dyDescent="0.25">
      <c r="A342" s="23">
        <v>13252105</v>
      </c>
      <c r="B342" s="23">
        <v>2021</v>
      </c>
      <c r="C342" s="13">
        <v>2021</v>
      </c>
      <c r="D342" s="17" t="s">
        <v>517</v>
      </c>
      <c r="E342" s="17" t="s">
        <v>593</v>
      </c>
      <c r="F342" s="10">
        <v>175.4</v>
      </c>
      <c r="G342" s="10">
        <v>163.56414999999998</v>
      </c>
      <c r="H342" s="14">
        <f t="shared" si="10"/>
        <v>-11.835850000000022</v>
      </c>
      <c r="I342" s="15">
        <f t="shared" si="11"/>
        <v>-6.7479190421892946E-2</v>
      </c>
      <c r="J342" s="16"/>
    </row>
    <row r="343" spans="1:10" x14ac:dyDescent="0.25">
      <c r="A343" s="23">
        <v>14012102</v>
      </c>
      <c r="B343" s="23">
        <v>2021</v>
      </c>
      <c r="C343" s="13">
        <v>2021</v>
      </c>
      <c r="D343" s="17" t="s">
        <v>594</v>
      </c>
      <c r="E343" s="17" t="s">
        <v>595</v>
      </c>
      <c r="F343" s="10">
        <v>532.6</v>
      </c>
      <c r="G343" s="10">
        <v>350.28203000000002</v>
      </c>
      <c r="H343" s="14">
        <f t="shared" si="10"/>
        <v>-182.31797</v>
      </c>
      <c r="I343" s="15">
        <f t="shared" si="11"/>
        <v>-0.34231687945925648</v>
      </c>
      <c r="J343" s="16"/>
    </row>
    <row r="344" spans="1:10" x14ac:dyDescent="0.25">
      <c r="A344" s="23">
        <v>13252107</v>
      </c>
      <c r="B344" s="23">
        <v>2021</v>
      </c>
      <c r="C344" s="13">
        <v>2021</v>
      </c>
      <c r="D344" s="17" t="s">
        <v>596</v>
      </c>
      <c r="E344" s="17" t="s">
        <v>597</v>
      </c>
      <c r="F344" s="10">
        <v>346.40800000000002</v>
      </c>
      <c r="G344" s="10">
        <v>219.51249999999999</v>
      </c>
      <c r="H344" s="14">
        <f t="shared" si="10"/>
        <v>-126.89550000000003</v>
      </c>
      <c r="I344" s="15">
        <f t="shared" si="11"/>
        <v>-0.36631804115378402</v>
      </c>
      <c r="J344" s="16"/>
    </row>
    <row r="345" spans="1:10" x14ac:dyDescent="0.25">
      <c r="A345" s="23">
        <v>13072101</v>
      </c>
      <c r="B345" s="23">
        <v>2021</v>
      </c>
      <c r="C345" s="13">
        <v>2021</v>
      </c>
      <c r="D345" s="17" t="s">
        <v>232</v>
      </c>
      <c r="E345" s="17" t="s">
        <v>383</v>
      </c>
      <c r="F345" s="10">
        <v>233.4</v>
      </c>
      <c r="G345" s="10">
        <v>228.52070000000001</v>
      </c>
      <c r="H345" s="14">
        <f t="shared" si="10"/>
        <v>-4.8793000000000006</v>
      </c>
      <c r="I345" s="15">
        <f t="shared" si="11"/>
        <v>-2.0905312767780636E-2</v>
      </c>
      <c r="J345" s="16"/>
    </row>
    <row r="346" spans="1:10" x14ac:dyDescent="0.25">
      <c r="A346" s="23">
        <v>14012103</v>
      </c>
      <c r="B346" s="23">
        <v>2021</v>
      </c>
      <c r="C346" s="13">
        <v>2021</v>
      </c>
      <c r="D346" s="17" t="s">
        <v>598</v>
      </c>
      <c r="E346" s="17" t="s">
        <v>599</v>
      </c>
      <c r="F346" s="10">
        <v>350.3</v>
      </c>
      <c r="G346" s="10">
        <v>234.09635999999998</v>
      </c>
      <c r="H346" s="14">
        <f t="shared" si="10"/>
        <v>-116.20364000000004</v>
      </c>
      <c r="I346" s="15">
        <f t="shared" si="11"/>
        <v>-0.33172606337425076</v>
      </c>
      <c r="J346" s="16"/>
    </row>
    <row r="347" spans="1:10" x14ac:dyDescent="0.25">
      <c r="A347" s="23">
        <v>13252102</v>
      </c>
      <c r="B347" s="23">
        <v>2021</v>
      </c>
      <c r="C347" s="13">
        <v>2021</v>
      </c>
      <c r="D347" s="17" t="s">
        <v>523</v>
      </c>
      <c r="E347" s="17" t="s">
        <v>600</v>
      </c>
      <c r="F347" s="10">
        <v>61.649000000000001</v>
      </c>
      <c r="G347" s="10">
        <v>54.304410000000004</v>
      </c>
      <c r="H347" s="14">
        <f t="shared" si="10"/>
        <v>-7.3445899999999966</v>
      </c>
      <c r="I347" s="15">
        <f t="shared" si="11"/>
        <v>-0.11913559019611018</v>
      </c>
      <c r="J347" s="16"/>
    </row>
    <row r="348" spans="1:10" x14ac:dyDescent="0.25">
      <c r="A348" s="23">
        <v>13252119</v>
      </c>
      <c r="B348" s="23">
        <v>2021</v>
      </c>
      <c r="C348" s="13">
        <v>2021</v>
      </c>
      <c r="D348" s="17" t="s">
        <v>601</v>
      </c>
      <c r="E348" s="17" t="s">
        <v>602</v>
      </c>
      <c r="F348" s="10">
        <v>142.72200000000001</v>
      </c>
      <c r="G348" s="10">
        <v>142.24012999999999</v>
      </c>
      <c r="H348" s="14">
        <f t="shared" si="10"/>
        <v>-0.4818700000000149</v>
      </c>
      <c r="I348" s="15">
        <f t="shared" si="11"/>
        <v>-3.3762839646306448E-3</v>
      </c>
      <c r="J348" s="16"/>
    </row>
    <row r="349" spans="1:10" x14ac:dyDescent="0.25">
      <c r="A349" s="23">
        <v>12422104</v>
      </c>
      <c r="B349" s="23">
        <v>2021</v>
      </c>
      <c r="C349" s="13">
        <v>2021</v>
      </c>
      <c r="D349" s="17" t="s">
        <v>106</v>
      </c>
      <c r="E349" s="17" t="s">
        <v>252</v>
      </c>
      <c r="F349" s="10">
        <v>194</v>
      </c>
      <c r="G349" s="10">
        <v>242.83564999999999</v>
      </c>
      <c r="H349" s="14">
        <f t="shared" si="10"/>
        <v>48.835649999999987</v>
      </c>
      <c r="I349" s="15">
        <f t="shared" si="11"/>
        <v>0.2517301546391752</v>
      </c>
      <c r="J349" s="16"/>
    </row>
    <row r="350" spans="1:10" x14ac:dyDescent="0.25">
      <c r="A350" s="23">
        <v>12422105</v>
      </c>
      <c r="B350" s="23">
        <v>2021</v>
      </c>
      <c r="C350" s="13">
        <v>2021</v>
      </c>
      <c r="D350" s="17" t="s">
        <v>108</v>
      </c>
      <c r="E350" s="17" t="s">
        <v>247</v>
      </c>
      <c r="F350" s="10">
        <v>48.942999999999998</v>
      </c>
      <c r="G350" s="10">
        <v>48.375010000000003</v>
      </c>
      <c r="H350" s="14">
        <f t="shared" si="10"/>
        <v>-0.56798999999999467</v>
      </c>
      <c r="I350" s="15">
        <f t="shared" si="11"/>
        <v>-1.1605132501072568E-2</v>
      </c>
      <c r="J350" s="16"/>
    </row>
    <row r="351" spans="1:10" x14ac:dyDescent="0.25">
      <c r="A351" s="23">
        <v>20682105</v>
      </c>
      <c r="B351" s="23">
        <v>2021</v>
      </c>
      <c r="C351" s="13">
        <v>2021</v>
      </c>
      <c r="D351" s="17" t="s">
        <v>603</v>
      </c>
      <c r="E351" s="17" t="s">
        <v>604</v>
      </c>
      <c r="F351" s="10">
        <v>372.1</v>
      </c>
      <c r="G351" s="10">
        <v>281.10133000000002</v>
      </c>
      <c r="H351" s="14">
        <f t="shared" si="10"/>
        <v>-90.998670000000004</v>
      </c>
      <c r="I351" s="15">
        <f t="shared" si="11"/>
        <v>-0.24455434023112066</v>
      </c>
      <c r="J351" s="16"/>
    </row>
    <row r="352" spans="1:10" x14ac:dyDescent="0.25">
      <c r="A352" s="23">
        <v>12422110</v>
      </c>
      <c r="B352" s="23">
        <v>2021</v>
      </c>
      <c r="C352" s="13">
        <v>2021</v>
      </c>
      <c r="D352" s="17" t="s">
        <v>502</v>
      </c>
      <c r="E352" s="17" t="s">
        <v>299</v>
      </c>
      <c r="F352" s="10">
        <v>327.2</v>
      </c>
      <c r="G352" s="10">
        <v>350.41167999999999</v>
      </c>
      <c r="H352" s="14">
        <f t="shared" si="10"/>
        <v>23.211680000000001</v>
      </c>
      <c r="I352" s="15">
        <f t="shared" si="11"/>
        <v>7.0940342298288508E-2</v>
      </c>
      <c r="J352" s="16"/>
    </row>
    <row r="353" spans="1:10" x14ac:dyDescent="0.25">
      <c r="A353" s="8">
        <v>12982101</v>
      </c>
      <c r="B353" s="23">
        <v>2021</v>
      </c>
      <c r="C353" s="13">
        <v>2021</v>
      </c>
      <c r="D353" s="17" t="s">
        <v>605</v>
      </c>
      <c r="E353" s="17" t="s">
        <v>229</v>
      </c>
      <c r="F353" s="10">
        <v>199.1</v>
      </c>
      <c r="G353" s="10">
        <v>224.74454</v>
      </c>
      <c r="H353" s="14">
        <f t="shared" si="10"/>
        <v>25.644540000000006</v>
      </c>
      <c r="I353" s="15">
        <f t="shared" si="11"/>
        <v>0.12880231039678558</v>
      </c>
      <c r="J353" s="16"/>
    </row>
    <row r="354" spans="1:10" x14ac:dyDescent="0.25">
      <c r="A354" s="8">
        <v>12682102</v>
      </c>
      <c r="B354" s="23">
        <v>2021</v>
      </c>
      <c r="C354" s="13">
        <v>2021</v>
      </c>
      <c r="D354" s="17" t="s">
        <v>606</v>
      </c>
      <c r="E354" s="12" t="s">
        <v>607</v>
      </c>
      <c r="F354" s="10">
        <v>45.6</v>
      </c>
      <c r="G354" s="10">
        <v>37.38447</v>
      </c>
      <c r="H354" s="14">
        <f t="shared" si="10"/>
        <v>-8.2155300000000011</v>
      </c>
      <c r="I354" s="15">
        <f t="shared" si="11"/>
        <v>-0.1801651315789474</v>
      </c>
      <c r="J354" s="16"/>
    </row>
    <row r="355" spans="1:10" x14ac:dyDescent="0.25">
      <c r="A355" s="8">
        <v>13252103</v>
      </c>
      <c r="B355" s="23">
        <v>2021</v>
      </c>
      <c r="C355" s="13">
        <v>2021</v>
      </c>
      <c r="D355" s="17" t="s">
        <v>608</v>
      </c>
      <c r="E355" s="17" t="s">
        <v>609</v>
      </c>
      <c r="F355" s="10">
        <v>496.69299999999998</v>
      </c>
      <c r="G355" s="10">
        <v>251.93798000000001</v>
      </c>
      <c r="H355" s="14">
        <f t="shared" si="10"/>
        <v>-244.75501999999997</v>
      </c>
      <c r="I355" s="15">
        <f t="shared" si="11"/>
        <v>-0.49276921559192494</v>
      </c>
      <c r="J355" s="16"/>
    </row>
    <row r="356" spans="1:10" x14ac:dyDescent="0.25">
      <c r="A356" s="8">
        <v>12932102</v>
      </c>
      <c r="B356" s="23">
        <v>2021</v>
      </c>
      <c r="C356" s="13">
        <v>2021</v>
      </c>
      <c r="D356" s="17" t="s">
        <v>610</v>
      </c>
      <c r="E356" s="17" t="s">
        <v>611</v>
      </c>
      <c r="F356" s="10">
        <v>220.42699999999999</v>
      </c>
      <c r="G356" s="10">
        <v>303.22201000000001</v>
      </c>
      <c r="H356" s="14">
        <f t="shared" si="10"/>
        <v>82.795010000000019</v>
      </c>
      <c r="I356" s="15">
        <f t="shared" si="11"/>
        <v>0.3756119259437366</v>
      </c>
      <c r="J356" s="16"/>
    </row>
    <row r="357" spans="1:10" x14ac:dyDescent="0.25">
      <c r="A357" s="8">
        <v>12852101</v>
      </c>
      <c r="B357" s="23">
        <v>2021</v>
      </c>
      <c r="C357" s="13">
        <v>2021</v>
      </c>
      <c r="D357" s="17" t="s">
        <v>612</v>
      </c>
      <c r="E357" s="17" t="s">
        <v>613</v>
      </c>
      <c r="F357" s="10">
        <v>341.90600000000001</v>
      </c>
      <c r="G357" s="10">
        <v>316.18919</v>
      </c>
      <c r="H357" s="14">
        <f t="shared" si="10"/>
        <v>-25.716810000000009</v>
      </c>
      <c r="I357" s="15">
        <f t="shared" si="11"/>
        <v>-7.5216024287377253E-2</v>
      </c>
      <c r="J357" s="16"/>
    </row>
    <row r="358" spans="1:10" x14ac:dyDescent="0.25">
      <c r="A358" s="8">
        <v>12932110</v>
      </c>
      <c r="B358" s="23">
        <v>2021</v>
      </c>
      <c r="C358" s="13">
        <v>2021</v>
      </c>
      <c r="D358" s="17" t="s">
        <v>614</v>
      </c>
      <c r="E358" s="17" t="s">
        <v>262</v>
      </c>
      <c r="F358" s="10">
        <v>1250</v>
      </c>
      <c r="G358" s="10">
        <v>2059.11778</v>
      </c>
      <c r="H358" s="14">
        <f t="shared" si="10"/>
        <v>809.11778000000004</v>
      </c>
      <c r="I358" s="15">
        <f t="shared" si="11"/>
        <v>0.64729422400000003</v>
      </c>
      <c r="J358" s="16"/>
    </row>
    <row r="359" spans="1:10" x14ac:dyDescent="0.25">
      <c r="A359" s="8">
        <v>12792101</v>
      </c>
      <c r="B359" s="23">
        <v>2021</v>
      </c>
      <c r="C359" s="13">
        <v>2021</v>
      </c>
      <c r="D359" s="17" t="s">
        <v>123</v>
      </c>
      <c r="E359" s="17" t="s">
        <v>124</v>
      </c>
      <c r="F359" s="10">
        <v>194.3</v>
      </c>
      <c r="G359" s="10">
        <v>168.81370000000001</v>
      </c>
      <c r="H359" s="14">
        <f t="shared" si="10"/>
        <v>-25.4863</v>
      </c>
      <c r="I359" s="15">
        <f t="shared" si="11"/>
        <v>-0.13116984045290786</v>
      </c>
      <c r="J359" s="16"/>
    </row>
    <row r="360" spans="1:10" x14ac:dyDescent="0.25">
      <c r="A360" s="8">
        <v>12932105</v>
      </c>
      <c r="B360" s="23">
        <v>2021</v>
      </c>
      <c r="C360" s="13">
        <v>2021</v>
      </c>
      <c r="D360" s="17" t="s">
        <v>615</v>
      </c>
      <c r="E360" s="17" t="s">
        <v>616</v>
      </c>
      <c r="F360" s="10">
        <v>162.9</v>
      </c>
      <c r="G360" s="10">
        <v>177.81789999999998</v>
      </c>
      <c r="H360" s="14">
        <f t="shared" si="10"/>
        <v>14.917899999999975</v>
      </c>
      <c r="I360" s="15">
        <f t="shared" si="11"/>
        <v>9.1577041129527165E-2</v>
      </c>
      <c r="J360" s="16"/>
    </row>
    <row r="361" spans="1:10" x14ac:dyDescent="0.25">
      <c r="A361" s="8">
        <v>20082101</v>
      </c>
      <c r="B361" s="23">
        <v>2021</v>
      </c>
      <c r="C361" s="13">
        <v>2021</v>
      </c>
      <c r="D361" s="17" t="s">
        <v>273</v>
      </c>
      <c r="E361" s="17" t="s">
        <v>394</v>
      </c>
      <c r="F361" s="10">
        <v>62.264000000000003</v>
      </c>
      <c r="G361" s="10">
        <v>20.42484</v>
      </c>
      <c r="H361" s="14">
        <f t="shared" si="10"/>
        <v>-41.839160000000007</v>
      </c>
      <c r="I361" s="15">
        <f t="shared" si="11"/>
        <v>-0.67196389567005022</v>
      </c>
      <c r="J361" s="16"/>
    </row>
    <row r="362" spans="1:10" x14ac:dyDescent="0.25">
      <c r="A362" s="8">
        <v>13492108</v>
      </c>
      <c r="B362" s="23">
        <v>2021</v>
      </c>
      <c r="C362" s="13">
        <v>2021</v>
      </c>
      <c r="D362" s="17" t="s">
        <v>109</v>
      </c>
      <c r="E362" s="17" t="s">
        <v>110</v>
      </c>
      <c r="F362" s="10">
        <v>2896.9</v>
      </c>
      <c r="G362" s="10">
        <v>2964.9460399999998</v>
      </c>
      <c r="H362" s="14">
        <f t="shared" si="10"/>
        <v>68.046039999999721</v>
      </c>
      <c r="I362" s="15">
        <f t="shared" si="11"/>
        <v>2.3489260934101874E-2</v>
      </c>
      <c r="J362" s="16"/>
    </row>
    <row r="363" spans="1:10" x14ac:dyDescent="0.25">
      <c r="A363" s="8">
        <v>13332101</v>
      </c>
      <c r="B363" s="23">
        <v>2021</v>
      </c>
      <c r="C363" s="13">
        <v>2021</v>
      </c>
      <c r="D363" s="17" t="s">
        <v>499</v>
      </c>
      <c r="E363" s="17" t="s">
        <v>375</v>
      </c>
      <c r="F363" s="10">
        <v>1232.9000000000001</v>
      </c>
      <c r="G363" s="10">
        <v>790.39238</v>
      </c>
      <c r="H363" s="14">
        <f t="shared" si="10"/>
        <v>-442.50762000000009</v>
      </c>
      <c r="I363" s="15">
        <f t="shared" si="11"/>
        <v>-0.3589160678076081</v>
      </c>
      <c r="J363" s="16"/>
    </row>
    <row r="364" spans="1:10" x14ac:dyDescent="0.25">
      <c r="A364" s="8">
        <v>12422108</v>
      </c>
      <c r="B364" s="23">
        <v>2021</v>
      </c>
      <c r="C364" s="13">
        <v>2021</v>
      </c>
      <c r="D364" s="17" t="s">
        <v>250</v>
      </c>
      <c r="E364" s="17" t="s">
        <v>386</v>
      </c>
      <c r="F364" s="10">
        <v>183.4</v>
      </c>
      <c r="G364" s="10">
        <v>199.18982</v>
      </c>
      <c r="H364" s="14">
        <f t="shared" si="10"/>
        <v>15.789819999999992</v>
      </c>
      <c r="I364" s="15">
        <f t="shared" si="11"/>
        <v>8.6094983642311843E-2</v>
      </c>
      <c r="J364" s="16"/>
    </row>
    <row r="365" spans="1:10" x14ac:dyDescent="0.25">
      <c r="A365" s="8">
        <v>12422106</v>
      </c>
      <c r="B365" s="23">
        <v>2021</v>
      </c>
      <c r="C365" s="13">
        <v>2021</v>
      </c>
      <c r="D365" s="17" t="s">
        <v>248</v>
      </c>
      <c r="E365" s="17" t="s">
        <v>249</v>
      </c>
      <c r="F365" s="10">
        <v>240.4</v>
      </c>
      <c r="G365" s="10">
        <v>231.90667999999999</v>
      </c>
      <c r="H365" s="14">
        <f t="shared" si="10"/>
        <v>-8.4933200000000113</v>
      </c>
      <c r="I365" s="15">
        <f t="shared" si="11"/>
        <v>-3.5329950083194721E-2</v>
      </c>
      <c r="J365" s="16"/>
    </row>
    <row r="366" spans="1:10" x14ac:dyDescent="0.25">
      <c r="A366" s="8">
        <v>12972101</v>
      </c>
      <c r="B366" s="23">
        <v>2021</v>
      </c>
      <c r="C366" s="13">
        <v>2021</v>
      </c>
      <c r="D366" s="17" t="s">
        <v>617</v>
      </c>
      <c r="E366" s="17" t="s">
        <v>618</v>
      </c>
      <c r="F366" s="10">
        <v>3000</v>
      </c>
      <c r="G366" s="10">
        <v>3889.2473599999998</v>
      </c>
      <c r="H366" s="14">
        <f t="shared" si="10"/>
        <v>889.24735999999984</v>
      </c>
      <c r="I366" s="15">
        <f t="shared" si="11"/>
        <v>0.29641578666666663</v>
      </c>
      <c r="J366" s="16"/>
    </row>
    <row r="367" spans="1:10" x14ac:dyDescent="0.25">
      <c r="A367" s="8">
        <v>12972103</v>
      </c>
      <c r="B367" s="23">
        <v>2021</v>
      </c>
      <c r="C367" s="13">
        <v>2021</v>
      </c>
      <c r="D367" s="17" t="s">
        <v>619</v>
      </c>
      <c r="E367" s="17" t="s">
        <v>620</v>
      </c>
      <c r="F367" s="10">
        <v>919.8</v>
      </c>
      <c r="G367" s="10">
        <v>514.64530999999999</v>
      </c>
      <c r="H367" s="14">
        <f t="shared" si="10"/>
        <v>-405.15468999999996</v>
      </c>
      <c r="I367" s="15">
        <f t="shared" si="11"/>
        <v>-0.44048128941074144</v>
      </c>
      <c r="J367" s="16"/>
    </row>
    <row r="368" spans="1:10" x14ac:dyDescent="0.25">
      <c r="A368" s="8">
        <v>12962103</v>
      </c>
      <c r="B368" s="23">
        <v>2021</v>
      </c>
      <c r="C368" s="13">
        <v>2021</v>
      </c>
      <c r="D368" s="17" t="s">
        <v>402</v>
      </c>
      <c r="E368" s="17" t="s">
        <v>621</v>
      </c>
      <c r="F368" s="10">
        <v>2000</v>
      </c>
      <c r="G368" s="10">
        <v>5807.5150300000005</v>
      </c>
      <c r="H368" s="14">
        <f t="shared" si="10"/>
        <v>3807.5150300000005</v>
      </c>
      <c r="I368" s="15">
        <f t="shared" si="11"/>
        <v>1.9037575150000003</v>
      </c>
      <c r="J368" s="16"/>
    </row>
    <row r="369" spans="1:10" x14ac:dyDescent="0.25">
      <c r="A369" s="8">
        <v>12962104</v>
      </c>
      <c r="B369" s="23">
        <v>2021</v>
      </c>
      <c r="C369" s="13">
        <v>2021</v>
      </c>
      <c r="D369" s="17" t="s">
        <v>622</v>
      </c>
      <c r="E369" s="17" t="s">
        <v>623</v>
      </c>
      <c r="F369" s="10">
        <v>373</v>
      </c>
      <c r="G369" s="10">
        <v>257.78661</v>
      </c>
      <c r="H369" s="14">
        <f t="shared" si="10"/>
        <v>-115.21339</v>
      </c>
      <c r="I369" s="15">
        <f t="shared" si="11"/>
        <v>-0.30888308310991958</v>
      </c>
      <c r="J369" s="16"/>
    </row>
    <row r="370" spans="1:10" x14ac:dyDescent="0.25">
      <c r="A370" s="8">
        <v>12962101</v>
      </c>
      <c r="B370" s="23">
        <v>2021</v>
      </c>
      <c r="C370" s="13">
        <v>2021</v>
      </c>
      <c r="D370" s="17" t="s">
        <v>624</v>
      </c>
      <c r="E370" s="17" t="s">
        <v>625</v>
      </c>
      <c r="F370" s="10">
        <v>8026.6</v>
      </c>
      <c r="G370" s="10">
        <v>9765.0063399999999</v>
      </c>
      <c r="H370" s="14">
        <f t="shared" si="10"/>
        <v>1738.4063399999995</v>
      </c>
      <c r="I370" s="15">
        <f t="shared" si="11"/>
        <v>0.21658066179951654</v>
      </c>
      <c r="J370" s="16"/>
    </row>
    <row r="371" spans="1:10" x14ac:dyDescent="0.25">
      <c r="A371" s="8">
        <v>20682103</v>
      </c>
      <c r="B371" s="23">
        <v>2021</v>
      </c>
      <c r="C371" s="13">
        <v>2021</v>
      </c>
      <c r="D371" s="17" t="s">
        <v>626</v>
      </c>
      <c r="E371" s="17" t="s">
        <v>627</v>
      </c>
      <c r="F371" s="10">
        <v>262.77600000000001</v>
      </c>
      <c r="G371" s="10">
        <v>257.54584</v>
      </c>
      <c r="H371" s="14">
        <f t="shared" si="10"/>
        <v>-5.2301600000000121</v>
      </c>
      <c r="I371" s="15">
        <f t="shared" si="11"/>
        <v>-1.9903491947514278E-2</v>
      </c>
      <c r="J371" s="16"/>
    </row>
    <row r="372" spans="1:10" x14ac:dyDescent="0.25">
      <c r="A372" s="27">
        <v>20682104</v>
      </c>
      <c r="B372" s="23">
        <v>2021</v>
      </c>
      <c r="C372" s="13">
        <v>2021</v>
      </c>
      <c r="D372" s="17" t="s">
        <v>628</v>
      </c>
      <c r="E372" s="17" t="s">
        <v>629</v>
      </c>
      <c r="F372" s="10">
        <v>217.494</v>
      </c>
      <c r="G372" s="10">
        <v>211.21764000000002</v>
      </c>
      <c r="H372" s="14">
        <f t="shared" si="10"/>
        <v>-6.2763599999999826</v>
      </c>
      <c r="I372" s="15">
        <f t="shared" si="11"/>
        <v>-2.8857623658583607E-2</v>
      </c>
      <c r="J372" s="16"/>
    </row>
    <row r="373" spans="1:10" x14ac:dyDescent="0.25">
      <c r="A373" s="27">
        <v>20682109</v>
      </c>
      <c r="B373" s="23">
        <v>2021</v>
      </c>
      <c r="C373" s="13">
        <v>2021</v>
      </c>
      <c r="D373" s="17" t="s">
        <v>630</v>
      </c>
      <c r="E373" s="17" t="s">
        <v>631</v>
      </c>
      <c r="F373" s="10">
        <v>188.476</v>
      </c>
      <c r="G373" s="10">
        <v>142.33488</v>
      </c>
      <c r="H373" s="14">
        <f t="shared" si="10"/>
        <v>-46.141120000000001</v>
      </c>
      <c r="I373" s="15">
        <f t="shared" si="11"/>
        <v>-0.24481164710626288</v>
      </c>
      <c r="J373" s="16"/>
    </row>
    <row r="374" spans="1:10" x14ac:dyDescent="0.25">
      <c r="A374" s="27">
        <v>12962102</v>
      </c>
      <c r="B374" s="23">
        <v>2021</v>
      </c>
      <c r="C374" s="13">
        <v>2021</v>
      </c>
      <c r="D374" s="17" t="s">
        <v>632</v>
      </c>
      <c r="E374" s="17" t="s">
        <v>633</v>
      </c>
      <c r="F374" s="10">
        <v>572.70000000000005</v>
      </c>
      <c r="G374" s="10">
        <v>610.98180000000002</v>
      </c>
      <c r="H374" s="14">
        <f t="shared" si="10"/>
        <v>38.281799999999976</v>
      </c>
      <c r="I374" s="15">
        <f t="shared" si="11"/>
        <v>6.6844421162912476E-2</v>
      </c>
      <c r="J374" s="16"/>
    </row>
    <row r="375" spans="1:10" x14ac:dyDescent="0.25">
      <c r="A375" s="27">
        <v>12422107</v>
      </c>
      <c r="B375" s="23">
        <v>2021</v>
      </c>
      <c r="C375" s="13">
        <v>2021</v>
      </c>
      <c r="D375" s="17" t="s">
        <v>131</v>
      </c>
      <c r="E375" s="17" t="s">
        <v>132</v>
      </c>
      <c r="F375" s="10">
        <v>40</v>
      </c>
      <c r="G375" s="10">
        <v>34.001510000000003</v>
      </c>
      <c r="H375" s="14">
        <f t="shared" si="10"/>
        <v>-5.9984899999999968</v>
      </c>
      <c r="I375" s="15">
        <f t="shared" si="11"/>
        <v>-0.14996224999999991</v>
      </c>
      <c r="J375" s="16"/>
    </row>
    <row r="376" spans="1:10" x14ac:dyDescent="0.25">
      <c r="A376" s="27">
        <v>12682101</v>
      </c>
      <c r="B376" s="23">
        <v>2021</v>
      </c>
      <c r="C376" s="13">
        <v>2021</v>
      </c>
      <c r="D376" s="17" t="s">
        <v>406</v>
      </c>
      <c r="E376" s="17" t="s">
        <v>132</v>
      </c>
      <c r="F376" s="10">
        <v>18.8</v>
      </c>
      <c r="G376" s="10">
        <v>7.9027299999999991</v>
      </c>
      <c r="H376" s="14">
        <f t="shared" si="10"/>
        <v>-10.897270000000002</v>
      </c>
      <c r="I376" s="15">
        <f t="shared" si="11"/>
        <v>-0.57964202127659581</v>
      </c>
      <c r="J376" s="16"/>
    </row>
    <row r="377" spans="1:10" x14ac:dyDescent="0.25">
      <c r="A377" s="27">
        <v>13252109</v>
      </c>
      <c r="B377" s="23">
        <v>2021</v>
      </c>
      <c r="C377" s="13">
        <v>2021</v>
      </c>
      <c r="D377" s="17" t="s">
        <v>521</v>
      </c>
      <c r="E377" s="17" t="s">
        <v>522</v>
      </c>
      <c r="F377" s="10">
        <v>177.4</v>
      </c>
      <c r="G377" s="10">
        <v>156.54885999999999</v>
      </c>
      <c r="H377" s="14">
        <f t="shared" si="10"/>
        <v>-20.851140000000015</v>
      </c>
      <c r="I377" s="15">
        <f t="shared" si="11"/>
        <v>-0.11753742953776784</v>
      </c>
      <c r="J377" s="16"/>
    </row>
    <row r="378" spans="1:10" x14ac:dyDescent="0.25">
      <c r="A378" s="27">
        <v>20682108</v>
      </c>
      <c r="B378" s="23">
        <v>2021</v>
      </c>
      <c r="C378" s="13">
        <v>2021</v>
      </c>
      <c r="D378" s="17" t="s">
        <v>634</v>
      </c>
      <c r="E378" s="17" t="s">
        <v>634</v>
      </c>
      <c r="F378" s="10">
        <v>48.2</v>
      </c>
      <c r="G378" s="10">
        <v>47.144910000000003</v>
      </c>
      <c r="H378" s="14">
        <f t="shared" si="10"/>
        <v>-1.0550899999999999</v>
      </c>
      <c r="I378" s="15">
        <f t="shared" si="11"/>
        <v>-2.1889834024896263E-2</v>
      </c>
      <c r="J378" s="16"/>
    </row>
    <row r="379" spans="1:10" x14ac:dyDescent="0.25">
      <c r="A379" s="23">
        <v>14011908</v>
      </c>
      <c r="B379" s="23">
        <v>2019</v>
      </c>
      <c r="C379" s="13">
        <v>2022</v>
      </c>
      <c r="D379" s="17" t="s">
        <v>635</v>
      </c>
      <c r="E379" s="17" t="s">
        <v>636</v>
      </c>
      <c r="F379" s="10">
        <v>3947.4</v>
      </c>
      <c r="G379" s="10">
        <v>4163.90175</v>
      </c>
      <c r="H379" s="14">
        <f t="shared" si="10"/>
        <v>216.5017499999999</v>
      </c>
      <c r="I379" s="15">
        <f t="shared" si="11"/>
        <v>5.4846671226630159E-2</v>
      </c>
      <c r="J379" s="16"/>
    </row>
    <row r="380" spans="1:10" x14ac:dyDescent="0.25">
      <c r="A380" s="23">
        <v>14012002</v>
      </c>
      <c r="B380" s="23">
        <v>2020</v>
      </c>
      <c r="C380" s="13">
        <v>2022</v>
      </c>
      <c r="D380" s="17" t="s">
        <v>637</v>
      </c>
      <c r="E380" s="17" t="s">
        <v>638</v>
      </c>
      <c r="F380" s="10">
        <v>363.8</v>
      </c>
      <c r="G380" s="10">
        <v>459.44682</v>
      </c>
      <c r="H380" s="14">
        <f t="shared" si="10"/>
        <v>95.646819999999991</v>
      </c>
      <c r="I380" s="15">
        <f t="shared" si="11"/>
        <v>0.26291044529961516</v>
      </c>
      <c r="J380" s="16"/>
    </row>
    <row r="381" spans="1:10" x14ac:dyDescent="0.25">
      <c r="A381" s="23">
        <v>13402002</v>
      </c>
      <c r="B381" s="23">
        <v>2020</v>
      </c>
      <c r="C381" s="13">
        <v>2022</v>
      </c>
      <c r="D381" s="17" t="s">
        <v>639</v>
      </c>
      <c r="E381" s="17" t="s">
        <v>640</v>
      </c>
      <c r="F381" s="10">
        <v>612.755</v>
      </c>
      <c r="G381" s="10">
        <v>521.33302000000003</v>
      </c>
      <c r="H381" s="14">
        <f t="shared" si="10"/>
        <v>-91.421979999999962</v>
      </c>
      <c r="I381" s="15">
        <f t="shared" si="11"/>
        <v>-0.14919826031611322</v>
      </c>
      <c r="J381" s="16"/>
    </row>
    <row r="382" spans="1:10" x14ac:dyDescent="0.25">
      <c r="A382" s="23">
        <v>13502017</v>
      </c>
      <c r="B382" s="23">
        <v>2020</v>
      </c>
      <c r="C382" s="13">
        <v>2022</v>
      </c>
      <c r="D382" s="17" t="s">
        <v>641</v>
      </c>
      <c r="E382" s="17" t="s">
        <v>642</v>
      </c>
      <c r="F382" s="10">
        <v>256.64699999999999</v>
      </c>
      <c r="G382" s="10">
        <v>285.01196000000004</v>
      </c>
      <c r="H382" s="14">
        <f t="shared" si="10"/>
        <v>28.364960000000053</v>
      </c>
      <c r="I382" s="15">
        <f t="shared" si="11"/>
        <v>0.11052129968400197</v>
      </c>
      <c r="J382" s="16"/>
    </row>
    <row r="383" spans="1:10" x14ac:dyDescent="0.25">
      <c r="A383" s="23">
        <v>13882003</v>
      </c>
      <c r="B383" s="23">
        <v>2020</v>
      </c>
      <c r="C383" s="13">
        <v>2022</v>
      </c>
      <c r="D383" s="17" t="s">
        <v>643</v>
      </c>
      <c r="E383" s="17" t="s">
        <v>644</v>
      </c>
      <c r="F383" s="10">
        <v>2465.576</v>
      </c>
      <c r="G383" s="10">
        <v>1509.44029</v>
      </c>
      <c r="H383" s="14">
        <f t="shared" si="10"/>
        <v>-956.13571000000002</v>
      </c>
      <c r="I383" s="15">
        <f t="shared" si="11"/>
        <v>-0.38779405299207975</v>
      </c>
      <c r="J383" s="16"/>
    </row>
    <row r="384" spans="1:10" x14ac:dyDescent="0.25">
      <c r="A384" s="23">
        <v>14022001</v>
      </c>
      <c r="B384" s="23">
        <v>2020</v>
      </c>
      <c r="C384" s="13">
        <v>2022</v>
      </c>
      <c r="D384" s="17" t="s">
        <v>645</v>
      </c>
      <c r="E384" s="17" t="s">
        <v>646</v>
      </c>
      <c r="F384" s="10">
        <v>687.95100000000002</v>
      </c>
      <c r="G384" s="10">
        <v>393.80165</v>
      </c>
      <c r="H384" s="14">
        <f t="shared" si="10"/>
        <v>-294.14935000000003</v>
      </c>
      <c r="I384" s="15">
        <f t="shared" si="11"/>
        <v>-0.42757311203850279</v>
      </c>
      <c r="J384" s="16"/>
    </row>
    <row r="385" spans="1:10" x14ac:dyDescent="0.25">
      <c r="A385" s="23">
        <v>13882093</v>
      </c>
      <c r="B385" s="23">
        <v>2020</v>
      </c>
      <c r="C385" s="13">
        <v>2022</v>
      </c>
      <c r="D385" s="17" t="s">
        <v>647</v>
      </c>
      <c r="E385" s="17" t="s">
        <v>648</v>
      </c>
      <c r="F385" s="10">
        <v>259.30200000000002</v>
      </c>
      <c r="G385" s="10">
        <v>0</v>
      </c>
      <c r="H385" s="14">
        <f t="shared" si="10"/>
        <v>-259.30200000000002</v>
      </c>
      <c r="I385" s="15">
        <f t="shared" si="11"/>
        <v>-1</v>
      </c>
      <c r="J385" s="16"/>
    </row>
    <row r="386" spans="1:10" x14ac:dyDescent="0.25">
      <c r="A386" s="23">
        <v>13402102</v>
      </c>
      <c r="B386" s="23">
        <v>2021</v>
      </c>
      <c r="C386" s="13">
        <v>2022</v>
      </c>
      <c r="D386" s="17" t="s">
        <v>649</v>
      </c>
      <c r="E386" s="17" t="s">
        <v>650</v>
      </c>
      <c r="F386" s="10">
        <v>213.8</v>
      </c>
      <c r="G386" s="10">
        <v>200.79205999999999</v>
      </c>
      <c r="H386" s="14">
        <f t="shared" ref="H386:H449" si="12">+G386-F386</f>
        <v>-13.007940000000019</v>
      </c>
      <c r="I386" s="15">
        <f t="shared" ref="I386:I449" si="13">+H386/F386</f>
        <v>-6.084162768942946E-2</v>
      </c>
      <c r="J386" s="16"/>
    </row>
    <row r="387" spans="1:10" x14ac:dyDescent="0.25">
      <c r="A387" s="23">
        <v>13402101</v>
      </c>
      <c r="B387" s="23">
        <v>2021</v>
      </c>
      <c r="C387" s="13">
        <v>2022</v>
      </c>
      <c r="D387" s="17" t="s">
        <v>651</v>
      </c>
      <c r="E387" s="17" t="s">
        <v>652</v>
      </c>
      <c r="F387" s="10">
        <v>318.8</v>
      </c>
      <c r="G387" s="10">
        <v>562.20369999999991</v>
      </c>
      <c r="H387" s="14">
        <f t="shared" si="12"/>
        <v>243.4036999999999</v>
      </c>
      <c r="I387" s="15">
        <f t="shared" si="13"/>
        <v>0.76349968632371357</v>
      </c>
      <c r="J387" s="16"/>
    </row>
    <row r="388" spans="1:10" x14ac:dyDescent="0.25">
      <c r="A388" s="23">
        <v>14011904</v>
      </c>
      <c r="B388" s="23">
        <v>2019</v>
      </c>
      <c r="C388" s="13">
        <v>2022</v>
      </c>
      <c r="D388" s="17" t="s">
        <v>653</v>
      </c>
      <c r="E388" s="17" t="s">
        <v>654</v>
      </c>
      <c r="F388" s="10">
        <v>306.89999999999998</v>
      </c>
      <c r="G388" s="10">
        <v>306.49096000000003</v>
      </c>
      <c r="H388" s="14">
        <f t="shared" si="12"/>
        <v>-0.40903999999994767</v>
      </c>
      <c r="I388" s="15">
        <f t="shared" si="13"/>
        <v>-1.3328119908763366E-3</v>
      </c>
      <c r="J388" s="16"/>
    </row>
    <row r="389" spans="1:10" x14ac:dyDescent="0.25">
      <c r="A389" s="23">
        <v>13962103</v>
      </c>
      <c r="B389" s="23">
        <v>2021</v>
      </c>
      <c r="C389" s="13">
        <v>2022</v>
      </c>
      <c r="D389" s="17" t="s">
        <v>655</v>
      </c>
      <c r="E389" s="17" t="s">
        <v>656</v>
      </c>
      <c r="F389" s="10">
        <v>617.6</v>
      </c>
      <c r="G389" s="10">
        <v>613.27026999999998</v>
      </c>
      <c r="H389" s="14">
        <f t="shared" si="12"/>
        <v>-4.3297300000000405</v>
      </c>
      <c r="I389" s="15">
        <f t="shared" si="13"/>
        <v>-7.0105731865285625E-3</v>
      </c>
      <c r="J389" s="16"/>
    </row>
    <row r="390" spans="1:10" x14ac:dyDescent="0.25">
      <c r="A390" s="23">
        <v>13462102</v>
      </c>
      <c r="B390" s="23">
        <v>2021</v>
      </c>
      <c r="C390" s="13">
        <v>2022</v>
      </c>
      <c r="D390" s="17" t="s">
        <v>657</v>
      </c>
      <c r="E390" s="17" t="s">
        <v>658</v>
      </c>
      <c r="F390" s="10">
        <v>549.6</v>
      </c>
      <c r="G390" s="10">
        <v>601.08090000000004</v>
      </c>
      <c r="H390" s="14">
        <f t="shared" si="12"/>
        <v>51.48090000000002</v>
      </c>
      <c r="I390" s="15">
        <f t="shared" si="13"/>
        <v>9.3669759825327548E-2</v>
      </c>
      <c r="J390" s="16"/>
    </row>
    <row r="391" spans="1:10" x14ac:dyDescent="0.25">
      <c r="A391" s="23">
        <v>13252115</v>
      </c>
      <c r="B391" s="23">
        <v>2021</v>
      </c>
      <c r="C391" s="13">
        <v>2022</v>
      </c>
      <c r="D391" s="17" t="s">
        <v>557</v>
      </c>
      <c r="E391" s="17" t="s">
        <v>659</v>
      </c>
      <c r="F391" s="10">
        <v>4312.3180000000002</v>
      </c>
      <c r="G391" s="10">
        <v>3072.27909</v>
      </c>
      <c r="H391" s="14">
        <f t="shared" si="12"/>
        <v>-1240.0389100000002</v>
      </c>
      <c r="I391" s="15">
        <f t="shared" si="13"/>
        <v>-0.28755739024812182</v>
      </c>
      <c r="J391" s="16"/>
    </row>
    <row r="392" spans="1:10" x14ac:dyDescent="0.25">
      <c r="A392" s="23">
        <v>13252111</v>
      </c>
      <c r="B392" s="23">
        <v>2021</v>
      </c>
      <c r="C392" s="13">
        <v>2022</v>
      </c>
      <c r="D392" s="17" t="s">
        <v>660</v>
      </c>
      <c r="E392" s="17" t="s">
        <v>661</v>
      </c>
      <c r="F392" s="10">
        <v>2107.3000000000002</v>
      </c>
      <c r="G392" s="10">
        <v>1732.1112599999999</v>
      </c>
      <c r="H392" s="14">
        <f t="shared" si="12"/>
        <v>-375.18874000000028</v>
      </c>
      <c r="I392" s="15">
        <f t="shared" si="13"/>
        <v>-0.17804239548237091</v>
      </c>
      <c r="J392" s="16"/>
    </row>
    <row r="393" spans="1:10" x14ac:dyDescent="0.25">
      <c r="A393" s="23">
        <v>13252110</v>
      </c>
      <c r="B393" s="23">
        <v>2021</v>
      </c>
      <c r="C393" s="13">
        <v>2022</v>
      </c>
      <c r="D393" s="17" t="s">
        <v>662</v>
      </c>
      <c r="E393" s="12" t="s">
        <v>663</v>
      </c>
      <c r="F393" s="10">
        <v>2007</v>
      </c>
      <c r="G393" s="10">
        <v>1765.0953100000002</v>
      </c>
      <c r="H393" s="14">
        <f t="shared" si="12"/>
        <v>-241.90468999999985</v>
      </c>
      <c r="I393" s="15">
        <f t="shared" si="13"/>
        <v>-0.12053048829098149</v>
      </c>
      <c r="J393" s="16"/>
    </row>
    <row r="394" spans="1:10" x14ac:dyDescent="0.25">
      <c r="A394" s="23">
        <v>13252116</v>
      </c>
      <c r="B394" s="23">
        <v>2021</v>
      </c>
      <c r="C394" s="13">
        <v>2022</v>
      </c>
      <c r="D394" s="17" t="s">
        <v>664</v>
      </c>
      <c r="E394" s="17" t="s">
        <v>665</v>
      </c>
      <c r="F394" s="10">
        <v>176.2</v>
      </c>
      <c r="G394" s="10">
        <v>184.18145000000001</v>
      </c>
      <c r="H394" s="14">
        <f t="shared" si="12"/>
        <v>7.9814500000000237</v>
      </c>
      <c r="I394" s="15">
        <f t="shared" si="13"/>
        <v>4.5297673098751559E-2</v>
      </c>
      <c r="J394" s="16"/>
    </row>
    <row r="395" spans="1:10" x14ac:dyDescent="0.25">
      <c r="A395" s="23">
        <v>21842103</v>
      </c>
      <c r="B395" s="23">
        <v>2021</v>
      </c>
      <c r="C395" s="13">
        <v>2022</v>
      </c>
      <c r="D395" s="17" t="s">
        <v>666</v>
      </c>
      <c r="E395" s="17" t="s">
        <v>667</v>
      </c>
      <c r="F395" s="10">
        <v>145.80000000000001</v>
      </c>
      <c r="G395" s="10">
        <v>186.60581999999999</v>
      </c>
      <c r="H395" s="14">
        <f t="shared" si="12"/>
        <v>40.805819999999983</v>
      </c>
      <c r="I395" s="15">
        <f t="shared" si="13"/>
        <v>0.27987530864197518</v>
      </c>
      <c r="J395" s="16"/>
    </row>
    <row r="396" spans="1:10" x14ac:dyDescent="0.25">
      <c r="A396" s="23">
        <v>21842101</v>
      </c>
      <c r="B396" s="23">
        <v>2021</v>
      </c>
      <c r="C396" s="13">
        <v>2022</v>
      </c>
      <c r="D396" s="17" t="s">
        <v>668</v>
      </c>
      <c r="E396" s="17" t="s">
        <v>669</v>
      </c>
      <c r="F396" s="10">
        <v>342.3</v>
      </c>
      <c r="G396" s="10">
        <v>283.17534000000001</v>
      </c>
      <c r="H396" s="14">
        <f t="shared" si="12"/>
        <v>-59.124660000000006</v>
      </c>
      <c r="I396" s="15">
        <f t="shared" si="13"/>
        <v>-0.17272760736196321</v>
      </c>
      <c r="J396" s="16"/>
    </row>
    <row r="397" spans="1:10" x14ac:dyDescent="0.25">
      <c r="A397" s="23">
        <v>21842102</v>
      </c>
      <c r="B397" s="23">
        <v>2021</v>
      </c>
      <c r="C397" s="13">
        <v>2022</v>
      </c>
      <c r="D397" s="17" t="s">
        <v>670</v>
      </c>
      <c r="E397" s="17" t="s">
        <v>671</v>
      </c>
      <c r="F397" s="10">
        <v>405.2</v>
      </c>
      <c r="G397" s="10">
        <v>405.06031000000002</v>
      </c>
      <c r="H397" s="14">
        <f t="shared" si="12"/>
        <v>-0.13968999999997322</v>
      </c>
      <c r="I397" s="15">
        <f t="shared" si="13"/>
        <v>-3.4474333662382338E-4</v>
      </c>
      <c r="J397" s="16"/>
    </row>
    <row r="398" spans="1:10" x14ac:dyDescent="0.25">
      <c r="A398" s="23">
        <v>13252113</v>
      </c>
      <c r="B398" s="23">
        <v>2021</v>
      </c>
      <c r="C398" s="13">
        <v>2022</v>
      </c>
      <c r="D398" s="17" t="s">
        <v>672</v>
      </c>
      <c r="E398" s="12" t="s">
        <v>673</v>
      </c>
      <c r="F398" s="10">
        <v>353.30900000000003</v>
      </c>
      <c r="G398" s="10">
        <v>561.58132999999998</v>
      </c>
      <c r="H398" s="14">
        <f t="shared" si="12"/>
        <v>208.27232999999995</v>
      </c>
      <c r="I398" s="15">
        <f t="shared" si="13"/>
        <v>0.5894905875593317</v>
      </c>
      <c r="J398" s="16"/>
    </row>
    <row r="399" spans="1:10" x14ac:dyDescent="0.25">
      <c r="A399" s="23">
        <v>13252112</v>
      </c>
      <c r="B399" s="23">
        <v>2021</v>
      </c>
      <c r="C399" s="13">
        <v>2022</v>
      </c>
      <c r="D399" s="17" t="s">
        <v>674</v>
      </c>
      <c r="E399" s="17" t="s">
        <v>675</v>
      </c>
      <c r="F399" s="10">
        <v>451.47199999999998</v>
      </c>
      <c r="G399" s="10">
        <v>480.59555999999998</v>
      </c>
      <c r="H399" s="14">
        <f t="shared" si="12"/>
        <v>29.123559999999998</v>
      </c>
      <c r="I399" s="15">
        <f t="shared" si="13"/>
        <v>6.4508009356061949E-2</v>
      </c>
      <c r="J399" s="16"/>
    </row>
    <row r="400" spans="1:10" x14ac:dyDescent="0.25">
      <c r="A400" s="23">
        <v>13252114</v>
      </c>
      <c r="B400" s="23">
        <v>2021</v>
      </c>
      <c r="C400" s="13">
        <v>2022</v>
      </c>
      <c r="D400" s="17" t="s">
        <v>561</v>
      </c>
      <c r="E400" s="17" t="s">
        <v>676</v>
      </c>
      <c r="F400" s="10">
        <v>1292.7</v>
      </c>
      <c r="G400" s="10">
        <v>1554.6702600000001</v>
      </c>
      <c r="H400" s="14">
        <f t="shared" si="12"/>
        <v>261.97026000000005</v>
      </c>
      <c r="I400" s="15">
        <f t="shared" si="13"/>
        <v>0.20265356231144122</v>
      </c>
      <c r="J400" s="16"/>
    </row>
    <row r="401" spans="1:10" x14ac:dyDescent="0.25">
      <c r="A401" s="23">
        <v>13502103</v>
      </c>
      <c r="B401" s="23">
        <v>2021</v>
      </c>
      <c r="C401" s="13">
        <v>2022</v>
      </c>
      <c r="D401" s="17" t="s">
        <v>677</v>
      </c>
      <c r="E401" s="17" t="s">
        <v>678</v>
      </c>
      <c r="F401" s="10">
        <v>1124.5</v>
      </c>
      <c r="G401" s="10">
        <v>1841.9017200000001</v>
      </c>
      <c r="H401" s="14">
        <f t="shared" si="12"/>
        <v>717.40172000000007</v>
      </c>
      <c r="I401" s="15">
        <f t="shared" si="13"/>
        <v>0.63797396176078258</v>
      </c>
      <c r="J401" s="16"/>
    </row>
    <row r="402" spans="1:10" x14ac:dyDescent="0.25">
      <c r="A402" s="23">
        <v>13252106</v>
      </c>
      <c r="B402" s="23">
        <v>2021</v>
      </c>
      <c r="C402" s="13">
        <v>2022</v>
      </c>
      <c r="D402" s="17" t="s">
        <v>580</v>
      </c>
      <c r="E402" s="17" t="s">
        <v>679</v>
      </c>
      <c r="F402" s="10">
        <v>278.89999999999998</v>
      </c>
      <c r="G402" s="10">
        <v>201.90496999999999</v>
      </c>
      <c r="H402" s="14">
        <f t="shared" si="12"/>
        <v>-76.995029999999986</v>
      </c>
      <c r="I402" s="15">
        <f t="shared" si="13"/>
        <v>-0.27606679813553242</v>
      </c>
      <c r="J402" s="16"/>
    </row>
    <row r="403" spans="1:10" x14ac:dyDescent="0.25">
      <c r="A403" s="23">
        <v>13252104</v>
      </c>
      <c r="B403" s="23">
        <v>2021</v>
      </c>
      <c r="C403" s="13">
        <v>2022</v>
      </c>
      <c r="D403" s="17" t="s">
        <v>576</v>
      </c>
      <c r="E403" s="17" t="s">
        <v>680</v>
      </c>
      <c r="F403" s="10">
        <v>460.9</v>
      </c>
      <c r="G403" s="10">
        <v>729.68838000000005</v>
      </c>
      <c r="H403" s="14">
        <f t="shared" si="12"/>
        <v>268.78838000000007</v>
      </c>
      <c r="I403" s="15">
        <f t="shared" si="13"/>
        <v>0.58318155782165348</v>
      </c>
      <c r="J403" s="16"/>
    </row>
    <row r="404" spans="1:10" x14ac:dyDescent="0.25">
      <c r="A404" s="23">
        <v>20682203</v>
      </c>
      <c r="B404" s="23">
        <v>2022</v>
      </c>
      <c r="C404" s="13">
        <v>2022</v>
      </c>
      <c r="D404" s="17" t="s">
        <v>681</v>
      </c>
      <c r="E404" s="17" t="s">
        <v>682</v>
      </c>
      <c r="F404" s="10">
        <v>308.2</v>
      </c>
      <c r="G404" s="10">
        <v>308.27683000000002</v>
      </c>
      <c r="H404" s="14">
        <f t="shared" si="12"/>
        <v>7.6830000000029486E-2</v>
      </c>
      <c r="I404" s="15">
        <f t="shared" si="13"/>
        <v>2.4928617780671476E-4</v>
      </c>
      <c r="J404" s="16"/>
    </row>
    <row r="405" spans="1:10" x14ac:dyDescent="0.25">
      <c r="A405" s="23">
        <v>20682204</v>
      </c>
      <c r="B405" s="23">
        <v>2022</v>
      </c>
      <c r="C405" s="13">
        <v>2022</v>
      </c>
      <c r="D405" s="17" t="s">
        <v>628</v>
      </c>
      <c r="E405" s="17" t="s">
        <v>683</v>
      </c>
      <c r="F405" s="10">
        <v>221.7</v>
      </c>
      <c r="G405" s="10">
        <v>333.39534000000003</v>
      </c>
      <c r="H405" s="14">
        <f t="shared" si="12"/>
        <v>111.69534000000004</v>
      </c>
      <c r="I405" s="15">
        <f t="shared" si="13"/>
        <v>0.50381299052774042</v>
      </c>
      <c r="J405" s="16"/>
    </row>
    <row r="406" spans="1:10" x14ac:dyDescent="0.25">
      <c r="A406" s="23">
        <v>20682205</v>
      </c>
      <c r="B406" s="23">
        <v>2022</v>
      </c>
      <c r="C406" s="13">
        <v>2022</v>
      </c>
      <c r="D406" s="17" t="s">
        <v>603</v>
      </c>
      <c r="E406" s="17" t="s">
        <v>684</v>
      </c>
      <c r="F406" s="10">
        <v>621.70000000000005</v>
      </c>
      <c r="G406" s="10">
        <v>493.68698999999998</v>
      </c>
      <c r="H406" s="14">
        <f t="shared" si="12"/>
        <v>-128.01301000000007</v>
      </c>
      <c r="I406" s="15">
        <f t="shared" si="13"/>
        <v>-0.20590801029435429</v>
      </c>
      <c r="J406" s="16"/>
    </row>
    <row r="407" spans="1:10" x14ac:dyDescent="0.25">
      <c r="A407" s="23">
        <v>12422201</v>
      </c>
      <c r="B407" s="23">
        <v>2022</v>
      </c>
      <c r="C407" s="13">
        <v>2022</v>
      </c>
      <c r="D407" s="17" t="s">
        <v>685</v>
      </c>
      <c r="E407" s="17" t="s">
        <v>686</v>
      </c>
      <c r="F407" s="10">
        <v>171.1</v>
      </c>
      <c r="G407" s="10">
        <v>153.17148999999998</v>
      </c>
      <c r="H407" s="14">
        <f t="shared" si="12"/>
        <v>-17.928510000000017</v>
      </c>
      <c r="I407" s="15">
        <f t="shared" si="13"/>
        <v>-0.10478381063705446</v>
      </c>
      <c r="J407" s="16"/>
    </row>
    <row r="408" spans="1:10" x14ac:dyDescent="0.25">
      <c r="A408" s="23">
        <v>12422203</v>
      </c>
      <c r="B408" s="23">
        <v>2022</v>
      </c>
      <c r="C408" s="13">
        <v>2022</v>
      </c>
      <c r="D408" s="17" t="s">
        <v>687</v>
      </c>
      <c r="E408" s="17" t="s">
        <v>688</v>
      </c>
      <c r="F408" s="10">
        <v>49.6</v>
      </c>
      <c r="G408" s="10">
        <v>50.306339999999999</v>
      </c>
      <c r="H408" s="14">
        <f t="shared" si="12"/>
        <v>0.7063399999999973</v>
      </c>
      <c r="I408" s="15">
        <f t="shared" si="13"/>
        <v>1.4240725806451558E-2</v>
      </c>
      <c r="J408" s="16"/>
    </row>
    <row r="409" spans="1:10" x14ac:dyDescent="0.25">
      <c r="A409" s="23">
        <v>13332201</v>
      </c>
      <c r="B409" s="23">
        <v>2022</v>
      </c>
      <c r="C409" s="13">
        <v>2022</v>
      </c>
      <c r="D409" s="17" t="s">
        <v>499</v>
      </c>
      <c r="E409" s="17" t="s">
        <v>689</v>
      </c>
      <c r="F409" s="10">
        <v>1360.5</v>
      </c>
      <c r="G409" s="10">
        <v>1216.9337600000001</v>
      </c>
      <c r="H409" s="14">
        <f t="shared" si="12"/>
        <v>-143.56623999999988</v>
      </c>
      <c r="I409" s="15">
        <f t="shared" si="13"/>
        <v>-0.10552461595001829</v>
      </c>
      <c r="J409" s="16"/>
    </row>
    <row r="410" spans="1:10" x14ac:dyDescent="0.25">
      <c r="A410" s="23">
        <v>14112202</v>
      </c>
      <c r="B410" s="23">
        <v>2022</v>
      </c>
      <c r="C410" s="13">
        <v>2022</v>
      </c>
      <c r="D410" s="17" t="s">
        <v>690</v>
      </c>
      <c r="E410" s="17" t="s">
        <v>691</v>
      </c>
      <c r="F410" s="10">
        <v>499.1</v>
      </c>
      <c r="G410" s="10">
        <v>622.67489999999998</v>
      </c>
      <c r="H410" s="14">
        <f t="shared" si="12"/>
        <v>123.57489999999996</v>
      </c>
      <c r="I410" s="15">
        <f t="shared" si="13"/>
        <v>0.2475954718493287</v>
      </c>
      <c r="J410" s="16"/>
    </row>
    <row r="411" spans="1:10" x14ac:dyDescent="0.25">
      <c r="A411" s="23">
        <v>12422208</v>
      </c>
      <c r="B411" s="23">
        <v>2022</v>
      </c>
      <c r="C411" s="13">
        <v>2022</v>
      </c>
      <c r="D411" s="17" t="s">
        <v>692</v>
      </c>
      <c r="E411" s="17" t="s">
        <v>693</v>
      </c>
      <c r="F411" s="10">
        <v>49.7</v>
      </c>
      <c r="G411" s="10">
        <v>48.892139999999998</v>
      </c>
      <c r="H411" s="14">
        <f t="shared" si="12"/>
        <v>-0.80786000000000513</v>
      </c>
      <c r="I411" s="15">
        <f t="shared" si="13"/>
        <v>-1.6254728370221429E-2</v>
      </c>
      <c r="J411" s="16"/>
    </row>
    <row r="412" spans="1:10" x14ac:dyDescent="0.25">
      <c r="A412" s="23">
        <v>13252205</v>
      </c>
      <c r="B412" s="23">
        <v>2022</v>
      </c>
      <c r="C412" s="13">
        <v>2022</v>
      </c>
      <c r="D412" s="17" t="s">
        <v>694</v>
      </c>
      <c r="E412" s="25" t="s">
        <v>695</v>
      </c>
      <c r="F412" s="10">
        <v>614.5</v>
      </c>
      <c r="G412" s="10">
        <v>552.47328000000005</v>
      </c>
      <c r="H412" s="14">
        <f t="shared" si="12"/>
        <v>-62.026719999999955</v>
      </c>
      <c r="I412" s="15">
        <f t="shared" si="13"/>
        <v>-0.10093851912123671</v>
      </c>
      <c r="J412" s="16"/>
    </row>
    <row r="413" spans="1:10" x14ac:dyDescent="0.25">
      <c r="A413" s="23">
        <v>20682211</v>
      </c>
      <c r="B413" s="23">
        <v>2022</v>
      </c>
      <c r="C413" s="13">
        <v>2022</v>
      </c>
      <c r="D413" s="17" t="s">
        <v>696</v>
      </c>
      <c r="E413" s="17" t="s">
        <v>697</v>
      </c>
      <c r="F413" s="10">
        <v>439.5</v>
      </c>
      <c r="G413" s="10">
        <v>409.11871000000002</v>
      </c>
      <c r="H413" s="14">
        <f t="shared" si="12"/>
        <v>-30.381289999999979</v>
      </c>
      <c r="I413" s="15">
        <f t="shared" si="13"/>
        <v>-6.9126939704209286E-2</v>
      </c>
      <c r="J413" s="16"/>
    </row>
    <row r="414" spans="1:10" x14ac:dyDescent="0.25">
      <c r="A414" s="23">
        <v>13492201</v>
      </c>
      <c r="B414" s="23">
        <v>2022</v>
      </c>
      <c r="C414" s="13">
        <v>2022</v>
      </c>
      <c r="D414" s="17" t="s">
        <v>698</v>
      </c>
      <c r="E414" s="17" t="s">
        <v>699</v>
      </c>
      <c r="F414" s="10">
        <v>1603.5</v>
      </c>
      <c r="G414" s="10">
        <v>1986.46684</v>
      </c>
      <c r="H414" s="14">
        <f t="shared" si="12"/>
        <v>382.96684000000005</v>
      </c>
      <c r="I414" s="15">
        <f t="shared" si="13"/>
        <v>0.23883183037106334</v>
      </c>
      <c r="J414" s="16"/>
    </row>
    <row r="415" spans="1:10" x14ac:dyDescent="0.25">
      <c r="A415" s="23">
        <v>12982201</v>
      </c>
      <c r="B415" s="23">
        <v>2022</v>
      </c>
      <c r="C415" s="13">
        <v>2022</v>
      </c>
      <c r="D415" s="17" t="s">
        <v>700</v>
      </c>
      <c r="E415" s="17" t="s">
        <v>701</v>
      </c>
      <c r="F415" s="10">
        <v>199.6</v>
      </c>
      <c r="G415" s="10">
        <v>170.5701</v>
      </c>
      <c r="H415" s="14">
        <f t="shared" si="12"/>
        <v>-29.029899999999998</v>
      </c>
      <c r="I415" s="15">
        <f t="shared" si="13"/>
        <v>-0.14544038076152305</v>
      </c>
      <c r="J415" s="16"/>
    </row>
    <row r="416" spans="1:10" x14ac:dyDescent="0.25">
      <c r="A416" s="23">
        <v>12422204</v>
      </c>
      <c r="B416" s="23">
        <v>2022</v>
      </c>
      <c r="C416" s="13">
        <v>2022</v>
      </c>
      <c r="D416" s="17" t="s">
        <v>502</v>
      </c>
      <c r="E416" s="17" t="s">
        <v>702</v>
      </c>
      <c r="F416" s="10">
        <v>226.6</v>
      </c>
      <c r="G416" s="10">
        <v>192.73472000000001</v>
      </c>
      <c r="H416" s="14">
        <f t="shared" si="12"/>
        <v>-33.865279999999984</v>
      </c>
      <c r="I416" s="15">
        <f t="shared" si="13"/>
        <v>-0.14944960282436004</v>
      </c>
      <c r="J416" s="16"/>
    </row>
    <row r="417" spans="1:10" x14ac:dyDescent="0.25">
      <c r="A417" s="23">
        <v>12422205</v>
      </c>
      <c r="B417" s="23">
        <v>2022</v>
      </c>
      <c r="C417" s="13">
        <v>2022</v>
      </c>
      <c r="D417" s="17" t="s">
        <v>703</v>
      </c>
      <c r="E417" s="17" t="s">
        <v>704</v>
      </c>
      <c r="F417" s="10">
        <v>42</v>
      </c>
      <c r="G417" s="10">
        <v>56.027910000000006</v>
      </c>
      <c r="H417" s="14">
        <f t="shared" si="12"/>
        <v>14.027910000000006</v>
      </c>
      <c r="I417" s="15">
        <f t="shared" si="13"/>
        <v>0.33399785714285729</v>
      </c>
      <c r="J417" s="16"/>
    </row>
    <row r="418" spans="1:10" x14ac:dyDescent="0.25">
      <c r="A418" s="8">
        <v>12422206</v>
      </c>
      <c r="B418" s="23">
        <v>2022</v>
      </c>
      <c r="C418" s="13">
        <v>2022</v>
      </c>
      <c r="D418" s="17" t="s">
        <v>705</v>
      </c>
      <c r="E418" s="17" t="s">
        <v>706</v>
      </c>
      <c r="F418" s="10">
        <v>179.9</v>
      </c>
      <c r="G418" s="10">
        <v>124.74683</v>
      </c>
      <c r="H418" s="14">
        <f t="shared" si="12"/>
        <v>-55.153170000000003</v>
      </c>
      <c r="I418" s="15">
        <f t="shared" si="13"/>
        <v>-0.30657682045580881</v>
      </c>
      <c r="J418" s="16"/>
    </row>
    <row r="419" spans="1:10" x14ac:dyDescent="0.25">
      <c r="A419" s="8">
        <v>13502191</v>
      </c>
      <c r="B419" s="8">
        <v>2021</v>
      </c>
      <c r="C419" s="13">
        <v>2022</v>
      </c>
      <c r="D419" s="17" t="s">
        <v>707</v>
      </c>
      <c r="E419" s="17" t="s">
        <v>708</v>
      </c>
      <c r="F419" s="10">
        <v>1581.501</v>
      </c>
      <c r="G419" s="10">
        <v>1844.09555</v>
      </c>
      <c r="H419" s="14">
        <f t="shared" si="12"/>
        <v>262.59455000000003</v>
      </c>
      <c r="I419" s="15">
        <f t="shared" si="13"/>
        <v>0.16604134300262854</v>
      </c>
      <c r="J419" s="16"/>
    </row>
    <row r="420" spans="1:10" x14ac:dyDescent="0.25">
      <c r="A420" s="8">
        <v>13252122</v>
      </c>
      <c r="B420" s="8">
        <v>2021</v>
      </c>
      <c r="C420" s="13">
        <v>2022</v>
      </c>
      <c r="D420" s="17" t="s">
        <v>709</v>
      </c>
      <c r="E420" s="17" t="s">
        <v>710</v>
      </c>
      <c r="F420" s="10">
        <v>1393.1569999999999</v>
      </c>
      <c r="G420" s="10">
        <v>2047.83215</v>
      </c>
      <c r="H420" s="14">
        <f t="shared" si="12"/>
        <v>654.67515000000003</v>
      </c>
      <c r="I420" s="15">
        <f t="shared" si="13"/>
        <v>0.46992201883922635</v>
      </c>
      <c r="J420" s="16"/>
    </row>
    <row r="421" spans="1:10" x14ac:dyDescent="0.25">
      <c r="A421" s="8">
        <v>13251910</v>
      </c>
      <c r="B421" s="8">
        <v>2019</v>
      </c>
      <c r="C421" s="13">
        <v>2022</v>
      </c>
      <c r="D421" s="17" t="s">
        <v>711</v>
      </c>
      <c r="E421" s="17" t="s">
        <v>712</v>
      </c>
      <c r="F421" s="10">
        <v>4579.3999999999996</v>
      </c>
      <c r="G421" s="10">
        <v>2781.0307299999999</v>
      </c>
      <c r="H421" s="14">
        <f t="shared" si="12"/>
        <v>-1798.3692699999997</v>
      </c>
      <c r="I421" s="15">
        <f t="shared" si="13"/>
        <v>-0.39270849237891425</v>
      </c>
      <c r="J421" s="16"/>
    </row>
    <row r="422" spans="1:10" x14ac:dyDescent="0.25">
      <c r="A422" s="8">
        <v>13402202</v>
      </c>
      <c r="B422" s="8">
        <v>2022</v>
      </c>
      <c r="C422" s="13">
        <v>2022</v>
      </c>
      <c r="D422" s="17" t="s">
        <v>713</v>
      </c>
      <c r="E422" s="17" t="s">
        <v>714</v>
      </c>
      <c r="F422" s="10">
        <v>19.600000000000001</v>
      </c>
      <c r="G422" s="10">
        <v>20.030139999999999</v>
      </c>
      <c r="H422" s="14">
        <f t="shared" si="12"/>
        <v>0.43013999999999797</v>
      </c>
      <c r="I422" s="15">
        <f t="shared" si="13"/>
        <v>2.1945918367346835E-2</v>
      </c>
      <c r="J422" s="16"/>
    </row>
    <row r="423" spans="1:10" x14ac:dyDescent="0.25">
      <c r="A423" s="8">
        <v>13252209</v>
      </c>
      <c r="B423" s="8">
        <v>2022</v>
      </c>
      <c r="C423" s="13">
        <v>2022</v>
      </c>
      <c r="D423" s="17" t="s">
        <v>715</v>
      </c>
      <c r="E423" s="17" t="s">
        <v>716</v>
      </c>
      <c r="F423" s="10">
        <v>171.21600000000001</v>
      </c>
      <c r="G423" s="10">
        <v>59.610480000000003</v>
      </c>
      <c r="H423" s="14">
        <f t="shared" si="12"/>
        <v>-111.60552000000001</v>
      </c>
      <c r="I423" s="15">
        <f t="shared" si="13"/>
        <v>-0.65184048219792545</v>
      </c>
      <c r="J423" s="16"/>
    </row>
    <row r="424" spans="1:10" x14ac:dyDescent="0.25">
      <c r="A424" s="8">
        <v>13252107</v>
      </c>
      <c r="B424" s="8">
        <v>2021</v>
      </c>
      <c r="C424" s="13">
        <v>2022</v>
      </c>
      <c r="D424" s="17" t="s">
        <v>596</v>
      </c>
      <c r="E424" s="17" t="s">
        <v>597</v>
      </c>
      <c r="F424" s="10">
        <v>346.40800000000002</v>
      </c>
      <c r="G424" s="10">
        <v>219.51249999999999</v>
      </c>
      <c r="H424" s="14">
        <f t="shared" si="12"/>
        <v>-126.89550000000003</v>
      </c>
      <c r="I424" s="15">
        <f t="shared" si="13"/>
        <v>-0.36631804115378402</v>
      </c>
      <c r="J424" s="16"/>
    </row>
    <row r="425" spans="1:10" x14ac:dyDescent="0.25">
      <c r="A425" s="8">
        <v>13252109</v>
      </c>
      <c r="B425" s="8">
        <v>2021</v>
      </c>
      <c r="C425" s="13">
        <v>2022</v>
      </c>
      <c r="D425" s="17" t="s">
        <v>521</v>
      </c>
      <c r="E425" s="17" t="s">
        <v>522</v>
      </c>
      <c r="F425" s="10">
        <v>177.4</v>
      </c>
      <c r="G425" s="10">
        <v>156.54885999999999</v>
      </c>
      <c r="H425" s="14">
        <f t="shared" si="12"/>
        <v>-20.851140000000015</v>
      </c>
      <c r="I425" s="15">
        <f t="shared" si="13"/>
        <v>-0.11753742953776784</v>
      </c>
      <c r="J425" s="16"/>
    </row>
    <row r="426" spans="1:10" x14ac:dyDescent="0.25">
      <c r="A426" s="8">
        <v>14272290</v>
      </c>
      <c r="B426" s="8">
        <v>2022</v>
      </c>
      <c r="C426" s="13">
        <v>2022</v>
      </c>
      <c r="D426" s="17" t="s">
        <v>717</v>
      </c>
      <c r="E426" s="17" t="s">
        <v>718</v>
      </c>
      <c r="F426" s="10">
        <v>443.8</v>
      </c>
      <c r="G426" s="10">
        <v>415.31421</v>
      </c>
      <c r="H426" s="14">
        <f t="shared" si="12"/>
        <v>-28.485790000000009</v>
      </c>
      <c r="I426" s="15">
        <f t="shared" si="13"/>
        <v>-6.4186097341144679E-2</v>
      </c>
      <c r="J426" s="16"/>
    </row>
    <row r="427" spans="1:10" x14ac:dyDescent="0.25">
      <c r="A427" s="8">
        <v>12932204</v>
      </c>
      <c r="B427" s="8">
        <v>2022</v>
      </c>
      <c r="C427" s="13">
        <v>2022</v>
      </c>
      <c r="D427" s="17" t="s">
        <v>719</v>
      </c>
      <c r="E427" s="17" t="s">
        <v>408</v>
      </c>
      <c r="F427" s="10">
        <v>469.5</v>
      </c>
      <c r="G427" s="10">
        <v>587.47735</v>
      </c>
      <c r="H427" s="14">
        <f t="shared" si="12"/>
        <v>117.97735</v>
      </c>
      <c r="I427" s="15">
        <f t="shared" si="13"/>
        <v>0.25128296059637911</v>
      </c>
      <c r="J427" s="16"/>
    </row>
    <row r="428" spans="1:10" x14ac:dyDescent="0.25">
      <c r="A428" s="8">
        <v>12962204</v>
      </c>
      <c r="B428" s="8">
        <v>2022</v>
      </c>
      <c r="C428" s="13">
        <v>2022</v>
      </c>
      <c r="D428" s="17" t="s">
        <v>720</v>
      </c>
      <c r="E428" s="17" t="s">
        <v>721</v>
      </c>
      <c r="F428" s="10">
        <v>18.899999999999999</v>
      </c>
      <c r="G428" s="10">
        <v>18.507369999999998</v>
      </c>
      <c r="H428" s="14">
        <f t="shared" si="12"/>
        <v>-0.39263000000000048</v>
      </c>
      <c r="I428" s="15">
        <f t="shared" si="13"/>
        <v>-2.0774074074074101E-2</v>
      </c>
      <c r="J428" s="16"/>
    </row>
    <row r="429" spans="1:10" x14ac:dyDescent="0.25">
      <c r="A429" s="8">
        <v>12962205</v>
      </c>
      <c r="B429" s="8">
        <v>2022</v>
      </c>
      <c r="C429" s="13">
        <v>2022</v>
      </c>
      <c r="D429" s="17" t="s">
        <v>722</v>
      </c>
      <c r="E429" s="17" t="s">
        <v>723</v>
      </c>
      <c r="F429" s="10">
        <v>3623.5</v>
      </c>
      <c r="G429" s="10">
        <v>2485.5916099999999</v>
      </c>
      <c r="H429" s="14">
        <f t="shared" si="12"/>
        <v>-1137.9083900000001</v>
      </c>
      <c r="I429" s="15">
        <f t="shared" si="13"/>
        <v>-0.3140357085690631</v>
      </c>
      <c r="J429" s="16"/>
    </row>
    <row r="430" spans="1:10" x14ac:dyDescent="0.25">
      <c r="A430" s="8">
        <v>12932205</v>
      </c>
      <c r="B430" s="8">
        <v>2022</v>
      </c>
      <c r="C430" s="13">
        <v>2022</v>
      </c>
      <c r="D430" s="17" t="s">
        <v>724</v>
      </c>
      <c r="E430" s="17" t="s">
        <v>725</v>
      </c>
      <c r="F430" s="10">
        <v>225.4</v>
      </c>
      <c r="G430" s="10">
        <v>564.40012999999999</v>
      </c>
      <c r="H430" s="14">
        <f t="shared" si="12"/>
        <v>339.00013000000001</v>
      </c>
      <c r="I430" s="15">
        <f t="shared" si="13"/>
        <v>1.5039934782608695</v>
      </c>
      <c r="J430" s="16"/>
    </row>
    <row r="431" spans="1:10" x14ac:dyDescent="0.25">
      <c r="A431" s="8">
        <v>12932206</v>
      </c>
      <c r="B431" s="8">
        <v>2022</v>
      </c>
      <c r="C431" s="13">
        <v>2022</v>
      </c>
      <c r="D431" s="17" t="s">
        <v>726</v>
      </c>
      <c r="E431" s="17" t="s">
        <v>727</v>
      </c>
      <c r="F431" s="10">
        <v>225</v>
      </c>
      <c r="G431" s="10">
        <v>251.13585999999998</v>
      </c>
      <c r="H431" s="14">
        <f t="shared" si="12"/>
        <v>26.13585999999998</v>
      </c>
      <c r="I431" s="15">
        <f t="shared" si="13"/>
        <v>0.11615937777777768</v>
      </c>
      <c r="J431" s="16"/>
    </row>
    <row r="432" spans="1:10" x14ac:dyDescent="0.25">
      <c r="A432" s="8">
        <v>12932209</v>
      </c>
      <c r="B432" s="8">
        <v>2022</v>
      </c>
      <c r="C432" s="13">
        <v>2022</v>
      </c>
      <c r="D432" s="17" t="s">
        <v>728</v>
      </c>
      <c r="E432" s="17" t="s">
        <v>729</v>
      </c>
      <c r="F432" s="10">
        <v>187.3</v>
      </c>
      <c r="G432" s="10">
        <v>151.90232999999998</v>
      </c>
      <c r="H432" s="14">
        <f t="shared" si="12"/>
        <v>-35.397670000000033</v>
      </c>
      <c r="I432" s="15">
        <f t="shared" si="13"/>
        <v>-0.18898916177255756</v>
      </c>
      <c r="J432" s="16"/>
    </row>
    <row r="433" spans="1:10" x14ac:dyDescent="0.25">
      <c r="A433" s="8">
        <v>20082201</v>
      </c>
      <c r="B433" s="8">
        <v>2022</v>
      </c>
      <c r="C433" s="13">
        <v>2022</v>
      </c>
      <c r="D433" s="17" t="s">
        <v>730</v>
      </c>
      <c r="E433" s="17" t="s">
        <v>731</v>
      </c>
      <c r="F433" s="10">
        <v>67.099999999999994</v>
      </c>
      <c r="G433" s="10">
        <v>68.824339999999992</v>
      </c>
      <c r="H433" s="14">
        <f t="shared" si="12"/>
        <v>1.724339999999998</v>
      </c>
      <c r="I433" s="15">
        <f t="shared" si="13"/>
        <v>2.5698062593144534E-2</v>
      </c>
      <c r="J433" s="16"/>
    </row>
    <row r="434" spans="1:10" x14ac:dyDescent="0.25">
      <c r="A434" s="8">
        <v>12902002</v>
      </c>
      <c r="B434" s="8">
        <v>2020</v>
      </c>
      <c r="C434" s="13">
        <v>2022</v>
      </c>
      <c r="D434" s="17" t="s">
        <v>732</v>
      </c>
      <c r="E434" s="25" t="s">
        <v>733</v>
      </c>
      <c r="F434" s="10">
        <v>355.923</v>
      </c>
      <c r="G434" s="10">
        <v>895.63261</v>
      </c>
      <c r="H434" s="14">
        <f t="shared" si="12"/>
        <v>539.70961</v>
      </c>
      <c r="I434" s="15">
        <f t="shared" si="13"/>
        <v>1.5163662084214844</v>
      </c>
      <c r="J434" s="16"/>
    </row>
    <row r="435" spans="1:10" x14ac:dyDescent="0.25">
      <c r="A435" s="8">
        <v>12842001</v>
      </c>
      <c r="B435" s="8">
        <v>2020</v>
      </c>
      <c r="C435" s="13">
        <v>2022</v>
      </c>
      <c r="D435" s="17" t="s">
        <v>734</v>
      </c>
      <c r="E435" s="25" t="s">
        <v>734</v>
      </c>
      <c r="F435" s="10">
        <v>407.15300000000002</v>
      </c>
      <c r="G435" s="10">
        <v>396.23444000000001</v>
      </c>
      <c r="H435" s="14">
        <f t="shared" si="12"/>
        <v>-10.918560000000014</v>
      </c>
      <c r="I435" s="15">
        <f t="shared" si="13"/>
        <v>-2.6816847720635764E-2</v>
      </c>
      <c r="J435" s="16"/>
    </row>
    <row r="436" spans="1:10" x14ac:dyDescent="0.25">
      <c r="A436" s="8">
        <v>12962002</v>
      </c>
      <c r="B436" s="8">
        <v>2020</v>
      </c>
      <c r="C436" s="13">
        <v>2022</v>
      </c>
      <c r="D436" s="17" t="s">
        <v>735</v>
      </c>
      <c r="E436" s="17" t="s">
        <v>736</v>
      </c>
      <c r="F436" s="10">
        <v>348.7</v>
      </c>
      <c r="G436" s="10">
        <v>512.73267999999996</v>
      </c>
      <c r="H436" s="14">
        <f t="shared" si="12"/>
        <v>164.03267999999997</v>
      </c>
      <c r="I436" s="15">
        <f t="shared" si="13"/>
        <v>0.47041204473759674</v>
      </c>
      <c r="J436" s="16"/>
    </row>
    <row r="437" spans="1:10" x14ac:dyDescent="0.25">
      <c r="A437" s="8">
        <v>12922101</v>
      </c>
      <c r="B437" s="8">
        <v>2021</v>
      </c>
      <c r="C437" s="13">
        <v>2022</v>
      </c>
      <c r="D437" s="17" t="s">
        <v>737</v>
      </c>
      <c r="E437" s="17" t="s">
        <v>738</v>
      </c>
      <c r="F437" s="10">
        <v>556.80799999999999</v>
      </c>
      <c r="G437" s="10">
        <v>481.65846000000005</v>
      </c>
      <c r="H437" s="14">
        <f t="shared" si="12"/>
        <v>-75.149539999999945</v>
      </c>
      <c r="I437" s="15">
        <f t="shared" si="13"/>
        <v>-0.13496490711340345</v>
      </c>
      <c r="J437" s="16"/>
    </row>
    <row r="438" spans="1:10" x14ac:dyDescent="0.25">
      <c r="A438" s="8">
        <v>12932103</v>
      </c>
      <c r="B438" s="8">
        <v>2021</v>
      </c>
      <c r="C438" s="13">
        <v>2022</v>
      </c>
      <c r="D438" s="17" t="s">
        <v>739</v>
      </c>
      <c r="E438" s="17" t="s">
        <v>740</v>
      </c>
      <c r="F438" s="10">
        <v>9160.8790000000008</v>
      </c>
      <c r="G438" s="10">
        <v>7106.4587799999999</v>
      </c>
      <c r="H438" s="14">
        <f t="shared" si="12"/>
        <v>-2054.4202200000009</v>
      </c>
      <c r="I438" s="15">
        <f t="shared" si="13"/>
        <v>-0.22426016324416037</v>
      </c>
      <c r="J438" s="16"/>
    </row>
    <row r="439" spans="1:10" x14ac:dyDescent="0.25">
      <c r="A439" s="8">
        <v>12812101</v>
      </c>
      <c r="B439" s="8">
        <v>2021</v>
      </c>
      <c r="C439" s="13">
        <v>2022</v>
      </c>
      <c r="D439" s="17" t="s">
        <v>741</v>
      </c>
      <c r="E439" s="17" t="s">
        <v>742</v>
      </c>
      <c r="F439" s="10">
        <v>199.5</v>
      </c>
      <c r="G439" s="10">
        <v>336.72492999999997</v>
      </c>
      <c r="H439" s="14">
        <f t="shared" si="12"/>
        <v>137.22492999999997</v>
      </c>
      <c r="I439" s="15">
        <f t="shared" si="13"/>
        <v>0.68784426065162896</v>
      </c>
      <c r="J439" s="16"/>
    </row>
    <row r="440" spans="1:10" x14ac:dyDescent="0.25">
      <c r="A440" s="8">
        <v>12922102</v>
      </c>
      <c r="B440" s="8">
        <v>2021</v>
      </c>
      <c r="C440" s="13">
        <v>2022</v>
      </c>
      <c r="D440" s="17" t="s">
        <v>743</v>
      </c>
      <c r="E440" s="17" t="s">
        <v>744</v>
      </c>
      <c r="F440" s="10">
        <v>1161.7</v>
      </c>
      <c r="G440" s="10">
        <v>383.20380999999998</v>
      </c>
      <c r="H440" s="14">
        <f t="shared" si="12"/>
        <v>-778.49619000000007</v>
      </c>
      <c r="I440" s="15">
        <f t="shared" si="13"/>
        <v>-0.6701353103210812</v>
      </c>
      <c r="J440" s="16"/>
    </row>
    <row r="441" spans="1:10" x14ac:dyDescent="0.25">
      <c r="A441" s="8">
        <v>12972102</v>
      </c>
      <c r="B441" s="8">
        <v>2021</v>
      </c>
      <c r="C441" s="13">
        <v>2022</v>
      </c>
      <c r="D441" s="17" t="s">
        <v>745</v>
      </c>
      <c r="E441" s="17" t="s">
        <v>746</v>
      </c>
      <c r="F441" s="10">
        <v>2361.1</v>
      </c>
      <c r="G441" s="10">
        <v>2668.95696</v>
      </c>
      <c r="H441" s="14">
        <f t="shared" si="12"/>
        <v>307.85696000000007</v>
      </c>
      <c r="I441" s="15">
        <f t="shared" si="13"/>
        <v>0.1303870907627801</v>
      </c>
      <c r="J441" s="16"/>
    </row>
    <row r="442" spans="1:10" x14ac:dyDescent="0.25">
      <c r="A442" s="8">
        <v>12932203</v>
      </c>
      <c r="B442" s="8">
        <v>2022</v>
      </c>
      <c r="C442" s="13">
        <v>2022</v>
      </c>
      <c r="D442" s="17" t="s">
        <v>747</v>
      </c>
      <c r="E442" s="17" t="s">
        <v>748</v>
      </c>
      <c r="F442" s="10">
        <v>304.8</v>
      </c>
      <c r="G442" s="10">
        <v>331.65253999999999</v>
      </c>
      <c r="H442" s="14">
        <f t="shared" si="12"/>
        <v>26.852539999999976</v>
      </c>
      <c r="I442" s="15">
        <f t="shared" si="13"/>
        <v>8.8098884514435621E-2</v>
      </c>
      <c r="J442" s="16"/>
    </row>
    <row r="443" spans="1:10" x14ac:dyDescent="0.25">
      <c r="A443" s="8">
        <v>12972201</v>
      </c>
      <c r="B443" s="8">
        <v>2022</v>
      </c>
      <c r="C443" s="13">
        <v>2022</v>
      </c>
      <c r="D443" s="17" t="s">
        <v>749</v>
      </c>
      <c r="E443" s="17" t="s">
        <v>750</v>
      </c>
      <c r="F443" s="10">
        <v>70.099999999999994</v>
      </c>
      <c r="G443" s="10">
        <v>58.202539999999999</v>
      </c>
      <c r="H443" s="14">
        <f t="shared" si="12"/>
        <v>-11.897459999999995</v>
      </c>
      <c r="I443" s="15">
        <f t="shared" si="13"/>
        <v>-0.16972125534950067</v>
      </c>
      <c r="J443" s="16"/>
    </row>
    <row r="444" spans="1:10" x14ac:dyDescent="0.25">
      <c r="A444" s="8">
        <v>12972202</v>
      </c>
      <c r="B444" s="8">
        <v>2022</v>
      </c>
      <c r="C444" s="13">
        <v>2022</v>
      </c>
      <c r="D444" s="17" t="s">
        <v>751</v>
      </c>
      <c r="E444" s="17" t="s">
        <v>752</v>
      </c>
      <c r="F444" s="10">
        <v>336.5</v>
      </c>
      <c r="G444" s="10">
        <v>192.38489000000001</v>
      </c>
      <c r="H444" s="14">
        <f t="shared" si="12"/>
        <v>-144.11510999999999</v>
      </c>
      <c r="I444" s="15">
        <f t="shared" si="13"/>
        <v>-0.42827670133729567</v>
      </c>
      <c r="J444" s="16"/>
    </row>
    <row r="445" spans="1:10" x14ac:dyDescent="0.25">
      <c r="A445" s="8">
        <v>12962202</v>
      </c>
      <c r="B445" s="8">
        <v>2022</v>
      </c>
      <c r="C445" s="13">
        <v>2022</v>
      </c>
      <c r="D445" s="17" t="s">
        <v>753</v>
      </c>
      <c r="E445" s="17" t="s">
        <v>754</v>
      </c>
      <c r="F445" s="10">
        <v>491.3</v>
      </c>
      <c r="G445" s="10">
        <v>907.71659999999997</v>
      </c>
      <c r="H445" s="14">
        <f t="shared" si="12"/>
        <v>416.41659999999996</v>
      </c>
      <c r="I445" s="15">
        <f t="shared" si="13"/>
        <v>0.84758111133726832</v>
      </c>
      <c r="J445" s="16"/>
    </row>
    <row r="446" spans="1:10" x14ac:dyDescent="0.25">
      <c r="A446" s="8">
        <v>12972203</v>
      </c>
      <c r="B446" s="8">
        <v>2022</v>
      </c>
      <c r="C446" s="13">
        <v>2022</v>
      </c>
      <c r="D446" s="17" t="s">
        <v>617</v>
      </c>
      <c r="E446" s="17" t="s">
        <v>755</v>
      </c>
      <c r="F446" s="10">
        <v>3014.2</v>
      </c>
      <c r="G446" s="10">
        <v>3899.3703100000002</v>
      </c>
      <c r="H446" s="14">
        <f t="shared" si="12"/>
        <v>885.17031000000043</v>
      </c>
      <c r="I446" s="15">
        <f t="shared" si="13"/>
        <v>0.29366674739566068</v>
      </c>
      <c r="J446" s="16"/>
    </row>
    <row r="447" spans="1:10" x14ac:dyDescent="0.25">
      <c r="A447" s="23">
        <v>14362001</v>
      </c>
      <c r="B447" s="23">
        <v>2020</v>
      </c>
      <c r="C447" s="13">
        <v>2023</v>
      </c>
      <c r="D447" s="17" t="s">
        <v>756</v>
      </c>
      <c r="E447" s="28" t="s">
        <v>757</v>
      </c>
      <c r="F447" s="10">
        <v>2313.5555399999998</v>
      </c>
      <c r="G447" s="10">
        <v>1335.89915</v>
      </c>
      <c r="H447" s="14">
        <f t="shared" si="12"/>
        <v>-977.65638999999987</v>
      </c>
      <c r="I447" s="15">
        <f t="shared" si="13"/>
        <v>-0.42257744545004522</v>
      </c>
      <c r="J447" s="16"/>
    </row>
    <row r="448" spans="1:10" x14ac:dyDescent="0.25">
      <c r="A448" s="23">
        <v>20082002</v>
      </c>
      <c r="B448" s="23">
        <v>2020</v>
      </c>
      <c r="C448" s="13">
        <v>2023</v>
      </c>
      <c r="D448" s="17" t="s">
        <v>758</v>
      </c>
      <c r="E448" s="28" t="s">
        <v>759</v>
      </c>
      <c r="F448" s="10">
        <v>882.84768000000008</v>
      </c>
      <c r="G448" s="10">
        <v>964.65198999999996</v>
      </c>
      <c r="H448" s="14">
        <f t="shared" si="12"/>
        <v>81.804309999999873</v>
      </c>
      <c r="I448" s="15">
        <f t="shared" si="13"/>
        <v>9.2659596726810067E-2</v>
      </c>
      <c r="J448" s="16"/>
    </row>
    <row r="449" spans="1:10" x14ac:dyDescent="0.25">
      <c r="A449" s="23">
        <v>13462105</v>
      </c>
      <c r="B449" s="23">
        <v>2021</v>
      </c>
      <c r="C449" s="13">
        <v>2023</v>
      </c>
      <c r="D449" s="17" t="s">
        <v>760</v>
      </c>
      <c r="E449" s="17" t="s">
        <v>761</v>
      </c>
      <c r="F449" s="10">
        <v>478.00503000000003</v>
      </c>
      <c r="G449" s="10">
        <v>357.29338999999999</v>
      </c>
      <c r="H449" s="14">
        <f t="shared" si="12"/>
        <v>-120.71164000000005</v>
      </c>
      <c r="I449" s="15">
        <f t="shared" si="13"/>
        <v>-0.25253215431645154</v>
      </c>
      <c r="J449" s="16"/>
    </row>
    <row r="450" spans="1:10" x14ac:dyDescent="0.25">
      <c r="A450" s="23">
        <v>13462001</v>
      </c>
      <c r="B450" s="23">
        <v>2020</v>
      </c>
      <c r="C450" s="13">
        <v>2023</v>
      </c>
      <c r="D450" s="17" t="s">
        <v>762</v>
      </c>
      <c r="E450" s="17" t="s">
        <v>763</v>
      </c>
      <c r="F450" s="10">
        <v>8848.5693699999993</v>
      </c>
      <c r="G450" s="10">
        <v>4055.0590200000001</v>
      </c>
      <c r="H450" s="14">
        <f t="shared" ref="H450:H513" si="14">+G450-F450</f>
        <v>-4793.5103499999987</v>
      </c>
      <c r="I450" s="15">
        <f t="shared" ref="I450:I513" si="15">+H450/F450</f>
        <v>-0.54172715944927929</v>
      </c>
      <c r="J450" s="16"/>
    </row>
    <row r="451" spans="1:10" x14ac:dyDescent="0.25">
      <c r="A451" s="23">
        <v>13252108</v>
      </c>
      <c r="B451" s="23">
        <v>2021</v>
      </c>
      <c r="C451" s="13">
        <v>2023</v>
      </c>
      <c r="D451" s="17" t="s">
        <v>764</v>
      </c>
      <c r="E451" s="28" t="s">
        <v>765</v>
      </c>
      <c r="F451" s="10">
        <v>921.49896000000001</v>
      </c>
      <c r="G451" s="10">
        <v>521.91261999999995</v>
      </c>
      <c r="H451" s="14">
        <f t="shared" si="14"/>
        <v>-399.58634000000006</v>
      </c>
      <c r="I451" s="15">
        <f t="shared" si="15"/>
        <v>-0.43362646876997024</v>
      </c>
      <c r="J451" s="16"/>
    </row>
    <row r="452" spans="1:10" x14ac:dyDescent="0.25">
      <c r="A452" s="23">
        <v>12932104</v>
      </c>
      <c r="B452" s="23">
        <v>2021</v>
      </c>
      <c r="C452" s="13">
        <v>2023</v>
      </c>
      <c r="D452" s="17" t="s">
        <v>766</v>
      </c>
      <c r="E452" s="17" t="s">
        <v>766</v>
      </c>
      <c r="F452" s="10">
        <v>384.96840000000003</v>
      </c>
      <c r="G452" s="10">
        <v>353.38376</v>
      </c>
      <c r="H452" s="14">
        <f t="shared" si="14"/>
        <v>-31.584640000000036</v>
      </c>
      <c r="I452" s="15">
        <f t="shared" si="15"/>
        <v>-8.2044760037447317E-2</v>
      </c>
      <c r="J452" s="16"/>
    </row>
    <row r="453" spans="1:10" x14ac:dyDescent="0.25">
      <c r="A453" s="23">
        <v>12962105</v>
      </c>
      <c r="B453" s="23">
        <v>2021</v>
      </c>
      <c r="C453" s="13">
        <v>2023</v>
      </c>
      <c r="D453" s="17" t="s">
        <v>767</v>
      </c>
      <c r="E453" s="28" t="s">
        <v>768</v>
      </c>
      <c r="F453" s="10">
        <v>1122.6141100000002</v>
      </c>
      <c r="G453" s="10">
        <v>863.59189000000003</v>
      </c>
      <c r="H453" s="14">
        <f t="shared" si="14"/>
        <v>-259.02222000000017</v>
      </c>
      <c r="I453" s="15">
        <f t="shared" si="15"/>
        <v>-0.23073130623665519</v>
      </c>
      <c r="J453" s="16"/>
    </row>
    <row r="454" spans="1:10" x14ac:dyDescent="0.25">
      <c r="A454" s="23">
        <v>20082102</v>
      </c>
      <c r="B454" s="23">
        <v>2021</v>
      </c>
      <c r="C454" s="13">
        <v>2023</v>
      </c>
      <c r="D454" s="17" t="s">
        <v>769</v>
      </c>
      <c r="E454" s="28" t="s">
        <v>770</v>
      </c>
      <c r="F454" s="10">
        <v>2324.60914</v>
      </c>
      <c r="G454" s="10">
        <v>1485.3388600000001</v>
      </c>
      <c r="H454" s="14">
        <f t="shared" si="14"/>
        <v>-839.27027999999996</v>
      </c>
      <c r="I454" s="15">
        <f t="shared" si="15"/>
        <v>-0.36103715913291123</v>
      </c>
      <c r="J454" s="16"/>
    </row>
    <row r="455" spans="1:10" x14ac:dyDescent="0.25">
      <c r="A455" s="23">
        <v>13462101</v>
      </c>
      <c r="B455" s="23">
        <v>2021</v>
      </c>
      <c r="C455" s="13">
        <v>2023</v>
      </c>
      <c r="D455" s="17" t="s">
        <v>771</v>
      </c>
      <c r="E455" s="28" t="s">
        <v>772</v>
      </c>
      <c r="F455" s="10">
        <v>5909.7556699999996</v>
      </c>
      <c r="G455" s="10">
        <v>1838.99629</v>
      </c>
      <c r="H455" s="14">
        <f t="shared" si="14"/>
        <v>-4070.7593799999995</v>
      </c>
      <c r="I455" s="15">
        <f t="shared" si="15"/>
        <v>-0.68882025033024752</v>
      </c>
      <c r="J455" s="16"/>
    </row>
    <row r="456" spans="1:10" x14ac:dyDescent="0.25">
      <c r="A456" s="23">
        <v>12422202</v>
      </c>
      <c r="B456" s="23">
        <v>2022</v>
      </c>
      <c r="C456" s="13">
        <v>2023</v>
      </c>
      <c r="D456" s="17" t="s">
        <v>773</v>
      </c>
      <c r="E456" s="28" t="s">
        <v>774</v>
      </c>
      <c r="F456" s="10">
        <v>312.59640000000002</v>
      </c>
      <c r="G456" s="10">
        <v>203.25798</v>
      </c>
      <c r="H456" s="14">
        <f t="shared" si="14"/>
        <v>-109.33842000000001</v>
      </c>
      <c r="I456" s="15">
        <f t="shared" si="15"/>
        <v>-0.3497750453939969</v>
      </c>
      <c r="J456" s="16"/>
    </row>
    <row r="457" spans="1:10" x14ac:dyDescent="0.25">
      <c r="A457" s="23">
        <v>12902201</v>
      </c>
      <c r="B457" s="23">
        <v>2022</v>
      </c>
      <c r="C457" s="13">
        <v>2023</v>
      </c>
      <c r="D457" s="17" t="s">
        <v>775</v>
      </c>
      <c r="E457" s="28" t="s">
        <v>776</v>
      </c>
      <c r="F457" s="10">
        <v>163.15825000000001</v>
      </c>
      <c r="G457" s="10">
        <v>192.61584999999999</v>
      </c>
      <c r="H457" s="14">
        <f t="shared" si="14"/>
        <v>29.457599999999985</v>
      </c>
      <c r="I457" s="15">
        <f t="shared" si="15"/>
        <v>0.18054618752039803</v>
      </c>
      <c r="J457" s="16"/>
    </row>
    <row r="458" spans="1:10" x14ac:dyDescent="0.25">
      <c r="A458" s="23">
        <v>20682206</v>
      </c>
      <c r="B458" s="23">
        <v>2022</v>
      </c>
      <c r="C458" s="13">
        <v>2023</v>
      </c>
      <c r="D458" s="17" t="s">
        <v>777</v>
      </c>
      <c r="E458" s="28" t="s">
        <v>778</v>
      </c>
      <c r="F458" s="10">
        <v>335.56829999999997</v>
      </c>
      <c r="G458" s="10">
        <v>446.35953999999998</v>
      </c>
      <c r="H458" s="14">
        <f t="shared" si="14"/>
        <v>110.79124000000002</v>
      </c>
      <c r="I458" s="15">
        <f t="shared" si="15"/>
        <v>0.33016003001475414</v>
      </c>
      <c r="J458" s="16"/>
    </row>
    <row r="459" spans="1:10" x14ac:dyDescent="0.25">
      <c r="A459" s="23">
        <v>13462203</v>
      </c>
      <c r="B459" s="23">
        <v>2022</v>
      </c>
      <c r="C459" s="13">
        <v>2023</v>
      </c>
      <c r="D459" s="17" t="s">
        <v>779</v>
      </c>
      <c r="E459" s="28" t="s">
        <v>780</v>
      </c>
      <c r="F459" s="10">
        <v>775.28530000000001</v>
      </c>
      <c r="G459" s="10">
        <v>705.40962000000002</v>
      </c>
      <c r="H459" s="14">
        <f t="shared" si="14"/>
        <v>-69.875679999999988</v>
      </c>
      <c r="I459" s="15">
        <f t="shared" si="15"/>
        <v>-9.0128988644567351E-2</v>
      </c>
      <c r="J459" s="16"/>
    </row>
    <row r="460" spans="1:10" x14ac:dyDescent="0.25">
      <c r="A460" s="23">
        <v>13462290</v>
      </c>
      <c r="B460" s="23">
        <v>2022</v>
      </c>
      <c r="C460" s="13">
        <v>2023</v>
      </c>
      <c r="D460" s="17" t="s">
        <v>781</v>
      </c>
      <c r="E460" s="28" t="s">
        <v>782</v>
      </c>
      <c r="F460" s="10">
        <v>96.62</v>
      </c>
      <c r="G460" s="10">
        <v>45</v>
      </c>
      <c r="H460" s="14">
        <f t="shared" si="14"/>
        <v>-51.620000000000005</v>
      </c>
      <c r="I460" s="15">
        <f t="shared" si="15"/>
        <v>-0.53425791761540053</v>
      </c>
      <c r="J460" s="16"/>
    </row>
    <row r="461" spans="1:10" x14ac:dyDescent="0.25">
      <c r="A461" s="23">
        <v>13252117</v>
      </c>
      <c r="B461" s="23">
        <v>2021</v>
      </c>
      <c r="C461" s="13">
        <v>2023</v>
      </c>
      <c r="D461" s="17" t="s">
        <v>783</v>
      </c>
      <c r="E461" s="28" t="s">
        <v>784</v>
      </c>
      <c r="F461" s="10">
        <v>12048.692939999999</v>
      </c>
      <c r="G461" s="10">
        <v>8193.3203400000002</v>
      </c>
      <c r="H461" s="14">
        <f t="shared" si="14"/>
        <v>-3855.3725999999988</v>
      </c>
      <c r="I461" s="15">
        <f t="shared" si="15"/>
        <v>-0.31998264203419885</v>
      </c>
      <c r="J461" s="16"/>
    </row>
    <row r="462" spans="1:10" x14ac:dyDescent="0.25">
      <c r="A462" s="23">
        <v>13252202</v>
      </c>
      <c r="B462" s="23">
        <v>2022</v>
      </c>
      <c r="C462" s="13">
        <v>2023</v>
      </c>
      <c r="D462" s="17" t="s">
        <v>785</v>
      </c>
      <c r="E462" s="28" t="s">
        <v>786</v>
      </c>
      <c r="F462" s="10">
        <v>8402.5238200000003</v>
      </c>
      <c r="G462" s="10">
        <v>5643.3501699999997</v>
      </c>
      <c r="H462" s="14">
        <f t="shared" si="14"/>
        <v>-2759.1736500000006</v>
      </c>
      <c r="I462" s="15">
        <f t="shared" si="15"/>
        <v>-0.32837439192168816</v>
      </c>
      <c r="J462" s="16"/>
    </row>
    <row r="463" spans="1:10" x14ac:dyDescent="0.25">
      <c r="A463" s="23">
        <v>21842201</v>
      </c>
      <c r="B463" s="23">
        <v>2022</v>
      </c>
      <c r="C463" s="13">
        <v>2023</v>
      </c>
      <c r="D463" s="17" t="s">
        <v>787</v>
      </c>
      <c r="E463" s="28" t="s">
        <v>788</v>
      </c>
      <c r="F463" s="10">
        <v>87.557419999999993</v>
      </c>
      <c r="G463" s="10">
        <v>53.041429999999998</v>
      </c>
      <c r="H463" s="14">
        <f t="shared" si="14"/>
        <v>-34.515989999999995</v>
      </c>
      <c r="I463" s="15">
        <f t="shared" si="15"/>
        <v>-0.39420976543164471</v>
      </c>
      <c r="J463" s="16"/>
    </row>
    <row r="464" spans="1:10" x14ac:dyDescent="0.25">
      <c r="A464" s="23">
        <v>13402201</v>
      </c>
      <c r="B464" s="23">
        <v>2022</v>
      </c>
      <c r="C464" s="13">
        <v>2023</v>
      </c>
      <c r="D464" s="17" t="s">
        <v>789</v>
      </c>
      <c r="E464" s="28" t="s">
        <v>790</v>
      </c>
      <c r="F464" s="10">
        <v>262.17133000000001</v>
      </c>
      <c r="G464" s="10">
        <v>192.30792000000002</v>
      </c>
      <c r="H464" s="14">
        <f t="shared" si="14"/>
        <v>-69.863409999999988</v>
      </c>
      <c r="I464" s="15">
        <f t="shared" si="15"/>
        <v>-0.26647997704401921</v>
      </c>
      <c r="J464" s="16"/>
    </row>
    <row r="465" spans="1:10" x14ac:dyDescent="0.25">
      <c r="A465" s="23">
        <v>13252203</v>
      </c>
      <c r="B465" s="23">
        <v>2022</v>
      </c>
      <c r="C465" s="13">
        <v>2023</v>
      </c>
      <c r="D465" s="17" t="s">
        <v>791</v>
      </c>
      <c r="E465" s="28" t="s">
        <v>792</v>
      </c>
      <c r="F465" s="10">
        <v>492.80225999999999</v>
      </c>
      <c r="G465" s="10">
        <v>390.89436000000001</v>
      </c>
      <c r="H465" s="14">
        <f t="shared" si="14"/>
        <v>-101.90789999999998</v>
      </c>
      <c r="I465" s="15">
        <f t="shared" si="15"/>
        <v>-0.20679267988746639</v>
      </c>
      <c r="J465" s="16"/>
    </row>
    <row r="466" spans="1:10" x14ac:dyDescent="0.25">
      <c r="A466" s="23">
        <v>13252204</v>
      </c>
      <c r="B466" s="23">
        <v>2022</v>
      </c>
      <c r="C466" s="13">
        <v>2023</v>
      </c>
      <c r="D466" s="17" t="s">
        <v>793</v>
      </c>
      <c r="E466" s="28" t="s">
        <v>794</v>
      </c>
      <c r="F466" s="10">
        <v>2253.2077599999998</v>
      </c>
      <c r="G466" s="10">
        <v>1407.7078899999999</v>
      </c>
      <c r="H466" s="14">
        <f t="shared" si="14"/>
        <v>-845.49986999999987</v>
      </c>
      <c r="I466" s="15">
        <f t="shared" si="15"/>
        <v>-0.37524274725558371</v>
      </c>
      <c r="J466" s="16"/>
    </row>
    <row r="467" spans="1:10" x14ac:dyDescent="0.25">
      <c r="A467" s="23">
        <v>12962203</v>
      </c>
      <c r="B467" s="23">
        <v>2022</v>
      </c>
      <c r="C467" s="13">
        <v>2023</v>
      </c>
      <c r="D467" s="17" t="s">
        <v>795</v>
      </c>
      <c r="E467" s="28" t="s">
        <v>796</v>
      </c>
      <c r="F467" s="10">
        <v>422.02364</v>
      </c>
      <c r="G467" s="10">
        <v>544.69560999999999</v>
      </c>
      <c r="H467" s="14">
        <f t="shared" si="14"/>
        <v>122.67196999999999</v>
      </c>
      <c r="I467" s="15">
        <f t="shared" si="15"/>
        <v>0.29067558869451005</v>
      </c>
      <c r="J467" s="16"/>
    </row>
    <row r="468" spans="1:10" x14ac:dyDescent="0.25">
      <c r="A468" s="23">
        <v>13502203</v>
      </c>
      <c r="B468" s="23">
        <v>2022</v>
      </c>
      <c r="C468" s="13">
        <v>2023</v>
      </c>
      <c r="D468" s="17" t="s">
        <v>797</v>
      </c>
      <c r="E468" s="28" t="s">
        <v>798</v>
      </c>
      <c r="F468" s="10">
        <v>2761.0980199999999</v>
      </c>
      <c r="G468" s="10">
        <v>3052.5192499999998</v>
      </c>
      <c r="H468" s="14">
        <f t="shared" si="14"/>
        <v>291.42122999999992</v>
      </c>
      <c r="I468" s="15">
        <f t="shared" si="15"/>
        <v>0.10554541269056429</v>
      </c>
      <c r="J468" s="16"/>
    </row>
    <row r="469" spans="1:10" x14ac:dyDescent="0.25">
      <c r="A469" s="23">
        <v>12922201</v>
      </c>
      <c r="B469" s="23">
        <v>2022</v>
      </c>
      <c r="C469" s="13">
        <v>2023</v>
      </c>
      <c r="D469" s="17" t="s">
        <v>799</v>
      </c>
      <c r="E469" s="28" t="s">
        <v>800</v>
      </c>
      <c r="F469" s="10">
        <v>3756.27702</v>
      </c>
      <c r="G469" s="10">
        <v>3003.7782200000001</v>
      </c>
      <c r="H469" s="14">
        <f t="shared" si="14"/>
        <v>-752.49879999999985</v>
      </c>
      <c r="I469" s="15">
        <f t="shared" si="15"/>
        <v>-0.20033101818459595</v>
      </c>
      <c r="J469" s="16"/>
    </row>
    <row r="470" spans="1:10" x14ac:dyDescent="0.25">
      <c r="A470" s="23">
        <v>13252206</v>
      </c>
      <c r="B470" s="23">
        <v>2022</v>
      </c>
      <c r="C470" s="13">
        <v>2023</v>
      </c>
      <c r="D470" s="17" t="s">
        <v>801</v>
      </c>
      <c r="E470" s="28" t="s">
        <v>802</v>
      </c>
      <c r="F470" s="10">
        <v>315.23933</v>
      </c>
      <c r="G470" s="10">
        <v>369.09052000000003</v>
      </c>
      <c r="H470" s="14">
        <f t="shared" si="14"/>
        <v>53.851190000000031</v>
      </c>
      <c r="I470" s="15">
        <f t="shared" si="15"/>
        <v>0.17082636865139902</v>
      </c>
      <c r="J470" s="16"/>
    </row>
    <row r="471" spans="1:10" x14ac:dyDescent="0.25">
      <c r="A471" s="23">
        <v>12932207</v>
      </c>
      <c r="B471" s="23">
        <v>2022</v>
      </c>
      <c r="C471" s="13">
        <v>2023</v>
      </c>
      <c r="D471" s="17" t="s">
        <v>803</v>
      </c>
      <c r="E471" s="28" t="s">
        <v>804</v>
      </c>
      <c r="F471" s="10">
        <v>296.46746000000002</v>
      </c>
      <c r="G471" s="10">
        <v>149.28685999999999</v>
      </c>
      <c r="H471" s="14">
        <f t="shared" si="14"/>
        <v>-147.18060000000003</v>
      </c>
      <c r="I471" s="15">
        <f t="shared" si="15"/>
        <v>-0.49644773831165151</v>
      </c>
      <c r="J471" s="16"/>
    </row>
    <row r="472" spans="1:10" x14ac:dyDescent="0.25">
      <c r="A472" s="23">
        <v>12902202</v>
      </c>
      <c r="B472" s="23">
        <v>2022</v>
      </c>
      <c r="C472" s="13">
        <v>2023</v>
      </c>
      <c r="D472" s="17" t="s">
        <v>805</v>
      </c>
      <c r="E472" s="28" t="s">
        <v>806</v>
      </c>
      <c r="F472" s="10">
        <v>869.07318000000009</v>
      </c>
      <c r="G472" s="10">
        <v>583.55487000000005</v>
      </c>
      <c r="H472" s="14">
        <f t="shared" si="14"/>
        <v>-285.51831000000004</v>
      </c>
      <c r="I472" s="15">
        <f t="shared" si="15"/>
        <v>-0.32853195400645091</v>
      </c>
      <c r="J472" s="16"/>
    </row>
    <row r="473" spans="1:10" x14ac:dyDescent="0.25">
      <c r="A473" s="23">
        <v>13252207</v>
      </c>
      <c r="B473" s="23">
        <v>2022</v>
      </c>
      <c r="C473" s="13">
        <v>2023</v>
      </c>
      <c r="D473" s="17" t="s">
        <v>807</v>
      </c>
      <c r="E473" s="28" t="s">
        <v>808</v>
      </c>
      <c r="F473" s="10">
        <v>3758.9072000000001</v>
      </c>
      <c r="G473" s="10">
        <v>2642.75054</v>
      </c>
      <c r="H473" s="14">
        <f t="shared" si="14"/>
        <v>-1116.1566600000001</v>
      </c>
      <c r="I473" s="15">
        <f t="shared" si="15"/>
        <v>-0.29693647664406297</v>
      </c>
      <c r="J473" s="16"/>
    </row>
    <row r="474" spans="1:10" x14ac:dyDescent="0.25">
      <c r="A474" s="23">
        <v>12842201</v>
      </c>
      <c r="B474" s="23">
        <v>2022</v>
      </c>
      <c r="C474" s="13">
        <v>2023</v>
      </c>
      <c r="D474" s="17" t="s">
        <v>809</v>
      </c>
      <c r="E474" s="28" t="s">
        <v>809</v>
      </c>
      <c r="F474" s="10">
        <v>239.99659</v>
      </c>
      <c r="G474" s="10">
        <v>238.49976000000001</v>
      </c>
      <c r="H474" s="14">
        <f t="shared" si="14"/>
        <v>-1.4968299999999886</v>
      </c>
      <c r="I474" s="15">
        <f t="shared" si="15"/>
        <v>-6.2368802823406302E-3</v>
      </c>
      <c r="J474" s="16"/>
    </row>
    <row r="475" spans="1:10" x14ac:dyDescent="0.25">
      <c r="A475" s="23">
        <v>12932210</v>
      </c>
      <c r="B475" s="23">
        <v>2022</v>
      </c>
      <c r="C475" s="13">
        <v>2023</v>
      </c>
      <c r="D475" s="17" t="s">
        <v>810</v>
      </c>
      <c r="E475" s="28" t="s">
        <v>811</v>
      </c>
      <c r="F475" s="10">
        <v>592.88038000000006</v>
      </c>
      <c r="G475" s="10">
        <v>874.59324000000004</v>
      </c>
      <c r="H475" s="14">
        <f t="shared" si="14"/>
        <v>281.71285999999998</v>
      </c>
      <c r="I475" s="15">
        <f t="shared" si="15"/>
        <v>0.47515969410220649</v>
      </c>
      <c r="J475" s="16"/>
    </row>
    <row r="476" spans="1:10" x14ac:dyDescent="0.25">
      <c r="A476" s="23">
        <v>13502202</v>
      </c>
      <c r="B476" s="23">
        <v>2022</v>
      </c>
      <c r="C476" s="13">
        <v>2023</v>
      </c>
      <c r="D476" s="17" t="s">
        <v>641</v>
      </c>
      <c r="E476" s="28" t="s">
        <v>812</v>
      </c>
      <c r="F476" s="10">
        <v>360.48255999999998</v>
      </c>
      <c r="G476" s="10">
        <v>213.76292999999998</v>
      </c>
      <c r="H476" s="14">
        <f t="shared" si="14"/>
        <v>-146.71963</v>
      </c>
      <c r="I476" s="15">
        <f t="shared" si="15"/>
        <v>-0.40700895488536254</v>
      </c>
      <c r="J476" s="16"/>
    </row>
    <row r="477" spans="1:10" x14ac:dyDescent="0.25">
      <c r="A477" s="23">
        <v>13252209</v>
      </c>
      <c r="B477" s="23">
        <v>2022</v>
      </c>
      <c r="C477" s="13">
        <v>2023</v>
      </c>
      <c r="D477" s="17" t="s">
        <v>715</v>
      </c>
      <c r="E477" s="28" t="s">
        <v>716</v>
      </c>
      <c r="F477" s="10">
        <v>171.2</v>
      </c>
      <c r="G477" s="10">
        <v>59.610480000000003</v>
      </c>
      <c r="H477" s="14">
        <f t="shared" si="14"/>
        <v>-111.58951999999999</v>
      </c>
      <c r="I477" s="15">
        <f t="shared" si="15"/>
        <v>-0.65180794392523367</v>
      </c>
      <c r="J477" s="16"/>
    </row>
    <row r="478" spans="1:10" x14ac:dyDescent="0.25">
      <c r="A478" s="23">
        <v>13252208</v>
      </c>
      <c r="B478" s="23">
        <v>2022</v>
      </c>
      <c r="C478" s="13">
        <v>2023</v>
      </c>
      <c r="D478" s="17" t="s">
        <v>813</v>
      </c>
      <c r="E478" s="28" t="s">
        <v>814</v>
      </c>
      <c r="F478" s="10">
        <v>1235.7012500000001</v>
      </c>
      <c r="G478" s="10">
        <v>1002.3860699999999</v>
      </c>
      <c r="H478" s="14">
        <f t="shared" si="14"/>
        <v>-233.31518000000017</v>
      </c>
      <c r="I478" s="15">
        <f t="shared" si="15"/>
        <v>-0.18881196405684639</v>
      </c>
      <c r="J478" s="16"/>
    </row>
    <row r="479" spans="1:10" x14ac:dyDescent="0.25">
      <c r="A479" s="23">
        <v>13252211</v>
      </c>
      <c r="B479" s="23">
        <v>2022</v>
      </c>
      <c r="C479" s="13">
        <v>2023</v>
      </c>
      <c r="D479" s="17" t="s">
        <v>815</v>
      </c>
      <c r="E479" s="28" t="s">
        <v>816</v>
      </c>
      <c r="F479" s="10">
        <v>210.96975</v>
      </c>
      <c r="G479" s="10">
        <v>231.81801999999999</v>
      </c>
      <c r="H479" s="14">
        <f t="shared" si="14"/>
        <v>20.848269999999985</v>
      </c>
      <c r="I479" s="15">
        <f t="shared" si="15"/>
        <v>9.8821134309539566E-2</v>
      </c>
      <c r="J479" s="16"/>
    </row>
    <row r="480" spans="1:10" x14ac:dyDescent="0.25">
      <c r="A480" s="23">
        <v>13252210</v>
      </c>
      <c r="B480" s="23">
        <v>2022</v>
      </c>
      <c r="C480" s="13">
        <v>2023</v>
      </c>
      <c r="D480" s="17" t="s">
        <v>817</v>
      </c>
      <c r="E480" s="28" t="s">
        <v>818</v>
      </c>
      <c r="F480" s="10">
        <v>202.63639000000001</v>
      </c>
      <c r="G480" s="10">
        <v>314.93149</v>
      </c>
      <c r="H480" s="14">
        <f t="shared" si="14"/>
        <v>112.29509999999999</v>
      </c>
      <c r="I480" s="15">
        <f t="shared" si="15"/>
        <v>0.55417045279971666</v>
      </c>
      <c r="J480" s="16"/>
    </row>
    <row r="481" spans="1:10" x14ac:dyDescent="0.25">
      <c r="A481" s="23">
        <v>13252212</v>
      </c>
      <c r="B481" s="23">
        <v>2022</v>
      </c>
      <c r="C481" s="13">
        <v>2023</v>
      </c>
      <c r="D481" s="17" t="s">
        <v>819</v>
      </c>
      <c r="E481" s="28" t="s">
        <v>820</v>
      </c>
      <c r="F481" s="10">
        <v>402.35947999999996</v>
      </c>
      <c r="G481" s="10">
        <v>487.90871000000004</v>
      </c>
      <c r="H481" s="14">
        <f t="shared" si="14"/>
        <v>85.54923000000008</v>
      </c>
      <c r="I481" s="15">
        <f t="shared" si="15"/>
        <v>0.21261889989518848</v>
      </c>
      <c r="J481" s="16"/>
    </row>
    <row r="482" spans="1:10" x14ac:dyDescent="0.25">
      <c r="A482" s="23">
        <v>14012290</v>
      </c>
      <c r="B482" s="23">
        <v>2022</v>
      </c>
      <c r="C482" s="13">
        <v>2023</v>
      </c>
      <c r="D482" s="17" t="s">
        <v>821</v>
      </c>
      <c r="E482" s="28" t="s">
        <v>822</v>
      </c>
      <c r="F482" s="10">
        <v>891.6241</v>
      </c>
      <c r="G482" s="10">
        <v>733.89476000000002</v>
      </c>
      <c r="H482" s="14">
        <f t="shared" si="14"/>
        <v>-157.72933999999998</v>
      </c>
      <c r="I482" s="15">
        <f t="shared" si="15"/>
        <v>-0.17690116272092687</v>
      </c>
      <c r="J482" s="16"/>
    </row>
    <row r="483" spans="1:10" x14ac:dyDescent="0.25">
      <c r="A483" s="23">
        <v>12962291</v>
      </c>
      <c r="B483" s="23">
        <v>2022</v>
      </c>
      <c r="C483" s="13">
        <v>2023</v>
      </c>
      <c r="D483" s="17" t="s">
        <v>823</v>
      </c>
      <c r="E483" s="28" t="s">
        <v>824</v>
      </c>
      <c r="F483" s="10">
        <v>1432.6215099999999</v>
      </c>
      <c r="G483" s="10">
        <v>1595.53719</v>
      </c>
      <c r="H483" s="14">
        <f t="shared" si="14"/>
        <v>162.91568000000007</v>
      </c>
      <c r="I483" s="15">
        <f t="shared" si="15"/>
        <v>0.11371857735125035</v>
      </c>
      <c r="J483" s="16"/>
    </row>
    <row r="484" spans="1:10" x14ac:dyDescent="0.25">
      <c r="A484" s="23">
        <v>12842290</v>
      </c>
      <c r="B484" s="23">
        <v>2022</v>
      </c>
      <c r="C484" s="13">
        <v>2023</v>
      </c>
      <c r="D484" s="17" t="s">
        <v>825</v>
      </c>
      <c r="E484" s="28" t="s">
        <v>826</v>
      </c>
      <c r="F484" s="10">
        <v>4236.3288700000003</v>
      </c>
      <c r="G484" s="10">
        <v>9146.6379499999985</v>
      </c>
      <c r="H484" s="14">
        <f t="shared" si="14"/>
        <v>4910.3090799999982</v>
      </c>
      <c r="I484" s="15">
        <f t="shared" si="15"/>
        <v>1.1590953466273259</v>
      </c>
      <c r="J484" s="16"/>
    </row>
    <row r="485" spans="1:10" x14ac:dyDescent="0.25">
      <c r="A485" s="23">
        <v>12972290</v>
      </c>
      <c r="B485" s="23">
        <v>2022</v>
      </c>
      <c r="C485" s="13">
        <v>2023</v>
      </c>
      <c r="D485" s="17" t="s">
        <v>827</v>
      </c>
      <c r="E485" s="28" t="s">
        <v>828</v>
      </c>
      <c r="F485" s="10">
        <v>1469.6288500000001</v>
      </c>
      <c r="G485" s="10">
        <v>1262.91155</v>
      </c>
      <c r="H485" s="14">
        <f t="shared" si="14"/>
        <v>-206.71730000000002</v>
      </c>
      <c r="I485" s="15">
        <f t="shared" si="15"/>
        <v>-0.14065952774402871</v>
      </c>
      <c r="J485" s="16"/>
    </row>
    <row r="486" spans="1:10" x14ac:dyDescent="0.25">
      <c r="A486" s="23">
        <v>12972292</v>
      </c>
      <c r="B486" s="23">
        <v>2022</v>
      </c>
      <c r="C486" s="13">
        <v>2023</v>
      </c>
      <c r="D486" s="17" t="s">
        <v>829</v>
      </c>
      <c r="E486" s="28" t="s">
        <v>830</v>
      </c>
      <c r="F486" s="10">
        <v>846.77193999999997</v>
      </c>
      <c r="G486" s="10">
        <v>942.14318999999989</v>
      </c>
      <c r="H486" s="14">
        <f t="shared" si="14"/>
        <v>95.371249999999918</v>
      </c>
      <c r="I486" s="15">
        <f t="shared" si="15"/>
        <v>0.11262920450576093</v>
      </c>
      <c r="J486" s="16"/>
    </row>
    <row r="487" spans="1:10" x14ac:dyDescent="0.25">
      <c r="A487" s="23">
        <v>12422309</v>
      </c>
      <c r="B487" s="23">
        <v>2023</v>
      </c>
      <c r="C487" s="13">
        <v>2023</v>
      </c>
      <c r="D487" s="17" t="s">
        <v>831</v>
      </c>
      <c r="E487" s="28" t="s">
        <v>832</v>
      </c>
      <c r="F487" s="10">
        <v>175.5</v>
      </c>
      <c r="G487" s="10">
        <v>208.96578</v>
      </c>
      <c r="H487" s="14">
        <f t="shared" si="14"/>
        <v>33.465779999999995</v>
      </c>
      <c r="I487" s="15">
        <f t="shared" si="15"/>
        <v>0.19068820512820511</v>
      </c>
      <c r="J487" s="16"/>
    </row>
    <row r="488" spans="1:10" x14ac:dyDescent="0.25">
      <c r="A488" s="23">
        <v>12422305</v>
      </c>
      <c r="B488" s="23">
        <v>2023</v>
      </c>
      <c r="C488" s="13">
        <v>2023</v>
      </c>
      <c r="D488" s="17" t="s">
        <v>703</v>
      </c>
      <c r="E488" s="28" t="s">
        <v>833</v>
      </c>
      <c r="F488" s="10">
        <v>40.4</v>
      </c>
      <c r="G488" s="10">
        <v>47.401050000000005</v>
      </c>
      <c r="H488" s="14">
        <f t="shared" si="14"/>
        <v>7.0010500000000064</v>
      </c>
      <c r="I488" s="15">
        <f t="shared" si="15"/>
        <v>0.17329331683168334</v>
      </c>
      <c r="J488" s="16"/>
    </row>
    <row r="489" spans="1:10" x14ac:dyDescent="0.25">
      <c r="A489" s="23">
        <v>12422303</v>
      </c>
      <c r="B489" s="23">
        <v>2023</v>
      </c>
      <c r="C489" s="13">
        <v>2023</v>
      </c>
      <c r="D489" s="17" t="s">
        <v>834</v>
      </c>
      <c r="E489" s="28" t="s">
        <v>835</v>
      </c>
      <c r="F489" s="10">
        <v>45.2</v>
      </c>
      <c r="G489" s="10">
        <v>47.112900000000003</v>
      </c>
      <c r="H489" s="14">
        <f t="shared" si="14"/>
        <v>1.9129000000000005</v>
      </c>
      <c r="I489" s="15">
        <f t="shared" si="15"/>
        <v>4.2320796460177001E-2</v>
      </c>
      <c r="J489" s="16"/>
    </row>
    <row r="490" spans="1:10" x14ac:dyDescent="0.25">
      <c r="A490" s="8">
        <v>12422308</v>
      </c>
      <c r="B490" s="23">
        <v>2023</v>
      </c>
      <c r="C490" s="13">
        <v>2023</v>
      </c>
      <c r="D490" s="17" t="s">
        <v>836</v>
      </c>
      <c r="E490" s="28" t="s">
        <v>837</v>
      </c>
      <c r="F490" s="10">
        <v>83.4</v>
      </c>
      <c r="G490" s="10">
        <v>116.3509</v>
      </c>
      <c r="H490" s="14">
        <f t="shared" si="14"/>
        <v>32.95089999999999</v>
      </c>
      <c r="I490" s="15">
        <f t="shared" si="15"/>
        <v>0.39509472422062336</v>
      </c>
      <c r="J490" s="16"/>
    </row>
    <row r="491" spans="1:10" x14ac:dyDescent="0.25">
      <c r="A491" s="8">
        <v>20682305</v>
      </c>
      <c r="B491" s="23">
        <v>2023</v>
      </c>
      <c r="C491" s="13">
        <v>2023</v>
      </c>
      <c r="D491" s="17" t="s">
        <v>838</v>
      </c>
      <c r="E491" s="28" t="s">
        <v>839</v>
      </c>
      <c r="F491" s="10">
        <v>451.2</v>
      </c>
      <c r="G491" s="10">
        <v>357.31642999999997</v>
      </c>
      <c r="H491" s="14">
        <f t="shared" si="14"/>
        <v>-93.88357000000002</v>
      </c>
      <c r="I491" s="15">
        <f t="shared" si="15"/>
        <v>-0.20807528812056741</v>
      </c>
      <c r="J491" s="16"/>
    </row>
    <row r="492" spans="1:10" x14ac:dyDescent="0.25">
      <c r="A492" s="8">
        <v>20682303</v>
      </c>
      <c r="B492" s="23">
        <v>2023</v>
      </c>
      <c r="C492" s="13">
        <v>2023</v>
      </c>
      <c r="D492" s="17" t="s">
        <v>681</v>
      </c>
      <c r="E492" s="28" t="s">
        <v>840</v>
      </c>
      <c r="F492" s="10">
        <v>171.7</v>
      </c>
      <c r="G492" s="10">
        <v>255.26193000000001</v>
      </c>
      <c r="H492" s="14">
        <f t="shared" si="14"/>
        <v>83.561930000000018</v>
      </c>
      <c r="I492" s="15">
        <f t="shared" si="15"/>
        <v>0.48667402446126978</v>
      </c>
      <c r="J492" s="16"/>
    </row>
    <row r="493" spans="1:10" x14ac:dyDescent="0.25">
      <c r="A493" s="8">
        <v>20682304</v>
      </c>
      <c r="B493" s="23">
        <v>2023</v>
      </c>
      <c r="C493" s="13">
        <v>2023</v>
      </c>
      <c r="D493" s="17" t="s">
        <v>841</v>
      </c>
      <c r="E493" s="28" t="s">
        <v>842</v>
      </c>
      <c r="F493" s="10">
        <v>232.1</v>
      </c>
      <c r="G493" s="10">
        <v>230.53307999999998</v>
      </c>
      <c r="H493" s="14">
        <f t="shared" si="14"/>
        <v>-1.5669200000000103</v>
      </c>
      <c r="I493" s="15">
        <f t="shared" si="15"/>
        <v>-6.7510555794916428E-3</v>
      </c>
      <c r="J493" s="16"/>
    </row>
    <row r="494" spans="1:10" x14ac:dyDescent="0.25">
      <c r="A494" s="8">
        <v>12962302</v>
      </c>
      <c r="B494" s="23">
        <v>2023</v>
      </c>
      <c r="C494" s="13">
        <v>2023</v>
      </c>
      <c r="D494" s="17" t="s">
        <v>843</v>
      </c>
      <c r="E494" s="28" t="s">
        <v>844</v>
      </c>
      <c r="F494" s="10">
        <v>742.4</v>
      </c>
      <c r="G494" s="10">
        <v>1429.8881899999999</v>
      </c>
      <c r="H494" s="14">
        <f t="shared" si="14"/>
        <v>687.48818999999992</v>
      </c>
      <c r="I494" s="15">
        <f t="shared" si="15"/>
        <v>0.92603473868534469</v>
      </c>
      <c r="J494" s="16"/>
    </row>
    <row r="495" spans="1:10" x14ac:dyDescent="0.25">
      <c r="A495" s="8">
        <v>12962303</v>
      </c>
      <c r="B495" s="23">
        <v>2023</v>
      </c>
      <c r="C495" s="13">
        <v>2023</v>
      </c>
      <c r="D495" s="17" t="s">
        <v>845</v>
      </c>
      <c r="E495" s="28" t="s">
        <v>846</v>
      </c>
      <c r="F495" s="10">
        <v>55.1</v>
      </c>
      <c r="G495" s="10">
        <v>122.78201</v>
      </c>
      <c r="H495" s="14">
        <f t="shared" si="14"/>
        <v>67.682009999999991</v>
      </c>
      <c r="I495" s="15">
        <f t="shared" si="15"/>
        <v>1.2283486388384752</v>
      </c>
      <c r="J495" s="16"/>
    </row>
    <row r="496" spans="1:10" x14ac:dyDescent="0.25">
      <c r="A496" s="8">
        <v>13332301</v>
      </c>
      <c r="B496" s="23">
        <v>2023</v>
      </c>
      <c r="C496" s="13">
        <v>2023</v>
      </c>
      <c r="D496" s="17" t="s">
        <v>847</v>
      </c>
      <c r="E496" s="28" t="s">
        <v>848</v>
      </c>
      <c r="F496" s="10">
        <v>480.4</v>
      </c>
      <c r="G496" s="10">
        <v>727.17684999999994</v>
      </c>
      <c r="H496" s="14">
        <f t="shared" si="14"/>
        <v>246.77684999999997</v>
      </c>
      <c r="I496" s="15">
        <f t="shared" si="15"/>
        <v>0.5136903621981681</v>
      </c>
      <c r="J496" s="16"/>
    </row>
    <row r="497" spans="1:10" x14ac:dyDescent="0.25">
      <c r="A497" s="8">
        <v>12972301</v>
      </c>
      <c r="B497" s="23">
        <v>2023</v>
      </c>
      <c r="C497" s="13">
        <v>2023</v>
      </c>
      <c r="D497" s="17" t="s">
        <v>617</v>
      </c>
      <c r="E497" s="28" t="s">
        <v>849</v>
      </c>
      <c r="F497" s="10">
        <v>2926.6</v>
      </c>
      <c r="G497" s="10">
        <v>4336.3611700000001</v>
      </c>
      <c r="H497" s="14">
        <f t="shared" si="14"/>
        <v>1409.7611700000002</v>
      </c>
      <c r="I497" s="15">
        <f t="shared" si="15"/>
        <v>0.48170613339711621</v>
      </c>
      <c r="J497" s="16"/>
    </row>
    <row r="498" spans="1:10" x14ac:dyDescent="0.25">
      <c r="A498" s="8">
        <v>12962305</v>
      </c>
      <c r="B498" s="23">
        <v>2023</v>
      </c>
      <c r="C498" s="13">
        <v>2023</v>
      </c>
      <c r="D498" s="17" t="s">
        <v>850</v>
      </c>
      <c r="E498" s="28" t="s">
        <v>851</v>
      </c>
      <c r="F498" s="10">
        <v>243.7</v>
      </c>
      <c r="G498" s="10">
        <v>237.75269</v>
      </c>
      <c r="H498" s="14">
        <f t="shared" si="14"/>
        <v>-5.9473099999999874</v>
      </c>
      <c r="I498" s="15">
        <f t="shared" si="15"/>
        <v>-2.440422650800159E-2</v>
      </c>
      <c r="J498" s="16"/>
    </row>
    <row r="499" spans="1:10" x14ac:dyDescent="0.25">
      <c r="A499" s="8">
        <v>12422301</v>
      </c>
      <c r="B499" s="23">
        <v>2023</v>
      </c>
      <c r="C499" s="13">
        <v>2023</v>
      </c>
      <c r="D499" s="17" t="s">
        <v>852</v>
      </c>
      <c r="E499" s="28" t="s">
        <v>853</v>
      </c>
      <c r="F499" s="10">
        <v>179.7</v>
      </c>
      <c r="G499" s="10">
        <v>234.43362999999999</v>
      </c>
      <c r="H499" s="14">
        <f t="shared" si="14"/>
        <v>54.733630000000005</v>
      </c>
      <c r="I499" s="15">
        <f t="shared" si="15"/>
        <v>0.30458336115748474</v>
      </c>
      <c r="J499" s="16"/>
    </row>
    <row r="500" spans="1:10" x14ac:dyDescent="0.25">
      <c r="A500" s="8">
        <v>13402301</v>
      </c>
      <c r="B500" s="23">
        <v>2023</v>
      </c>
      <c r="C500" s="13">
        <v>2023</v>
      </c>
      <c r="D500" s="17" t="s">
        <v>713</v>
      </c>
      <c r="E500" s="28" t="s">
        <v>854</v>
      </c>
      <c r="F500" s="10">
        <v>18.3</v>
      </c>
      <c r="G500" s="10">
        <v>16.65767</v>
      </c>
      <c r="H500" s="14">
        <f t="shared" si="14"/>
        <v>-1.6423300000000012</v>
      </c>
      <c r="I500" s="15">
        <f t="shared" si="15"/>
        <v>-8.9744808743169466E-2</v>
      </c>
      <c r="J500" s="16"/>
    </row>
    <row r="501" spans="1:10" x14ac:dyDescent="0.25">
      <c r="A501" s="8">
        <v>21882301</v>
      </c>
      <c r="B501" s="23">
        <v>2023</v>
      </c>
      <c r="C501" s="13">
        <v>2023</v>
      </c>
      <c r="D501" s="17" t="s">
        <v>855</v>
      </c>
      <c r="E501" s="28" t="s">
        <v>856</v>
      </c>
      <c r="F501" s="10">
        <v>344.2</v>
      </c>
      <c r="G501" s="10">
        <v>3606.7459199999998</v>
      </c>
      <c r="H501" s="14">
        <f t="shared" si="14"/>
        <v>3262.54592</v>
      </c>
      <c r="I501" s="15">
        <f t="shared" si="15"/>
        <v>9.4786342823939567</v>
      </c>
      <c r="J501" s="16"/>
    </row>
    <row r="502" spans="1:10" x14ac:dyDescent="0.25">
      <c r="A502" s="8">
        <v>13252301</v>
      </c>
      <c r="B502" s="23">
        <v>2023</v>
      </c>
      <c r="C502" s="13">
        <v>2023</v>
      </c>
      <c r="D502" s="17" t="s">
        <v>417</v>
      </c>
      <c r="E502" s="28" t="s">
        <v>857</v>
      </c>
      <c r="F502" s="10">
        <v>1300</v>
      </c>
      <c r="G502" s="10">
        <v>2846.69479</v>
      </c>
      <c r="H502" s="14">
        <f t="shared" si="14"/>
        <v>1546.69479</v>
      </c>
      <c r="I502" s="15">
        <f t="shared" si="15"/>
        <v>1.1897652230769231</v>
      </c>
      <c r="J502" s="16"/>
    </row>
    <row r="503" spans="1:10" x14ac:dyDescent="0.25">
      <c r="A503" s="8">
        <v>12982301</v>
      </c>
      <c r="B503" s="23">
        <v>2023</v>
      </c>
      <c r="C503" s="13">
        <v>2023</v>
      </c>
      <c r="D503" s="17" t="s">
        <v>700</v>
      </c>
      <c r="E503" s="28" t="s">
        <v>858</v>
      </c>
      <c r="F503" s="10">
        <v>198.2</v>
      </c>
      <c r="G503" s="10">
        <v>207.0342</v>
      </c>
      <c r="H503" s="14">
        <f t="shared" si="14"/>
        <v>8.8342000000000098</v>
      </c>
      <c r="I503" s="15">
        <f t="shared" si="15"/>
        <v>4.4572149344096923E-2</v>
      </c>
      <c r="J503" s="16"/>
    </row>
    <row r="504" spans="1:10" x14ac:dyDescent="0.25">
      <c r="A504" s="8">
        <v>12932301</v>
      </c>
      <c r="B504" s="23">
        <v>2023</v>
      </c>
      <c r="C504" s="13">
        <v>2023</v>
      </c>
      <c r="D504" s="17" t="s">
        <v>859</v>
      </c>
      <c r="E504" s="28" t="s">
        <v>860</v>
      </c>
      <c r="F504" s="10">
        <v>1500</v>
      </c>
      <c r="G504" s="10">
        <v>4081.0910600000002</v>
      </c>
      <c r="H504" s="14">
        <f t="shared" si="14"/>
        <v>2581.0910600000002</v>
      </c>
      <c r="I504" s="15">
        <f t="shared" si="15"/>
        <v>1.7207273733333335</v>
      </c>
      <c r="J504" s="16"/>
    </row>
    <row r="505" spans="1:10" x14ac:dyDescent="0.25">
      <c r="A505" s="8">
        <v>12932303</v>
      </c>
      <c r="B505" s="23">
        <v>2023</v>
      </c>
      <c r="C505" s="13">
        <v>2023</v>
      </c>
      <c r="D505" s="17" t="s">
        <v>861</v>
      </c>
      <c r="E505" s="28" t="s">
        <v>862</v>
      </c>
      <c r="F505" s="10">
        <v>482.1</v>
      </c>
      <c r="G505" s="10">
        <v>795.45952999999997</v>
      </c>
      <c r="H505" s="14">
        <f t="shared" si="14"/>
        <v>313.35952999999995</v>
      </c>
      <c r="I505" s="15">
        <f t="shared" si="15"/>
        <v>0.64998865380626414</v>
      </c>
      <c r="J505" s="16"/>
    </row>
    <row r="506" spans="1:10" x14ac:dyDescent="0.25">
      <c r="A506" s="8">
        <v>12962301</v>
      </c>
      <c r="B506" s="23">
        <v>2023</v>
      </c>
      <c r="C506" s="13">
        <v>2023</v>
      </c>
      <c r="D506" s="17" t="s">
        <v>863</v>
      </c>
      <c r="E506" s="28" t="s">
        <v>864</v>
      </c>
      <c r="F506" s="10">
        <v>3300</v>
      </c>
      <c r="G506" s="10">
        <v>2887.82782</v>
      </c>
      <c r="H506" s="14">
        <f t="shared" si="14"/>
        <v>-412.17218000000003</v>
      </c>
      <c r="I506" s="15">
        <f t="shared" si="15"/>
        <v>-0.12490066060606062</v>
      </c>
      <c r="J506" s="16"/>
    </row>
    <row r="507" spans="1:10" x14ac:dyDescent="0.25">
      <c r="A507" s="8">
        <v>12422302</v>
      </c>
      <c r="B507" s="23">
        <v>2023</v>
      </c>
      <c r="C507" s="13">
        <v>2023</v>
      </c>
      <c r="D507" s="17" t="s">
        <v>865</v>
      </c>
      <c r="E507" s="28" t="s">
        <v>866</v>
      </c>
      <c r="F507" s="10">
        <v>189</v>
      </c>
      <c r="G507" s="10">
        <v>238.68992</v>
      </c>
      <c r="H507" s="14">
        <f t="shared" si="14"/>
        <v>49.689920000000001</v>
      </c>
      <c r="I507" s="15">
        <f t="shared" si="15"/>
        <v>0.26290962962962966</v>
      </c>
      <c r="J507" s="16"/>
    </row>
    <row r="508" spans="1:10" x14ac:dyDescent="0.25">
      <c r="A508" s="8">
        <v>12972303</v>
      </c>
      <c r="B508" s="23">
        <v>2023</v>
      </c>
      <c r="C508" s="13">
        <v>2023</v>
      </c>
      <c r="D508" s="17" t="s">
        <v>867</v>
      </c>
      <c r="E508" s="28" t="s">
        <v>868</v>
      </c>
      <c r="F508" s="10">
        <v>256.60000000000002</v>
      </c>
      <c r="G508" s="10">
        <v>504.94481999999999</v>
      </c>
      <c r="H508" s="14">
        <f t="shared" si="14"/>
        <v>248.34481999999997</v>
      </c>
      <c r="I508" s="15">
        <f t="shared" si="15"/>
        <v>0.96782860483242383</v>
      </c>
      <c r="J508" s="16"/>
    </row>
    <row r="509" spans="1:10" x14ac:dyDescent="0.25">
      <c r="A509" s="8">
        <v>14012302</v>
      </c>
      <c r="B509" s="23">
        <v>2023</v>
      </c>
      <c r="C509" s="13">
        <v>2023</v>
      </c>
      <c r="D509" s="17" t="s">
        <v>869</v>
      </c>
      <c r="E509" s="28" t="s">
        <v>870</v>
      </c>
      <c r="F509" s="10">
        <v>543</v>
      </c>
      <c r="G509" s="10">
        <v>474.69865999999996</v>
      </c>
      <c r="H509" s="14">
        <f t="shared" si="14"/>
        <v>-68.301340000000039</v>
      </c>
      <c r="I509" s="15">
        <f t="shared" si="15"/>
        <v>-0.1257851565377533</v>
      </c>
      <c r="J509" s="16"/>
    </row>
    <row r="510" spans="1:10" x14ac:dyDescent="0.25">
      <c r="A510" s="8">
        <v>12922301</v>
      </c>
      <c r="B510" s="23">
        <v>2023</v>
      </c>
      <c r="C510" s="13">
        <v>2023</v>
      </c>
      <c r="D510" s="17" t="s">
        <v>871</v>
      </c>
      <c r="E510" s="28" t="s">
        <v>872</v>
      </c>
      <c r="F510" s="10">
        <v>49.8</v>
      </c>
      <c r="G510" s="10">
        <v>90.741770000000002</v>
      </c>
      <c r="H510" s="14">
        <f t="shared" si="14"/>
        <v>40.941770000000005</v>
      </c>
      <c r="I510" s="15">
        <f t="shared" si="15"/>
        <v>0.82212389558232946</v>
      </c>
      <c r="J510" s="16"/>
    </row>
    <row r="511" spans="1:10" x14ac:dyDescent="0.25">
      <c r="A511" s="8">
        <v>20082301</v>
      </c>
      <c r="B511" s="23">
        <v>2023</v>
      </c>
      <c r="C511" s="13">
        <v>2023</v>
      </c>
      <c r="D511" s="17" t="s">
        <v>873</v>
      </c>
      <c r="E511" s="28" t="s">
        <v>874</v>
      </c>
      <c r="F511" s="10">
        <v>75.599999999999994</v>
      </c>
      <c r="G511" s="10">
        <v>55.69332</v>
      </c>
      <c r="H511" s="14">
        <f t="shared" si="14"/>
        <v>-19.906679999999994</v>
      </c>
      <c r="I511" s="15">
        <f t="shared" si="15"/>
        <v>-0.26331587301587295</v>
      </c>
      <c r="J511" s="16"/>
    </row>
    <row r="512" spans="1:10" x14ac:dyDescent="0.25">
      <c r="A512" s="8">
        <v>12932305</v>
      </c>
      <c r="B512" s="23">
        <v>2023</v>
      </c>
      <c r="C512" s="13">
        <v>2023</v>
      </c>
      <c r="D512" s="17" t="s">
        <v>875</v>
      </c>
      <c r="E512" s="28" t="s">
        <v>876</v>
      </c>
      <c r="F512" s="10">
        <v>144.9</v>
      </c>
      <c r="G512" s="10">
        <v>149.97907000000001</v>
      </c>
      <c r="H512" s="14">
        <f t="shared" si="14"/>
        <v>5.0790700000000015</v>
      </c>
      <c r="I512" s="15">
        <f t="shared" si="15"/>
        <v>3.5052242926155976E-2</v>
      </c>
      <c r="J512" s="16"/>
    </row>
    <row r="513" spans="1:10" x14ac:dyDescent="0.25">
      <c r="A513" s="8">
        <v>13072301</v>
      </c>
      <c r="B513" s="23">
        <v>2023</v>
      </c>
      <c r="C513" s="13">
        <v>2023</v>
      </c>
      <c r="D513" s="17" t="s">
        <v>232</v>
      </c>
      <c r="E513" s="28" t="s">
        <v>877</v>
      </c>
      <c r="F513" s="10">
        <v>226.6</v>
      </c>
      <c r="G513" s="10">
        <v>202.95777999999999</v>
      </c>
      <c r="H513" s="14">
        <f t="shared" si="14"/>
        <v>-23.642220000000009</v>
      </c>
      <c r="I513" s="15">
        <f t="shared" si="15"/>
        <v>-0.10433459841129748</v>
      </c>
      <c r="J513" s="16"/>
    </row>
    <row r="514" spans="1:10" x14ac:dyDescent="0.25">
      <c r="A514" s="8">
        <v>12422306</v>
      </c>
      <c r="B514" s="23">
        <v>2023</v>
      </c>
      <c r="C514" s="13">
        <v>2023</v>
      </c>
      <c r="D514" s="17" t="s">
        <v>502</v>
      </c>
      <c r="E514" s="28" t="s">
        <v>878</v>
      </c>
      <c r="F514" s="10">
        <v>439.7</v>
      </c>
      <c r="G514" s="10">
        <v>418.96257000000003</v>
      </c>
      <c r="H514" s="14">
        <f t="shared" ref="H514:H577" si="16">+G514-F514</f>
        <v>-20.737429999999961</v>
      </c>
      <c r="I514" s="15">
        <f t="shared" ref="I514:I577" si="17">+H514/F514</f>
        <v>-4.716267909938586E-2</v>
      </c>
      <c r="J514" s="16"/>
    </row>
    <row r="515" spans="1:10" x14ac:dyDescent="0.25">
      <c r="A515" s="8">
        <v>13332302</v>
      </c>
      <c r="B515" s="23">
        <v>2023</v>
      </c>
      <c r="C515" s="13">
        <v>2023</v>
      </c>
      <c r="D515" s="17" t="s">
        <v>499</v>
      </c>
      <c r="E515" s="28" t="s">
        <v>879</v>
      </c>
      <c r="F515" s="10">
        <v>1502</v>
      </c>
      <c r="G515" s="10">
        <v>1347.2624599999999</v>
      </c>
      <c r="H515" s="14">
        <f t="shared" si="16"/>
        <v>-154.73754000000008</v>
      </c>
      <c r="I515" s="15">
        <f t="shared" si="17"/>
        <v>-0.10302099866844214</v>
      </c>
      <c r="J515" s="16"/>
    </row>
    <row r="516" spans="1:10" x14ac:dyDescent="0.25">
      <c r="A516" s="8">
        <v>12942302</v>
      </c>
      <c r="B516" s="23">
        <v>2023</v>
      </c>
      <c r="C516" s="13">
        <v>2023</v>
      </c>
      <c r="D516" s="17" t="s">
        <v>880</v>
      </c>
      <c r="E516" s="28" t="s">
        <v>881</v>
      </c>
      <c r="F516" s="10">
        <v>597.5</v>
      </c>
      <c r="G516" s="10">
        <v>379.40528999999998</v>
      </c>
      <c r="H516" s="14">
        <f t="shared" si="16"/>
        <v>-218.09471000000002</v>
      </c>
      <c r="I516" s="15">
        <f t="shared" si="17"/>
        <v>-0.36501206694560673</v>
      </c>
      <c r="J516" s="16"/>
    </row>
    <row r="517" spans="1:10" x14ac:dyDescent="0.25">
      <c r="A517" s="8">
        <v>12902301</v>
      </c>
      <c r="B517" s="23">
        <v>2023</v>
      </c>
      <c r="C517" s="13">
        <v>2023</v>
      </c>
      <c r="D517" s="17" t="s">
        <v>882</v>
      </c>
      <c r="E517" s="28" t="s">
        <v>883</v>
      </c>
      <c r="F517" s="10">
        <v>975.7</v>
      </c>
      <c r="G517" s="10">
        <v>1289.4118100000001</v>
      </c>
      <c r="H517" s="14">
        <f t="shared" si="16"/>
        <v>313.71181000000001</v>
      </c>
      <c r="I517" s="15">
        <f t="shared" si="17"/>
        <v>0.32152486420006149</v>
      </c>
      <c r="J517" s="16"/>
    </row>
    <row r="518" spans="1:10" x14ac:dyDescent="0.25">
      <c r="A518" s="8">
        <v>13492301</v>
      </c>
      <c r="B518" s="23">
        <v>2023</v>
      </c>
      <c r="C518" s="13">
        <v>2023</v>
      </c>
      <c r="D518" s="17" t="s">
        <v>698</v>
      </c>
      <c r="E518" s="28" t="s">
        <v>884</v>
      </c>
      <c r="F518" s="10">
        <v>2824.4</v>
      </c>
      <c r="G518" s="10">
        <v>5085.8376900000003</v>
      </c>
      <c r="H518" s="14">
        <f t="shared" si="16"/>
        <v>2261.4376900000002</v>
      </c>
      <c r="I518" s="15">
        <f t="shared" si="17"/>
        <v>0.80067897252513809</v>
      </c>
      <c r="J518" s="16"/>
    </row>
    <row r="519" spans="1:10" x14ac:dyDescent="0.25">
      <c r="A519" s="8">
        <v>13492302</v>
      </c>
      <c r="B519" s="23">
        <v>2023</v>
      </c>
      <c r="C519" s="13">
        <v>2023</v>
      </c>
      <c r="D519" s="17" t="s">
        <v>885</v>
      </c>
      <c r="E519" s="28" t="s">
        <v>886</v>
      </c>
      <c r="F519" s="10">
        <v>151.69999999999999</v>
      </c>
      <c r="G519" s="10">
        <v>193.58905999999999</v>
      </c>
      <c r="H519" s="14">
        <f t="shared" si="16"/>
        <v>41.889060000000001</v>
      </c>
      <c r="I519" s="15">
        <f t="shared" si="17"/>
        <v>0.27613091628213582</v>
      </c>
      <c r="J519" s="16"/>
    </row>
    <row r="520" spans="1:10" x14ac:dyDescent="0.25">
      <c r="A520" s="23">
        <v>12812102</v>
      </c>
      <c r="B520" s="23">
        <v>2021</v>
      </c>
      <c r="C520" s="13">
        <v>2024</v>
      </c>
      <c r="D520" s="17" t="s">
        <v>887</v>
      </c>
      <c r="E520" s="17" t="s">
        <v>887</v>
      </c>
      <c r="F520" s="10">
        <v>371.13310999999999</v>
      </c>
      <c r="G520" s="10">
        <v>483.66958</v>
      </c>
      <c r="H520" s="14">
        <f t="shared" si="16"/>
        <v>112.53647000000001</v>
      </c>
      <c r="I520" s="15">
        <f t="shared" si="17"/>
        <v>0.30322401038268998</v>
      </c>
      <c r="J520" s="16"/>
    </row>
    <row r="521" spans="1:10" x14ac:dyDescent="0.25">
      <c r="A521" s="23">
        <v>13402001</v>
      </c>
      <c r="B521" s="23">
        <v>2020</v>
      </c>
      <c r="C521" s="13">
        <v>2024</v>
      </c>
      <c r="D521" s="17" t="s">
        <v>888</v>
      </c>
      <c r="E521" s="17" t="s">
        <v>889</v>
      </c>
      <c r="F521" s="10">
        <v>5473.5431700000008</v>
      </c>
      <c r="G521" s="10">
        <v>5120.9906500000006</v>
      </c>
      <c r="H521" s="14">
        <f t="shared" si="16"/>
        <v>-352.55252000000019</v>
      </c>
      <c r="I521" s="15">
        <f t="shared" si="17"/>
        <v>-6.4410293122800041E-2</v>
      </c>
      <c r="J521" s="16"/>
    </row>
    <row r="522" spans="1:10" x14ac:dyDescent="0.25">
      <c r="A522" s="23">
        <v>14112203</v>
      </c>
      <c r="B522" s="23">
        <v>2022</v>
      </c>
      <c r="C522" s="13">
        <v>2024</v>
      </c>
      <c r="D522" s="17" t="s">
        <v>890</v>
      </c>
      <c r="E522" s="17" t="s">
        <v>891</v>
      </c>
      <c r="F522" s="10">
        <v>1980.8</v>
      </c>
      <c r="G522" s="10">
        <v>1580.0628300000001</v>
      </c>
      <c r="H522" s="14">
        <f t="shared" si="16"/>
        <v>-400.73716999999988</v>
      </c>
      <c r="I522" s="15">
        <f t="shared" si="17"/>
        <v>-0.20231076837641351</v>
      </c>
      <c r="J522" s="16"/>
    </row>
    <row r="523" spans="1:10" x14ac:dyDescent="0.25">
      <c r="A523" s="23">
        <v>13332202</v>
      </c>
      <c r="B523" s="23">
        <v>2022</v>
      </c>
      <c r="C523" s="13">
        <v>2024</v>
      </c>
      <c r="D523" s="17" t="s">
        <v>892</v>
      </c>
      <c r="E523" s="28" t="s">
        <v>893</v>
      </c>
      <c r="F523" s="10">
        <v>1928.8</v>
      </c>
      <c r="G523" s="10">
        <v>1515.6300700000002</v>
      </c>
      <c r="H523" s="14">
        <f t="shared" si="16"/>
        <v>-413.16992999999979</v>
      </c>
      <c r="I523" s="15">
        <f t="shared" si="17"/>
        <v>-0.21421087204479458</v>
      </c>
      <c r="J523" s="16"/>
    </row>
    <row r="524" spans="1:10" x14ac:dyDescent="0.25">
      <c r="A524" s="23">
        <v>13962203</v>
      </c>
      <c r="B524" s="23">
        <v>2022</v>
      </c>
      <c r="C524" s="13">
        <v>2024</v>
      </c>
      <c r="D524" s="17" t="s">
        <v>894</v>
      </c>
      <c r="E524" s="28" t="s">
        <v>895</v>
      </c>
      <c r="F524" s="10">
        <v>1491.2</v>
      </c>
      <c r="G524" s="10">
        <v>2175.6354700000002</v>
      </c>
      <c r="H524" s="14">
        <f t="shared" si="16"/>
        <v>684.43547000000012</v>
      </c>
      <c r="I524" s="15">
        <f t="shared" si="17"/>
        <v>0.45898301368025757</v>
      </c>
      <c r="J524" s="16"/>
    </row>
    <row r="525" spans="1:10" x14ac:dyDescent="0.25">
      <c r="A525" s="23">
        <v>13462201</v>
      </c>
      <c r="B525" s="23">
        <v>2022</v>
      </c>
      <c r="C525" s="13">
        <v>2024</v>
      </c>
      <c r="D525" s="17" t="s">
        <v>896</v>
      </c>
      <c r="E525" s="28" t="s">
        <v>897</v>
      </c>
      <c r="F525" s="10">
        <v>757.99999999999989</v>
      </c>
      <c r="G525" s="10">
        <v>740.91463999999996</v>
      </c>
      <c r="H525" s="14">
        <f t="shared" si="16"/>
        <v>-17.085359999999923</v>
      </c>
      <c r="I525" s="15">
        <f t="shared" si="17"/>
        <v>-2.2540052770448449E-2</v>
      </c>
      <c r="J525" s="16"/>
    </row>
    <row r="526" spans="1:10" x14ac:dyDescent="0.25">
      <c r="A526" s="23">
        <v>13462202</v>
      </c>
      <c r="B526" s="23">
        <v>2022</v>
      </c>
      <c r="C526" s="13">
        <v>2024</v>
      </c>
      <c r="D526" s="17" t="s">
        <v>898</v>
      </c>
      <c r="E526" s="28" t="s">
        <v>899</v>
      </c>
      <c r="F526" s="10">
        <v>1353.9</v>
      </c>
      <c r="G526" s="10">
        <v>1201.72396</v>
      </c>
      <c r="H526" s="14">
        <f t="shared" si="16"/>
        <v>-152.17604000000006</v>
      </c>
      <c r="I526" s="15">
        <f t="shared" si="17"/>
        <v>-0.11239828643178967</v>
      </c>
      <c r="J526" s="16"/>
    </row>
    <row r="527" spans="1:10" x14ac:dyDescent="0.25">
      <c r="A527" s="23">
        <v>14012303</v>
      </c>
      <c r="B527" s="23">
        <v>2023</v>
      </c>
      <c r="C527" s="13">
        <v>2024</v>
      </c>
      <c r="D527" s="17" t="s">
        <v>900</v>
      </c>
      <c r="E527" s="28" t="s">
        <v>901</v>
      </c>
      <c r="F527" s="10">
        <v>683.30000000000007</v>
      </c>
      <c r="G527" s="10">
        <v>1200.8385700000001</v>
      </c>
      <c r="H527" s="14">
        <f t="shared" si="16"/>
        <v>517.53857000000005</v>
      </c>
      <c r="I527" s="15">
        <f t="shared" si="17"/>
        <v>0.7574104639250695</v>
      </c>
      <c r="J527" s="16"/>
    </row>
    <row r="528" spans="1:10" x14ac:dyDescent="0.25">
      <c r="A528" s="23">
        <v>13882301</v>
      </c>
      <c r="B528" s="23">
        <v>2023</v>
      </c>
      <c r="C528" s="13">
        <v>2024</v>
      </c>
      <c r="D528" s="17" t="s">
        <v>902</v>
      </c>
      <c r="E528" s="28" t="s">
        <v>903</v>
      </c>
      <c r="F528" s="10">
        <v>1093.3000000000002</v>
      </c>
      <c r="G528" s="10">
        <v>1049.2629899999999</v>
      </c>
      <c r="H528" s="14">
        <f t="shared" si="16"/>
        <v>-44.037010000000237</v>
      </c>
      <c r="I528" s="15">
        <f t="shared" si="17"/>
        <v>-4.027898106649614E-2</v>
      </c>
      <c r="J528" s="16"/>
    </row>
    <row r="529" spans="1:10" x14ac:dyDescent="0.25">
      <c r="A529" s="23">
        <v>13462305</v>
      </c>
      <c r="B529" s="23">
        <v>2023</v>
      </c>
      <c r="C529" s="13">
        <v>2024</v>
      </c>
      <c r="D529" s="17" t="s">
        <v>904</v>
      </c>
      <c r="E529" s="28" t="s">
        <v>905</v>
      </c>
      <c r="F529" s="10">
        <v>172.20000000000002</v>
      </c>
      <c r="G529" s="10">
        <v>274.45945</v>
      </c>
      <c r="H529" s="14">
        <f t="shared" si="16"/>
        <v>102.25944999999999</v>
      </c>
      <c r="I529" s="15">
        <f t="shared" si="17"/>
        <v>0.5938411730545875</v>
      </c>
      <c r="J529" s="16"/>
    </row>
    <row r="530" spans="1:10" x14ac:dyDescent="0.25">
      <c r="A530" s="23">
        <v>14012390</v>
      </c>
      <c r="B530" s="23">
        <v>2023</v>
      </c>
      <c r="C530" s="13">
        <v>2024</v>
      </c>
      <c r="D530" s="17" t="s">
        <v>906</v>
      </c>
      <c r="E530" s="28" t="s">
        <v>907</v>
      </c>
      <c r="F530" s="10">
        <v>401.02199999999999</v>
      </c>
      <c r="G530" s="10">
        <v>492.55937</v>
      </c>
      <c r="H530" s="14">
        <f t="shared" si="16"/>
        <v>91.53737000000001</v>
      </c>
      <c r="I530" s="15">
        <f t="shared" si="17"/>
        <v>0.2282602201375486</v>
      </c>
      <c r="J530" s="16"/>
    </row>
    <row r="531" spans="1:10" x14ac:dyDescent="0.25">
      <c r="A531" s="23">
        <v>12962390</v>
      </c>
      <c r="B531" s="23">
        <v>2023</v>
      </c>
      <c r="C531" s="13">
        <v>2024</v>
      </c>
      <c r="D531" s="17" t="s">
        <v>908</v>
      </c>
      <c r="E531" s="28" t="s">
        <v>909</v>
      </c>
      <c r="F531" s="10">
        <v>6408.7</v>
      </c>
      <c r="G531" s="10">
        <v>6673.0654100000002</v>
      </c>
      <c r="H531" s="14">
        <f t="shared" si="16"/>
        <v>264.36541000000034</v>
      </c>
      <c r="I531" s="15">
        <f t="shared" si="17"/>
        <v>4.1251019707585053E-2</v>
      </c>
      <c r="J531" s="16"/>
    </row>
    <row r="532" spans="1:10" x14ac:dyDescent="0.25">
      <c r="A532" s="23">
        <v>12962292</v>
      </c>
      <c r="B532" s="23">
        <v>2022</v>
      </c>
      <c r="C532" s="13">
        <v>2024</v>
      </c>
      <c r="D532" s="17" t="s">
        <v>910</v>
      </c>
      <c r="E532" s="28" t="s">
        <v>911</v>
      </c>
      <c r="F532" s="10">
        <v>726</v>
      </c>
      <c r="G532" s="10">
        <v>752.15509999999995</v>
      </c>
      <c r="H532" s="14">
        <f t="shared" si="16"/>
        <v>26.155099999999948</v>
      </c>
      <c r="I532" s="15">
        <f t="shared" si="17"/>
        <v>3.6026308539944832E-2</v>
      </c>
      <c r="J532" s="16"/>
    </row>
    <row r="533" spans="1:10" x14ac:dyDescent="0.25">
      <c r="A533" s="23">
        <v>12422304</v>
      </c>
      <c r="B533" s="23">
        <v>2023</v>
      </c>
      <c r="C533" s="13">
        <v>2024</v>
      </c>
      <c r="D533" s="17" t="s">
        <v>912</v>
      </c>
      <c r="E533" s="28" t="s">
        <v>913</v>
      </c>
      <c r="F533" s="10">
        <v>957.69999999999993</v>
      </c>
      <c r="G533" s="10">
        <v>879.42520999999999</v>
      </c>
      <c r="H533" s="14">
        <f t="shared" si="16"/>
        <v>-78.274789999999939</v>
      </c>
      <c r="I533" s="15">
        <f t="shared" si="17"/>
        <v>-8.173205596742189E-2</v>
      </c>
      <c r="J533" s="16"/>
    </row>
    <row r="534" spans="1:10" x14ac:dyDescent="0.25">
      <c r="A534" s="23">
        <v>21842301</v>
      </c>
      <c r="B534" s="23">
        <v>2023</v>
      </c>
      <c r="C534" s="13">
        <v>2024</v>
      </c>
      <c r="D534" s="17" t="s">
        <v>914</v>
      </c>
      <c r="E534" s="28" t="s">
        <v>915</v>
      </c>
      <c r="F534" s="10">
        <v>138.6</v>
      </c>
      <c r="G534" s="10">
        <v>166.22876000000002</v>
      </c>
      <c r="H534" s="14">
        <f t="shared" si="16"/>
        <v>27.628760000000028</v>
      </c>
      <c r="I534" s="15">
        <f t="shared" si="17"/>
        <v>0.19934170274170296</v>
      </c>
      <c r="J534" s="16"/>
    </row>
    <row r="535" spans="1:10" x14ac:dyDescent="0.25">
      <c r="A535" s="23">
        <v>21842302</v>
      </c>
      <c r="B535" s="23">
        <v>2023</v>
      </c>
      <c r="C535" s="13">
        <v>2024</v>
      </c>
      <c r="D535" s="17" t="s">
        <v>916</v>
      </c>
      <c r="E535" s="28" t="s">
        <v>917</v>
      </c>
      <c r="F535" s="10">
        <v>400.6</v>
      </c>
      <c r="G535" s="10">
        <v>179.01691</v>
      </c>
      <c r="H535" s="14">
        <f t="shared" si="16"/>
        <v>-221.58309000000003</v>
      </c>
      <c r="I535" s="15">
        <f t="shared" si="17"/>
        <v>-0.55312803295057422</v>
      </c>
      <c r="J535" s="16"/>
    </row>
    <row r="536" spans="1:10" x14ac:dyDescent="0.25">
      <c r="A536" s="23">
        <v>13252302</v>
      </c>
      <c r="B536" s="23">
        <v>2023</v>
      </c>
      <c r="C536" s="13">
        <v>2024</v>
      </c>
      <c r="D536" s="17" t="s">
        <v>918</v>
      </c>
      <c r="E536" s="28" t="s">
        <v>919</v>
      </c>
      <c r="F536" s="10">
        <v>614.5</v>
      </c>
      <c r="G536" s="10">
        <v>534.40273999999999</v>
      </c>
      <c r="H536" s="14">
        <f t="shared" si="16"/>
        <v>-80.097260000000006</v>
      </c>
      <c r="I536" s="15">
        <f t="shared" si="17"/>
        <v>-0.13034541903986982</v>
      </c>
      <c r="J536" s="16"/>
    </row>
    <row r="537" spans="1:10" x14ac:dyDescent="0.25">
      <c r="A537" s="23">
        <v>13252305</v>
      </c>
      <c r="B537" s="23">
        <v>2023</v>
      </c>
      <c r="C537" s="13">
        <v>2024</v>
      </c>
      <c r="D537" s="17" t="s">
        <v>920</v>
      </c>
      <c r="E537" s="28" t="s">
        <v>921</v>
      </c>
      <c r="F537" s="10">
        <v>581.6</v>
      </c>
      <c r="G537" s="10">
        <v>873.81373999999994</v>
      </c>
      <c r="H537" s="14">
        <f t="shared" si="16"/>
        <v>292.21373999999992</v>
      </c>
      <c r="I537" s="15">
        <f t="shared" si="17"/>
        <v>0.50243077716643725</v>
      </c>
      <c r="J537" s="16"/>
    </row>
    <row r="538" spans="1:10" x14ac:dyDescent="0.25">
      <c r="A538" s="23">
        <v>13462403</v>
      </c>
      <c r="B538" s="23">
        <v>2024</v>
      </c>
      <c r="C538" s="13">
        <v>2024</v>
      </c>
      <c r="D538" s="17" t="s">
        <v>922</v>
      </c>
      <c r="E538" s="17" t="s">
        <v>923</v>
      </c>
      <c r="F538" s="10">
        <v>836.7</v>
      </c>
      <c r="G538" s="10">
        <v>872.9393</v>
      </c>
      <c r="H538" s="14">
        <f t="shared" si="16"/>
        <v>36.239299999999957</v>
      </c>
      <c r="I538" s="15">
        <f t="shared" si="17"/>
        <v>4.3312178797657412E-2</v>
      </c>
      <c r="J538" s="16"/>
    </row>
    <row r="539" spans="1:10" x14ac:dyDescent="0.25">
      <c r="A539" s="8">
        <v>12422410</v>
      </c>
      <c r="B539" s="8">
        <v>2024</v>
      </c>
      <c r="C539" s="13">
        <v>2024</v>
      </c>
      <c r="D539" s="17" t="s">
        <v>924</v>
      </c>
      <c r="E539" s="17" t="s">
        <v>925</v>
      </c>
      <c r="F539" s="10">
        <v>68.599999999999994</v>
      </c>
      <c r="G539" s="10">
        <v>100.74238000000001</v>
      </c>
      <c r="H539" s="14">
        <f t="shared" si="16"/>
        <v>32.142380000000017</v>
      </c>
      <c r="I539" s="15">
        <f t="shared" si="17"/>
        <v>0.46854781341107898</v>
      </c>
      <c r="J539" s="16"/>
    </row>
    <row r="540" spans="1:10" x14ac:dyDescent="0.25">
      <c r="A540" s="8">
        <v>12972403</v>
      </c>
      <c r="B540" s="8">
        <v>2024</v>
      </c>
      <c r="C540" s="13">
        <v>2024</v>
      </c>
      <c r="D540" s="17" t="s">
        <v>926</v>
      </c>
      <c r="E540" s="17" t="s">
        <v>927</v>
      </c>
      <c r="F540" s="10">
        <v>511</v>
      </c>
      <c r="G540" s="10">
        <v>468.30034999999998</v>
      </c>
      <c r="H540" s="14">
        <f t="shared" si="16"/>
        <v>-42.69965000000002</v>
      </c>
      <c r="I540" s="15">
        <f t="shared" si="17"/>
        <v>-8.3560958904109625E-2</v>
      </c>
      <c r="J540" s="16"/>
    </row>
    <row r="541" spans="1:10" x14ac:dyDescent="0.25">
      <c r="A541" s="8">
        <v>12422420</v>
      </c>
      <c r="B541" s="8">
        <v>2024</v>
      </c>
      <c r="C541" s="13">
        <v>2024</v>
      </c>
      <c r="D541" s="17" t="s">
        <v>928</v>
      </c>
      <c r="E541" s="17" t="s">
        <v>929</v>
      </c>
      <c r="F541" s="10">
        <v>317.60000000000002</v>
      </c>
      <c r="G541" s="10">
        <v>369.71610999999996</v>
      </c>
      <c r="H541" s="14">
        <f t="shared" si="16"/>
        <v>52.116109999999935</v>
      </c>
      <c r="I541" s="15">
        <f t="shared" si="17"/>
        <v>0.16409354534005016</v>
      </c>
      <c r="J541" s="16"/>
    </row>
    <row r="542" spans="1:10" x14ac:dyDescent="0.25">
      <c r="A542" s="8">
        <v>12422421</v>
      </c>
      <c r="B542" s="8">
        <v>2024</v>
      </c>
      <c r="C542" s="13">
        <v>2024</v>
      </c>
      <c r="D542" s="17" t="s">
        <v>930</v>
      </c>
      <c r="E542" s="17" t="s">
        <v>931</v>
      </c>
      <c r="F542" s="10">
        <v>430.4</v>
      </c>
      <c r="G542" s="10">
        <v>398.69509000000005</v>
      </c>
      <c r="H542" s="14">
        <f t="shared" si="16"/>
        <v>-31.704909999999927</v>
      </c>
      <c r="I542" s="15">
        <f t="shared" si="17"/>
        <v>-7.3663824349442214E-2</v>
      </c>
      <c r="J542" s="16"/>
    </row>
    <row r="543" spans="1:10" x14ac:dyDescent="0.25">
      <c r="A543" s="8">
        <v>12922402</v>
      </c>
      <c r="B543" s="8">
        <v>2024</v>
      </c>
      <c r="C543" s="13">
        <v>2024</v>
      </c>
      <c r="D543" s="17" t="s">
        <v>932</v>
      </c>
      <c r="E543" s="17" t="s">
        <v>933</v>
      </c>
      <c r="F543" s="10">
        <v>161.80000000000001</v>
      </c>
      <c r="G543" s="10">
        <v>100.06079</v>
      </c>
      <c r="H543" s="14">
        <f t="shared" si="16"/>
        <v>-61.739210000000014</v>
      </c>
      <c r="I543" s="15">
        <f t="shared" si="17"/>
        <v>-0.38157731767614345</v>
      </c>
      <c r="J543" s="16"/>
    </row>
    <row r="544" spans="1:10" x14ac:dyDescent="0.25">
      <c r="A544" s="8">
        <v>12962406</v>
      </c>
      <c r="B544" s="8">
        <v>2024</v>
      </c>
      <c r="C544" s="13">
        <v>2024</v>
      </c>
      <c r="D544" s="17" t="s">
        <v>934</v>
      </c>
      <c r="E544" s="17" t="s">
        <v>935</v>
      </c>
      <c r="F544" s="10">
        <v>1920</v>
      </c>
      <c r="G544" s="10">
        <v>2150.8604599999999</v>
      </c>
      <c r="H544" s="14">
        <f t="shared" si="16"/>
        <v>230.86045999999988</v>
      </c>
      <c r="I544" s="15">
        <f t="shared" si="17"/>
        <v>0.1202398229166666</v>
      </c>
      <c r="J544" s="16"/>
    </row>
    <row r="545" spans="1:10" x14ac:dyDescent="0.25">
      <c r="A545" s="8">
        <v>20082401</v>
      </c>
      <c r="B545" s="8">
        <v>2024</v>
      </c>
      <c r="C545" s="13">
        <v>2024</v>
      </c>
      <c r="D545" s="17" t="s">
        <v>936</v>
      </c>
      <c r="E545" s="17" t="s">
        <v>937</v>
      </c>
      <c r="F545" s="10">
        <v>322.63499999999999</v>
      </c>
      <c r="G545" s="10">
        <v>143.58233999999999</v>
      </c>
      <c r="H545" s="14">
        <f t="shared" si="16"/>
        <v>-179.05266</v>
      </c>
      <c r="I545" s="15">
        <f t="shared" si="17"/>
        <v>-0.55496973359988844</v>
      </c>
      <c r="J545" s="16"/>
    </row>
    <row r="546" spans="1:10" x14ac:dyDescent="0.25">
      <c r="A546" s="8">
        <v>12842401</v>
      </c>
      <c r="B546" s="8">
        <v>2024</v>
      </c>
      <c r="C546" s="13">
        <v>2024</v>
      </c>
      <c r="D546" s="17" t="s">
        <v>938</v>
      </c>
      <c r="E546" s="17" t="s">
        <v>939</v>
      </c>
      <c r="F546" s="10">
        <v>382.8</v>
      </c>
      <c r="G546" s="10">
        <v>149.22135</v>
      </c>
      <c r="H546" s="14">
        <f t="shared" si="16"/>
        <v>-233.57865000000001</v>
      </c>
      <c r="I546" s="15">
        <f t="shared" si="17"/>
        <v>-0.6101845611285267</v>
      </c>
      <c r="J546" s="16"/>
    </row>
    <row r="547" spans="1:10" x14ac:dyDescent="0.25">
      <c r="A547" s="8">
        <v>12952401</v>
      </c>
      <c r="B547" s="8">
        <v>2024</v>
      </c>
      <c r="C547" s="13">
        <v>2024</v>
      </c>
      <c r="D547" s="17" t="s">
        <v>940</v>
      </c>
      <c r="E547" s="17" t="s">
        <v>941</v>
      </c>
      <c r="F547" s="10">
        <v>323.8</v>
      </c>
      <c r="G547" s="10">
        <v>376.81433000000004</v>
      </c>
      <c r="H547" s="14">
        <f t="shared" si="16"/>
        <v>53.014330000000029</v>
      </c>
      <c r="I547" s="15">
        <f t="shared" si="17"/>
        <v>0.16372554045707235</v>
      </c>
      <c r="J547" s="16"/>
    </row>
    <row r="548" spans="1:10" x14ac:dyDescent="0.25">
      <c r="A548" s="8">
        <v>13252010</v>
      </c>
      <c r="B548" s="8">
        <v>2020</v>
      </c>
      <c r="C548" s="13">
        <v>2024</v>
      </c>
      <c r="D548" s="17" t="s">
        <v>942</v>
      </c>
      <c r="E548" s="28" t="s">
        <v>942</v>
      </c>
      <c r="F548" s="10">
        <v>2678.1400299999996</v>
      </c>
      <c r="G548" s="10">
        <v>4701.0658099999991</v>
      </c>
      <c r="H548" s="14">
        <f t="shared" si="16"/>
        <v>2022.9257799999996</v>
      </c>
      <c r="I548" s="15">
        <f t="shared" si="17"/>
        <v>0.75534727734158091</v>
      </c>
      <c r="J548" s="16"/>
    </row>
    <row r="549" spans="1:10" x14ac:dyDescent="0.25">
      <c r="A549" s="8">
        <v>13882202</v>
      </c>
      <c r="B549" s="8">
        <v>2022</v>
      </c>
      <c r="C549" s="13">
        <v>2024</v>
      </c>
      <c r="D549" s="17" t="s">
        <v>943</v>
      </c>
      <c r="E549" s="28" t="s">
        <v>943</v>
      </c>
      <c r="F549" s="10">
        <v>28.218</v>
      </c>
      <c r="G549" s="10">
        <v>28.879840000000002</v>
      </c>
      <c r="H549" s="14">
        <f t="shared" si="16"/>
        <v>0.66184000000000154</v>
      </c>
      <c r="I549" s="15">
        <f t="shared" si="17"/>
        <v>2.3454532567864537E-2</v>
      </c>
      <c r="J549" s="16"/>
    </row>
    <row r="550" spans="1:10" x14ac:dyDescent="0.25">
      <c r="A550" s="8">
        <v>13252022</v>
      </c>
      <c r="B550" s="8">
        <v>2020</v>
      </c>
      <c r="C550" s="13">
        <v>2024</v>
      </c>
      <c r="D550" s="17" t="s">
        <v>944</v>
      </c>
      <c r="E550" s="28" t="s">
        <v>945</v>
      </c>
      <c r="F550" s="10">
        <v>16347.4</v>
      </c>
      <c r="G550" s="10">
        <v>16148.72568</v>
      </c>
      <c r="H550" s="14">
        <f t="shared" si="16"/>
        <v>-198.67432000000008</v>
      </c>
      <c r="I550" s="15">
        <f t="shared" si="17"/>
        <v>-1.2153267186219221E-2</v>
      </c>
      <c r="J550" s="16"/>
    </row>
    <row r="551" spans="1:10" x14ac:dyDescent="0.25">
      <c r="A551" s="8">
        <v>12972204</v>
      </c>
      <c r="B551" s="8">
        <v>2022</v>
      </c>
      <c r="C551" s="13">
        <v>2024</v>
      </c>
      <c r="D551" s="17" t="s">
        <v>946</v>
      </c>
      <c r="E551" s="28" t="s">
        <v>947</v>
      </c>
      <c r="F551" s="10">
        <v>1706.3</v>
      </c>
      <c r="G551" s="10">
        <v>3080.4524300000003</v>
      </c>
      <c r="H551" s="14">
        <f t="shared" si="16"/>
        <v>1374.1524300000003</v>
      </c>
      <c r="I551" s="15">
        <f t="shared" si="17"/>
        <v>0.80534046181796892</v>
      </c>
      <c r="J551" s="16"/>
    </row>
    <row r="552" spans="1:10" x14ac:dyDescent="0.25">
      <c r="A552" s="8">
        <v>12842301</v>
      </c>
      <c r="B552" s="8">
        <v>2023</v>
      </c>
      <c r="C552" s="13">
        <v>2024</v>
      </c>
      <c r="D552" s="17" t="s">
        <v>948</v>
      </c>
      <c r="E552" s="28" t="s">
        <v>949</v>
      </c>
      <c r="F552" s="10">
        <v>1568.5</v>
      </c>
      <c r="G552" s="10">
        <v>2526.6794100000002</v>
      </c>
      <c r="H552" s="14">
        <f t="shared" si="16"/>
        <v>958.17941000000019</v>
      </c>
      <c r="I552" s="15">
        <f t="shared" si="17"/>
        <v>0.61088900860694939</v>
      </c>
      <c r="J552" s="16"/>
    </row>
    <row r="553" spans="1:10" x14ac:dyDescent="0.25">
      <c r="A553" s="8">
        <v>14112290</v>
      </c>
      <c r="B553" s="8">
        <v>2022</v>
      </c>
      <c r="C553" s="13">
        <v>2024</v>
      </c>
      <c r="D553" s="17" t="s">
        <v>950</v>
      </c>
      <c r="E553" s="28" t="s">
        <v>951</v>
      </c>
      <c r="F553" s="10">
        <v>1314.7</v>
      </c>
      <c r="G553" s="10">
        <v>1786.73254</v>
      </c>
      <c r="H553" s="14">
        <f t="shared" si="16"/>
        <v>472.03253999999993</v>
      </c>
      <c r="I553" s="15">
        <f t="shared" si="17"/>
        <v>0.35904201719023343</v>
      </c>
      <c r="J553" s="16"/>
    </row>
    <row r="554" spans="1:10" x14ac:dyDescent="0.25">
      <c r="A554" s="8">
        <v>13492490</v>
      </c>
      <c r="B554" s="8">
        <v>2024</v>
      </c>
      <c r="C554" s="13">
        <v>2024</v>
      </c>
      <c r="D554" s="17" t="s">
        <v>952</v>
      </c>
      <c r="E554" s="17" t="s">
        <v>953</v>
      </c>
      <c r="F554" s="10">
        <v>469.90199999999999</v>
      </c>
      <c r="G554" s="10">
        <v>455.12930999999998</v>
      </c>
      <c r="H554" s="14">
        <f t="shared" si="16"/>
        <v>-14.772690000000011</v>
      </c>
      <c r="I554" s="15">
        <f t="shared" si="17"/>
        <v>-3.1437810437069884E-2</v>
      </c>
      <c r="J554" s="16"/>
    </row>
    <row r="555" spans="1:10" x14ac:dyDescent="0.25">
      <c r="A555" s="8">
        <v>20082404</v>
      </c>
      <c r="B555" s="8">
        <v>2024</v>
      </c>
      <c r="C555" s="13">
        <v>2024</v>
      </c>
      <c r="D555" s="17" t="s">
        <v>954</v>
      </c>
      <c r="E555" s="17" t="s">
        <v>955</v>
      </c>
      <c r="F555" s="10">
        <v>149.6</v>
      </c>
      <c r="G555" s="10">
        <v>136.97556</v>
      </c>
      <c r="H555" s="14">
        <f t="shared" si="16"/>
        <v>-12.624439999999993</v>
      </c>
      <c r="I555" s="15">
        <f t="shared" si="17"/>
        <v>-8.4387967914438464E-2</v>
      </c>
      <c r="J555" s="16"/>
    </row>
    <row r="556" spans="1:10" x14ac:dyDescent="0.25">
      <c r="A556" s="8">
        <v>12962490</v>
      </c>
      <c r="B556" s="8">
        <v>2024</v>
      </c>
      <c r="C556" s="13">
        <v>2024</v>
      </c>
      <c r="D556" s="17" t="s">
        <v>956</v>
      </c>
      <c r="E556" s="28" t="s">
        <v>957</v>
      </c>
      <c r="F556" s="10">
        <v>581.26300000000003</v>
      </c>
      <c r="G556" s="10">
        <v>512.49599999999998</v>
      </c>
      <c r="H556" s="14">
        <f t="shared" si="16"/>
        <v>-68.767000000000053</v>
      </c>
      <c r="I556" s="15">
        <f t="shared" si="17"/>
        <v>-0.11830617121681589</v>
      </c>
      <c r="J556" s="16"/>
    </row>
    <row r="557" spans="1:10" x14ac:dyDescent="0.25">
      <c r="A557" s="8">
        <v>14282490</v>
      </c>
      <c r="B557" s="8">
        <v>2024</v>
      </c>
      <c r="C557" s="13">
        <v>2024</v>
      </c>
      <c r="D557" s="17" t="s">
        <v>958</v>
      </c>
      <c r="E557" s="17" t="s">
        <v>959</v>
      </c>
      <c r="F557" s="10">
        <v>668.91399999999999</v>
      </c>
      <c r="G557" s="10">
        <v>624.21951000000001</v>
      </c>
      <c r="H557" s="14">
        <f t="shared" si="16"/>
        <v>-44.694489999999973</v>
      </c>
      <c r="I557" s="15">
        <f t="shared" si="17"/>
        <v>-6.6816496589995084E-2</v>
      </c>
      <c r="J557" s="16"/>
    </row>
    <row r="558" spans="1:10" x14ac:dyDescent="0.25">
      <c r="A558" s="23">
        <v>12812401</v>
      </c>
      <c r="B558" s="23">
        <v>2024</v>
      </c>
      <c r="C558" s="13">
        <v>2025</v>
      </c>
      <c r="D558" s="17" t="s">
        <v>960</v>
      </c>
      <c r="E558" s="17" t="s">
        <v>961</v>
      </c>
      <c r="F558" s="10">
        <v>3229.5</v>
      </c>
      <c r="G558" s="10">
        <v>1821.7460900000001</v>
      </c>
      <c r="H558" s="14">
        <f t="shared" si="16"/>
        <v>-1407.7539099999999</v>
      </c>
      <c r="I558" s="15">
        <f t="shared" si="17"/>
        <v>-0.43590460133147541</v>
      </c>
      <c r="J558" s="16"/>
    </row>
    <row r="559" spans="1:10" x14ac:dyDescent="0.25">
      <c r="A559" s="23">
        <v>12842501</v>
      </c>
      <c r="B559" s="23">
        <v>2025</v>
      </c>
      <c r="C559" s="13">
        <v>2025</v>
      </c>
      <c r="D559" s="17" t="s">
        <v>962</v>
      </c>
      <c r="E559" s="17" t="s">
        <v>963</v>
      </c>
      <c r="F559" s="10">
        <v>463.8</v>
      </c>
      <c r="G559" s="10">
        <v>268.63135999999997</v>
      </c>
      <c r="H559" s="14">
        <f t="shared" si="16"/>
        <v>-195.16864000000004</v>
      </c>
      <c r="I559" s="15">
        <f t="shared" si="17"/>
        <v>-0.42080344976282885</v>
      </c>
      <c r="J559" s="16"/>
    </row>
    <row r="560" spans="1:10" x14ac:dyDescent="0.25">
      <c r="A560" s="23">
        <v>13252412</v>
      </c>
      <c r="B560" s="23">
        <v>2024</v>
      </c>
      <c r="C560" s="13">
        <v>2025</v>
      </c>
      <c r="D560" s="17" t="s">
        <v>964</v>
      </c>
      <c r="E560" s="17" t="s">
        <v>965</v>
      </c>
      <c r="F560" s="10">
        <v>328.20000000000005</v>
      </c>
      <c r="G560" s="10">
        <v>238.2979</v>
      </c>
      <c r="H560" s="14">
        <f>+G560-F560</f>
        <v>-89.902100000000047</v>
      </c>
      <c r="I560" s="15">
        <f t="shared" si="17"/>
        <v>-0.27392474101157843</v>
      </c>
      <c r="J560" s="16"/>
    </row>
    <row r="561" spans="1:10" x14ac:dyDescent="0.25">
      <c r="A561" s="23">
        <v>20082403</v>
      </c>
      <c r="B561" s="23">
        <v>2024</v>
      </c>
      <c r="C561" s="13">
        <v>2025</v>
      </c>
      <c r="D561" s="17" t="s">
        <v>966</v>
      </c>
      <c r="E561" s="17" t="s">
        <v>967</v>
      </c>
      <c r="F561" s="10">
        <v>234</v>
      </c>
      <c r="G561" s="10">
        <v>401.48196999999999</v>
      </c>
      <c r="H561" s="14">
        <f t="shared" si="16"/>
        <v>167.48196999999999</v>
      </c>
      <c r="I561" s="15">
        <f t="shared" si="17"/>
        <v>0.71573491452991445</v>
      </c>
      <c r="J561" s="16"/>
    </row>
    <row r="562" spans="1:10" x14ac:dyDescent="0.25">
      <c r="A562" s="23">
        <v>13252407</v>
      </c>
      <c r="B562" s="23">
        <v>2024</v>
      </c>
      <c r="C562" s="13">
        <v>2025</v>
      </c>
      <c r="D562" s="17" t="s">
        <v>968</v>
      </c>
      <c r="E562" s="17" t="s">
        <v>969</v>
      </c>
      <c r="F562" s="10">
        <v>652.79999999999995</v>
      </c>
      <c r="G562" s="10">
        <v>504.36198999999999</v>
      </c>
      <c r="H562" s="14">
        <f t="shared" si="16"/>
        <v>-148.43800999999996</v>
      </c>
      <c r="I562" s="15">
        <f t="shared" si="17"/>
        <v>-0.22738665747549017</v>
      </c>
      <c r="J562" s="16"/>
    </row>
    <row r="563" spans="1:10" x14ac:dyDescent="0.25">
      <c r="A563" s="23">
        <v>12422504</v>
      </c>
      <c r="B563" s="23">
        <v>2025</v>
      </c>
      <c r="C563" s="13">
        <v>2025</v>
      </c>
      <c r="D563" s="17" t="s">
        <v>970</v>
      </c>
      <c r="E563" s="17" t="s">
        <v>971</v>
      </c>
      <c r="F563" s="10">
        <v>440.1</v>
      </c>
      <c r="G563" s="10">
        <v>353.69071000000002</v>
      </c>
      <c r="H563" s="14">
        <f t="shared" si="16"/>
        <v>-86.409289999999999</v>
      </c>
      <c r="I563" s="15">
        <f t="shared" si="17"/>
        <v>-0.1963401272438082</v>
      </c>
      <c r="J563" s="16"/>
    </row>
    <row r="564" spans="1:10" x14ac:dyDescent="0.25">
      <c r="A564" s="23">
        <v>12902502</v>
      </c>
      <c r="B564" s="23">
        <v>2025</v>
      </c>
      <c r="C564" s="13">
        <v>2025</v>
      </c>
      <c r="D564" s="17" t="s">
        <v>972</v>
      </c>
      <c r="E564" s="17" t="s">
        <v>973</v>
      </c>
      <c r="F564" s="10">
        <v>169.4</v>
      </c>
      <c r="G564" s="10">
        <v>138.18635</v>
      </c>
      <c r="H564" s="14">
        <f t="shared" si="16"/>
        <v>-31.213650000000001</v>
      </c>
      <c r="I564" s="15">
        <f t="shared" si="17"/>
        <v>-0.18426003541912633</v>
      </c>
      <c r="J564" s="16"/>
    </row>
    <row r="565" spans="1:10" x14ac:dyDescent="0.25">
      <c r="A565" s="23">
        <v>18192501</v>
      </c>
      <c r="B565" s="23">
        <v>2025</v>
      </c>
      <c r="C565" s="13">
        <v>2025</v>
      </c>
      <c r="D565" s="17" t="s">
        <v>974</v>
      </c>
      <c r="E565" s="17" t="s">
        <v>975</v>
      </c>
      <c r="F565" s="10">
        <v>316.39999999999998</v>
      </c>
      <c r="G565" s="10">
        <v>286.66505999999998</v>
      </c>
      <c r="H565" s="14">
        <f t="shared" si="16"/>
        <v>-29.734939999999995</v>
      </c>
      <c r="I565" s="15">
        <f t="shared" si="17"/>
        <v>-9.3978950695322361E-2</v>
      </c>
      <c r="J565" s="16"/>
    </row>
    <row r="566" spans="1:10" x14ac:dyDescent="0.25">
      <c r="A566" s="23">
        <v>12422412</v>
      </c>
      <c r="B566" s="23">
        <v>2024</v>
      </c>
      <c r="C566" s="13">
        <v>2025</v>
      </c>
      <c r="D566" s="17" t="s">
        <v>976</v>
      </c>
      <c r="E566" s="17" t="s">
        <v>977</v>
      </c>
      <c r="F566" s="10">
        <v>1453.8</v>
      </c>
      <c r="G566" s="10">
        <v>1424.1702499999999</v>
      </c>
      <c r="H566" s="14">
        <f t="shared" si="16"/>
        <v>-29.629750000000058</v>
      </c>
      <c r="I566" s="15">
        <f t="shared" si="17"/>
        <v>-2.038089833539693E-2</v>
      </c>
      <c r="J566" s="16"/>
    </row>
    <row r="567" spans="1:10" x14ac:dyDescent="0.25">
      <c r="A567" s="23">
        <v>13402502</v>
      </c>
      <c r="B567" s="23">
        <v>2025</v>
      </c>
      <c r="C567" s="13">
        <v>2025</v>
      </c>
      <c r="D567" s="17" t="s">
        <v>978</v>
      </c>
      <c r="E567" s="17" t="s">
        <v>979</v>
      </c>
      <c r="F567" s="10">
        <v>608</v>
      </c>
      <c r="G567" s="10">
        <v>575.50701000000004</v>
      </c>
      <c r="H567" s="14">
        <f t="shared" si="16"/>
        <v>-32.492989999999963</v>
      </c>
      <c r="I567" s="15">
        <f t="shared" si="17"/>
        <v>-5.3442417763157835E-2</v>
      </c>
      <c r="J567" s="16"/>
    </row>
    <row r="568" spans="1:10" x14ac:dyDescent="0.25">
      <c r="A568" s="23">
        <v>12932406</v>
      </c>
      <c r="B568" s="23">
        <v>2024</v>
      </c>
      <c r="C568" s="13">
        <v>2025</v>
      </c>
      <c r="D568" s="17" t="s">
        <v>980</v>
      </c>
      <c r="E568" s="17" t="s">
        <v>981</v>
      </c>
      <c r="F568" s="10">
        <v>289</v>
      </c>
      <c r="G568" s="10">
        <v>291.01567</v>
      </c>
      <c r="H568" s="14">
        <f t="shared" si="16"/>
        <v>2.0156700000000001</v>
      </c>
      <c r="I568" s="15">
        <f t="shared" si="17"/>
        <v>6.974636678200692E-3</v>
      </c>
      <c r="J568" s="16"/>
    </row>
    <row r="569" spans="1:10" x14ac:dyDescent="0.25">
      <c r="A569" s="23">
        <v>12932404</v>
      </c>
      <c r="B569" s="23">
        <v>2024</v>
      </c>
      <c r="C569" s="13">
        <v>2025</v>
      </c>
      <c r="D569" s="17" t="s">
        <v>982</v>
      </c>
      <c r="E569" s="17" t="s">
        <v>983</v>
      </c>
      <c r="F569" s="10">
        <v>3344</v>
      </c>
      <c r="G569" s="10">
        <v>3418.6679900000004</v>
      </c>
      <c r="H569" s="14">
        <f t="shared" si="16"/>
        <v>74.667990000000373</v>
      </c>
      <c r="I569" s="15">
        <f t="shared" si="17"/>
        <v>2.2328944377990542E-2</v>
      </c>
      <c r="J569" s="16"/>
    </row>
    <row r="570" spans="1:10" x14ac:dyDescent="0.25">
      <c r="A570" s="23">
        <v>13252312</v>
      </c>
      <c r="B570" s="23">
        <v>2023</v>
      </c>
      <c r="C570" s="13">
        <v>2025</v>
      </c>
      <c r="D570" s="17" t="s">
        <v>984</v>
      </c>
      <c r="E570" s="17" t="s">
        <v>985</v>
      </c>
      <c r="F570" s="10">
        <v>917.40000000000009</v>
      </c>
      <c r="G570" s="10">
        <v>1432.14924</v>
      </c>
      <c r="H570" s="14">
        <f t="shared" si="16"/>
        <v>514.74923999999987</v>
      </c>
      <c r="I570" s="15">
        <f t="shared" si="17"/>
        <v>0.56109574885546087</v>
      </c>
      <c r="J570" s="16"/>
    </row>
    <row r="571" spans="1:10" x14ac:dyDescent="0.25">
      <c r="A571" s="23">
        <v>12972501</v>
      </c>
      <c r="B571" s="23">
        <v>2025</v>
      </c>
      <c r="C571" s="13">
        <v>2025</v>
      </c>
      <c r="D571" s="17" t="s">
        <v>986</v>
      </c>
      <c r="E571" s="17" t="s">
        <v>987</v>
      </c>
      <c r="F571" s="10">
        <v>1747.0329999999999</v>
      </c>
      <c r="G571" s="10">
        <v>1838.5638999999999</v>
      </c>
      <c r="H571" s="14">
        <f t="shared" si="16"/>
        <v>91.530899999999974</v>
      </c>
      <c r="I571" s="15">
        <f t="shared" si="17"/>
        <v>5.2392198659098013E-2</v>
      </c>
      <c r="J571" s="16"/>
    </row>
    <row r="572" spans="1:10" x14ac:dyDescent="0.25">
      <c r="A572" s="8">
        <v>12422507</v>
      </c>
      <c r="B572" s="8">
        <v>2025</v>
      </c>
      <c r="C572" s="13">
        <v>2025</v>
      </c>
      <c r="D572" s="17" t="s">
        <v>988</v>
      </c>
      <c r="E572" s="17" t="s">
        <v>989</v>
      </c>
      <c r="F572" s="10">
        <v>167.8</v>
      </c>
      <c r="G572" s="10">
        <v>179.87918999999999</v>
      </c>
      <c r="H572" s="14">
        <f t="shared" si="16"/>
        <v>12.079189999999983</v>
      </c>
      <c r="I572" s="15">
        <f t="shared" si="17"/>
        <v>7.1985637663885466E-2</v>
      </c>
      <c r="J572" s="16"/>
    </row>
    <row r="573" spans="1:10" x14ac:dyDescent="0.25">
      <c r="A573" s="8">
        <v>14012304</v>
      </c>
      <c r="B573" s="8">
        <v>2023</v>
      </c>
      <c r="C573" s="13">
        <v>2025</v>
      </c>
      <c r="D573" s="17" t="s">
        <v>990</v>
      </c>
      <c r="E573" s="17" t="s">
        <v>991</v>
      </c>
      <c r="F573" s="10">
        <v>721.1</v>
      </c>
      <c r="G573" s="10">
        <v>1313.8396599999999</v>
      </c>
      <c r="H573" s="14">
        <f t="shared" si="16"/>
        <v>592.73965999999984</v>
      </c>
      <c r="I573" s="15">
        <f t="shared" si="17"/>
        <v>0.82199370406323646</v>
      </c>
      <c r="J573" s="16"/>
    </row>
    <row r="574" spans="1:10" x14ac:dyDescent="0.25">
      <c r="A574" s="8">
        <v>12932304</v>
      </c>
      <c r="B574" s="8">
        <v>2023</v>
      </c>
      <c r="C574" s="13">
        <v>2025</v>
      </c>
      <c r="D574" s="17" t="s">
        <v>992</v>
      </c>
      <c r="E574" s="17" t="s">
        <v>993</v>
      </c>
      <c r="F574" s="10">
        <v>665.9</v>
      </c>
      <c r="G574" s="10">
        <v>1387.0284199999999</v>
      </c>
      <c r="H574" s="14">
        <f t="shared" si="16"/>
        <v>721.12841999999989</v>
      </c>
      <c r="I574" s="15">
        <f t="shared" si="17"/>
        <v>1.0829380087100164</v>
      </c>
      <c r="J574" s="16"/>
    </row>
    <row r="575" spans="1:10" x14ac:dyDescent="0.25">
      <c r="A575" s="8">
        <v>12972404</v>
      </c>
      <c r="B575" s="8">
        <v>2024</v>
      </c>
      <c r="C575" s="13">
        <v>2025</v>
      </c>
      <c r="D575" s="17" t="s">
        <v>994</v>
      </c>
      <c r="E575" s="17" t="s">
        <v>995</v>
      </c>
      <c r="F575" s="10">
        <v>1195.6000000000001</v>
      </c>
      <c r="G575" s="10">
        <v>1292.9244899999999</v>
      </c>
      <c r="H575" s="14">
        <f t="shared" si="16"/>
        <v>97.324489999999741</v>
      </c>
      <c r="I575" s="15">
        <f t="shared" si="17"/>
        <v>8.1402216460354407E-2</v>
      </c>
      <c r="J575" s="16"/>
    </row>
    <row r="576" spans="1:10" x14ac:dyDescent="0.25">
      <c r="A576" s="8">
        <v>13402402</v>
      </c>
      <c r="B576" s="8">
        <v>2024</v>
      </c>
      <c r="C576" s="13">
        <v>2025</v>
      </c>
      <c r="D576" s="17" t="s">
        <v>996</v>
      </c>
      <c r="E576" s="17" t="s">
        <v>997</v>
      </c>
      <c r="F576" s="10">
        <v>359.2</v>
      </c>
      <c r="G576" s="10">
        <v>404.99634000000003</v>
      </c>
      <c r="H576" s="14">
        <f t="shared" si="16"/>
        <v>45.796340000000043</v>
      </c>
      <c r="I576" s="15">
        <f t="shared" si="17"/>
        <v>0.1274953786191538</v>
      </c>
      <c r="J576" s="16"/>
    </row>
    <row r="577" spans="1:10" x14ac:dyDescent="0.25">
      <c r="A577" s="8">
        <v>12972401</v>
      </c>
      <c r="B577" s="8">
        <v>2024</v>
      </c>
      <c r="C577" s="13">
        <v>2025</v>
      </c>
      <c r="D577" s="17" t="s">
        <v>998</v>
      </c>
      <c r="E577" s="17" t="s">
        <v>999</v>
      </c>
      <c r="F577" s="10">
        <v>370.6</v>
      </c>
      <c r="G577" s="10">
        <v>423.07470000000001</v>
      </c>
      <c r="H577" s="14">
        <f t="shared" si="16"/>
        <v>52.474699999999984</v>
      </c>
      <c r="I577" s="15">
        <f t="shared" si="17"/>
        <v>0.14159390178089579</v>
      </c>
      <c r="J577" s="16"/>
    </row>
    <row r="578" spans="1:10" x14ac:dyDescent="0.25">
      <c r="A578" s="8">
        <v>12932201</v>
      </c>
      <c r="B578" s="8">
        <v>2022</v>
      </c>
      <c r="C578" s="13">
        <v>2025</v>
      </c>
      <c r="D578" s="17" t="s">
        <v>1000</v>
      </c>
      <c r="E578" s="17" t="s">
        <v>1001</v>
      </c>
      <c r="F578" s="10">
        <v>343.6</v>
      </c>
      <c r="G578" s="10">
        <v>984.93856999999991</v>
      </c>
      <c r="H578" s="14">
        <f t="shared" ref="H578:H594" si="18">+G578-F578</f>
        <v>641.33856999999989</v>
      </c>
      <c r="I578" s="15">
        <f t="shared" ref="I578:I595" si="19">+H578/F578</f>
        <v>1.8665266880093128</v>
      </c>
      <c r="J578" s="16"/>
    </row>
    <row r="579" spans="1:10" x14ac:dyDescent="0.25">
      <c r="A579" s="8">
        <v>12902401</v>
      </c>
      <c r="B579" s="8">
        <v>2024</v>
      </c>
      <c r="C579" s="13">
        <v>2025</v>
      </c>
      <c r="D579" s="17" t="s">
        <v>1002</v>
      </c>
      <c r="E579" s="17" t="s">
        <v>1003</v>
      </c>
      <c r="F579" s="10">
        <v>351.4</v>
      </c>
      <c r="G579" s="10">
        <v>603.09220999999991</v>
      </c>
      <c r="H579" s="14">
        <f t="shared" si="18"/>
        <v>251.69220999999993</v>
      </c>
      <c r="I579" s="15">
        <f t="shared" si="19"/>
        <v>0.71625557768924286</v>
      </c>
      <c r="J579" s="16"/>
    </row>
    <row r="580" spans="1:10" x14ac:dyDescent="0.25">
      <c r="A580" s="8">
        <v>12922302</v>
      </c>
      <c r="B580" s="8">
        <v>2023</v>
      </c>
      <c r="C580" s="13">
        <v>2025</v>
      </c>
      <c r="D580" s="17" t="s">
        <v>1004</v>
      </c>
      <c r="E580" s="17" t="s">
        <v>1005</v>
      </c>
      <c r="F580" s="10">
        <v>1026.3</v>
      </c>
      <c r="G580" s="10">
        <v>1130.5443300000002</v>
      </c>
      <c r="H580" s="14">
        <f t="shared" si="18"/>
        <v>104.24433000000022</v>
      </c>
      <c r="I580" s="15">
        <f t="shared" si="19"/>
        <v>0.10157296112247903</v>
      </c>
      <c r="J580" s="16"/>
    </row>
    <row r="581" spans="1:10" x14ac:dyDescent="0.25">
      <c r="A581" s="8">
        <v>20682510</v>
      </c>
      <c r="B581" s="8">
        <v>2025</v>
      </c>
      <c r="C581" s="13">
        <v>2025</v>
      </c>
      <c r="D581" s="17" t="s">
        <v>1006</v>
      </c>
      <c r="E581" s="17" t="s">
        <v>1007</v>
      </c>
      <c r="F581" s="10">
        <v>708.64</v>
      </c>
      <c r="G581" s="10">
        <v>592.21398999999997</v>
      </c>
      <c r="H581" s="14">
        <f t="shared" si="18"/>
        <v>-116.42601000000002</v>
      </c>
      <c r="I581" s="15">
        <f t="shared" si="19"/>
        <v>-0.16429500169338454</v>
      </c>
      <c r="J581" s="16"/>
    </row>
    <row r="582" spans="1:10" x14ac:dyDescent="0.25">
      <c r="A582" s="8">
        <v>13332501</v>
      </c>
      <c r="B582" s="8">
        <v>2025</v>
      </c>
      <c r="C582" s="13">
        <v>2025</v>
      </c>
      <c r="D582" s="17" t="s">
        <v>1008</v>
      </c>
      <c r="E582" s="17" t="s">
        <v>1009</v>
      </c>
      <c r="F582" s="10">
        <v>390.8</v>
      </c>
      <c r="G582" s="10">
        <v>519.78224</v>
      </c>
      <c r="H582" s="14">
        <f t="shared" si="18"/>
        <v>128.98223999999999</v>
      </c>
      <c r="I582" s="15">
        <f t="shared" si="19"/>
        <v>0.33004667349027633</v>
      </c>
      <c r="J582" s="16"/>
    </row>
    <row r="583" spans="1:10" x14ac:dyDescent="0.25">
      <c r="A583" s="8">
        <v>13252405</v>
      </c>
      <c r="B583" s="8">
        <v>2024</v>
      </c>
      <c r="C583" s="13">
        <v>2025</v>
      </c>
      <c r="D583" s="17" t="s">
        <v>1010</v>
      </c>
      <c r="E583" s="17" t="s">
        <v>1011</v>
      </c>
      <c r="F583" s="10">
        <v>520.6</v>
      </c>
      <c r="G583" s="10">
        <v>680.12842000000001</v>
      </c>
      <c r="H583" s="14">
        <f t="shared" si="18"/>
        <v>159.52841999999998</v>
      </c>
      <c r="I583" s="15">
        <f t="shared" si="19"/>
        <v>0.30643184786784478</v>
      </c>
      <c r="J583" s="16"/>
    </row>
    <row r="584" spans="1:10" x14ac:dyDescent="0.25">
      <c r="A584" s="8">
        <v>12922401</v>
      </c>
      <c r="B584" s="8">
        <v>2024</v>
      </c>
      <c r="C584" s="13">
        <v>2025</v>
      </c>
      <c r="D584" s="17" t="s">
        <v>1012</v>
      </c>
      <c r="E584" s="17" t="s">
        <v>1013</v>
      </c>
      <c r="F584" s="10">
        <v>2287.2000000000003</v>
      </c>
      <c r="G584" s="10">
        <v>3485.66516</v>
      </c>
      <c r="H584" s="14">
        <f t="shared" si="18"/>
        <v>1198.4651599999997</v>
      </c>
      <c r="I584" s="15">
        <f t="shared" si="19"/>
        <v>0.5239879153550191</v>
      </c>
      <c r="J584" s="16"/>
    </row>
    <row r="585" spans="1:10" x14ac:dyDescent="0.25">
      <c r="A585" s="8">
        <v>21882503</v>
      </c>
      <c r="B585" s="8">
        <v>2025</v>
      </c>
      <c r="C585" s="13">
        <v>2025</v>
      </c>
      <c r="D585" s="17" t="s">
        <v>1014</v>
      </c>
      <c r="E585" s="17" t="s">
        <v>1015</v>
      </c>
      <c r="F585" s="10">
        <v>676.9</v>
      </c>
      <c r="G585" s="10">
        <v>1048.16625</v>
      </c>
      <c r="H585" s="14">
        <f t="shared" si="18"/>
        <v>371.26625000000001</v>
      </c>
      <c r="I585" s="15">
        <f t="shared" si="19"/>
        <v>0.54848020387058649</v>
      </c>
      <c r="J585" s="16"/>
    </row>
    <row r="586" spans="1:10" x14ac:dyDescent="0.25">
      <c r="A586" s="8">
        <v>21882402</v>
      </c>
      <c r="B586" s="8">
        <v>2024</v>
      </c>
      <c r="C586" s="13">
        <v>2025</v>
      </c>
      <c r="D586" s="17" t="s">
        <v>1016</v>
      </c>
      <c r="E586" s="17" t="s">
        <v>1017</v>
      </c>
      <c r="F586" s="10">
        <v>692.9</v>
      </c>
      <c r="G586" s="10">
        <v>1038.7660699999999</v>
      </c>
      <c r="H586" s="14">
        <f t="shared" si="18"/>
        <v>345.86606999999992</v>
      </c>
      <c r="I586" s="15">
        <f t="shared" si="19"/>
        <v>0.4991572665608312</v>
      </c>
      <c r="J586" s="16"/>
    </row>
    <row r="587" spans="1:10" x14ac:dyDescent="0.25">
      <c r="A587" s="8">
        <v>12962403</v>
      </c>
      <c r="B587" s="8">
        <v>2024</v>
      </c>
      <c r="C587" s="13">
        <v>2025</v>
      </c>
      <c r="D587" s="17" t="s">
        <v>1018</v>
      </c>
      <c r="E587" s="17" t="s">
        <v>1019</v>
      </c>
      <c r="F587" s="10">
        <v>652.6</v>
      </c>
      <c r="G587" s="10">
        <v>732.54070999999999</v>
      </c>
      <c r="H587" s="14">
        <f t="shared" si="18"/>
        <v>79.940709999999967</v>
      </c>
      <c r="I587" s="15">
        <f t="shared" si="19"/>
        <v>0.1224957247931351</v>
      </c>
      <c r="J587" s="16"/>
    </row>
    <row r="588" spans="1:10" x14ac:dyDescent="0.25">
      <c r="A588" s="8">
        <v>12932302</v>
      </c>
      <c r="B588" s="8">
        <v>2023</v>
      </c>
      <c r="C588" s="13">
        <v>2025</v>
      </c>
      <c r="D588" s="17" t="s">
        <v>1020</v>
      </c>
      <c r="E588" s="17" t="s">
        <v>1021</v>
      </c>
      <c r="F588" s="10">
        <v>2828.3</v>
      </c>
      <c r="G588" s="10">
        <v>959.41165000000001</v>
      </c>
      <c r="H588" s="14">
        <f t="shared" si="18"/>
        <v>-1868.8883500000002</v>
      </c>
      <c r="I588" s="15">
        <f t="shared" si="19"/>
        <v>-0.66078151186224943</v>
      </c>
      <c r="J588" s="16"/>
    </row>
    <row r="589" spans="1:10" x14ac:dyDescent="0.25">
      <c r="A589" s="8">
        <v>13252310</v>
      </c>
      <c r="B589" s="8">
        <v>2023</v>
      </c>
      <c r="C589" s="13">
        <v>2025</v>
      </c>
      <c r="D589" s="17" t="s">
        <v>1022</v>
      </c>
      <c r="E589" s="17" t="s">
        <v>1023</v>
      </c>
      <c r="F589" s="10">
        <v>166</v>
      </c>
      <c r="G589" s="10">
        <v>425.80802</v>
      </c>
      <c r="H589" s="14">
        <f t="shared" si="18"/>
        <v>259.80802</v>
      </c>
      <c r="I589" s="15">
        <f t="shared" si="19"/>
        <v>1.5651085542168675</v>
      </c>
      <c r="J589" s="16"/>
    </row>
    <row r="590" spans="1:10" x14ac:dyDescent="0.25">
      <c r="A590" s="8">
        <v>12422406</v>
      </c>
      <c r="B590" s="8">
        <v>2024</v>
      </c>
      <c r="C590" s="13">
        <v>2025</v>
      </c>
      <c r="D590" s="17" t="s">
        <v>1024</v>
      </c>
      <c r="E590" s="17" t="s">
        <v>1025</v>
      </c>
      <c r="F590" s="10">
        <v>402.3</v>
      </c>
      <c r="G590" s="10">
        <v>843.66804000000002</v>
      </c>
      <c r="H590" s="14">
        <f t="shared" si="18"/>
        <v>441.36804000000001</v>
      </c>
      <c r="I590" s="15">
        <f t="shared" si="19"/>
        <v>1.0971117076808352</v>
      </c>
      <c r="J590" s="16"/>
    </row>
    <row r="591" spans="1:10" x14ac:dyDescent="0.25">
      <c r="A591" s="8">
        <v>14012101</v>
      </c>
      <c r="B591" s="8">
        <v>2021</v>
      </c>
      <c r="C591" s="13">
        <v>2025</v>
      </c>
      <c r="D591" s="17" t="s">
        <v>1026</v>
      </c>
      <c r="E591" s="17" t="s">
        <v>1027</v>
      </c>
      <c r="F591" s="10">
        <v>2846.7999999999997</v>
      </c>
      <c r="G591" s="10">
        <v>3346.7632699999999</v>
      </c>
      <c r="H591" s="14">
        <f t="shared" si="18"/>
        <v>499.96327000000019</v>
      </c>
      <c r="I591" s="15">
        <f t="shared" si="19"/>
        <v>0.17562289939581294</v>
      </c>
      <c r="J591" s="16"/>
    </row>
    <row r="592" spans="1:10" x14ac:dyDescent="0.25">
      <c r="A592" s="8">
        <v>13882201</v>
      </c>
      <c r="B592" s="8">
        <v>2022</v>
      </c>
      <c r="C592" s="13">
        <v>2025</v>
      </c>
      <c r="D592" s="17" t="s">
        <v>1028</v>
      </c>
      <c r="E592" s="17" t="s">
        <v>1029</v>
      </c>
      <c r="F592" s="10">
        <v>422.4</v>
      </c>
      <c r="G592" s="10">
        <v>656.98870999999997</v>
      </c>
      <c r="H592" s="14">
        <f t="shared" si="18"/>
        <v>234.58870999999999</v>
      </c>
      <c r="I592" s="15">
        <f t="shared" si="19"/>
        <v>0.55537099905303033</v>
      </c>
      <c r="J592" s="16"/>
    </row>
    <row r="593" spans="1:10" x14ac:dyDescent="0.25">
      <c r="A593" s="8">
        <v>13252309</v>
      </c>
      <c r="B593" s="8">
        <v>2023</v>
      </c>
      <c r="C593" s="13">
        <v>2025</v>
      </c>
      <c r="D593" s="17" t="s">
        <v>1030</v>
      </c>
      <c r="E593" s="17" t="s">
        <v>1031</v>
      </c>
      <c r="F593" s="10">
        <v>289.7</v>
      </c>
      <c r="G593" s="10">
        <v>1477.4993100000002</v>
      </c>
      <c r="H593" s="14">
        <f t="shared" si="18"/>
        <v>1187.7993100000001</v>
      </c>
      <c r="I593" s="15">
        <f t="shared" si="19"/>
        <v>4.1001011736278912</v>
      </c>
      <c r="J593" s="16"/>
    </row>
    <row r="594" spans="1:10" x14ac:dyDescent="0.25">
      <c r="A594" s="8">
        <v>13072201</v>
      </c>
      <c r="B594" s="8">
        <v>2022</v>
      </c>
      <c r="C594" s="13">
        <v>2025</v>
      </c>
      <c r="D594" s="17" t="s">
        <v>1032</v>
      </c>
      <c r="E594" s="17" t="s">
        <v>1032</v>
      </c>
      <c r="F594" s="10">
        <v>5875.8000000000011</v>
      </c>
      <c r="G594" s="10">
        <v>9295.4733000000015</v>
      </c>
      <c r="H594" s="14">
        <f t="shared" si="18"/>
        <v>3419.6733000000004</v>
      </c>
      <c r="I594" s="15">
        <f t="shared" si="19"/>
        <v>0.58199280098029205</v>
      </c>
      <c r="J594" s="16"/>
    </row>
    <row r="595" spans="1:10" ht="15.75" thickBot="1" x14ac:dyDescent="0.3">
      <c r="A595" s="21"/>
      <c r="B595" s="21"/>
      <c r="C595" s="32"/>
      <c r="D595" s="21"/>
      <c r="E595" s="33" t="s">
        <v>1309</v>
      </c>
      <c r="F595" s="29">
        <f>SUM(F2:F594)</f>
        <v>1055746.0315799997</v>
      </c>
      <c r="G595" s="29">
        <f>SUM(G2:G594)</f>
        <v>999209.87979999918</v>
      </c>
      <c r="H595" s="29">
        <f>SUM(H2:H594)</f>
        <v>-56536.151779999935</v>
      </c>
      <c r="I595" s="22">
        <f t="shared" si="19"/>
        <v>-5.3550901532056459E-2</v>
      </c>
    </row>
    <row r="596" spans="1:10" ht="15.75" thickTop="1" x14ac:dyDescent="0.25">
      <c r="F596" s="14"/>
      <c r="G596" s="14"/>
      <c r="H596" s="14"/>
    </row>
  </sheetData>
  <autoFilter ref="A1:I594" xr:uid="{C3E6FE2E-3004-40D7-AE8A-AA1E894040D6}"/>
  <pageMargins left="0.7" right="0.7" top="0.75" bottom="0.75" header="0.3" footer="0.3"/>
  <pageSetup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4BAE1-4CA7-4419-8278-9B34FCE71F57}">
  <sheetPr>
    <tabColor theme="3" tint="0.89999084444715716"/>
  </sheetPr>
  <dimension ref="A1:R1185"/>
  <sheetViews>
    <sheetView workbookViewId="0">
      <selection activeCell="M23" sqref="M23"/>
    </sheetView>
  </sheetViews>
  <sheetFormatPr defaultColWidth="9.140625" defaultRowHeight="15" x14ac:dyDescent="0.25"/>
  <cols>
    <col min="1" max="1" width="12.5703125" style="12" bestFit="1" customWidth="1"/>
    <col min="2" max="2" width="74.28515625" style="12" customWidth="1"/>
    <col min="3" max="3" width="14" style="16" bestFit="1" customWidth="1"/>
    <col min="4" max="4" width="17.7109375" style="16" bestFit="1" customWidth="1"/>
    <col min="5" max="5" width="12.7109375" style="12" customWidth="1"/>
    <col min="6" max="6" width="7.140625" style="12" customWidth="1"/>
    <col min="7" max="7" width="18.42578125" style="12" customWidth="1"/>
    <col min="8" max="8" width="9.140625" style="12"/>
    <col min="9" max="9" width="12.85546875" style="12" customWidth="1"/>
    <col min="10" max="11" width="9.140625" style="12"/>
    <col min="12" max="12" width="10.42578125" style="12" customWidth="1"/>
    <col min="13" max="16" width="9.140625" style="12"/>
    <col min="17" max="17" width="12.42578125" style="12" customWidth="1"/>
    <col min="18" max="18" width="5.42578125" style="12" bestFit="1" customWidth="1"/>
    <col min="19" max="16384" width="9.140625" style="12"/>
  </cols>
  <sheetData>
    <row r="1" spans="1:18" x14ac:dyDescent="0.25">
      <c r="A1" s="56"/>
      <c r="B1" s="81"/>
      <c r="C1" s="81" t="s">
        <v>19</v>
      </c>
      <c r="D1" s="81"/>
    </row>
    <row r="2" spans="1:18" ht="15.75" thickBot="1" x14ac:dyDescent="0.3">
      <c r="A2" s="57" t="s">
        <v>8</v>
      </c>
      <c r="B2" s="81" t="s">
        <v>4</v>
      </c>
      <c r="C2" s="82" t="s">
        <v>17</v>
      </c>
      <c r="D2" s="82" t="s">
        <v>18</v>
      </c>
      <c r="G2" s="48" t="s">
        <v>1033</v>
      </c>
      <c r="H2" s="49" t="s">
        <v>1034</v>
      </c>
      <c r="I2" s="49" t="s">
        <v>1035</v>
      </c>
    </row>
    <row r="3" spans="1:18" ht="15.75" thickTop="1" x14ac:dyDescent="0.25">
      <c r="A3" s="58">
        <v>-1</v>
      </c>
      <c r="B3" s="56" t="s">
        <v>589</v>
      </c>
      <c r="C3" s="59">
        <v>498</v>
      </c>
      <c r="D3" s="60">
        <v>1.4551915228366899E-14</v>
      </c>
      <c r="G3" s="12" t="str" cm="1">
        <f t="array" ref="G3">_xlfn.IFS(
A3&lt;=-1,"(&gt;=100%)",
A3&lt;=-0.9,"(99.9%-90%)",
A3&lt;=-0.8,"(89.9%-80%)",
A3&lt;=-0.7,"(79.9%-70%)",
A3&lt;=-0.6,"(69.9%-60%)",
A3&lt;=-0.5,"(59.9%-50%)",
A3&lt;=-0.4,"(49.9%-40%)",
A3&lt;=-0.3,"(39.9%-30%)",
A3&lt;=-0.2,"(29.9%-20%)",
A3&lt;=-0.1,"(19.9%-10%)",
A3&lt;0,"(9.9%-0.01%)",
A3&lt;=0.0999,"0%-9.9%",
A3&lt;=0.1999,"10%-19.9%",
A3&lt;=0.2999,"20%-29.9%",
A3&lt;=0.3999,"30%-39.9%",
A3&lt;=0.4999,"40%-49.9%",
A3&lt;=0.5999,"50%-59.9%",
A3&lt;=0.6999,"60%-69.9%",
A3&lt;=0.7999,"70%-79.9%",
A3&lt;=0.8999,"80%-89.9%",
A3&lt;=0.999,"90%-99.9%",
A3&lt;=5,"&gt;100%",
A3&gt;5,"&gt;500%"
)</f>
        <v>(&gt;=100%)</v>
      </c>
      <c r="H3" s="52">
        <f>IF(A3&lt;&gt;"",A3,#N/A)</f>
        <v>-1</v>
      </c>
      <c r="I3" s="52">
        <f>IF(ISNUMBER(H3),H3,"")</f>
        <v>-1</v>
      </c>
      <c r="J3" s="12">
        <f>IF(ISNUMBER(I3),IF(AND(I3&gt;=($M$14-$M$13),I3&lt;=($M$14+$M$13)),1,0),"")</f>
        <v>0</v>
      </c>
    </row>
    <row r="4" spans="1:18" x14ac:dyDescent="0.25">
      <c r="A4" s="58">
        <v>-1</v>
      </c>
      <c r="B4" s="56" t="s">
        <v>648</v>
      </c>
      <c r="C4" s="59">
        <v>259.30200000000002</v>
      </c>
      <c r="D4" s="60">
        <v>0</v>
      </c>
      <c r="G4" s="53" t="str" cm="1">
        <f t="array" ref="G4">_xlfn.IFS(
A4&lt;=-1,"(&gt;=100%)",
A4&lt;=-0.9,"(99.9%-90%)",
A4&lt;=-0.8,"(89.9%-80%)",
A4&lt;=-0.7,"(79.9%-70%)",
A4&lt;=-0.6,"(69.9%-60%)",
A4&lt;=-0.5,"(59.9%-50%)",
A4&lt;=-0.4,"(49.9%-40%)",
A4&lt;=-0.3,"(39.9%-30%)",
A4&lt;=-0.2,"(29.9%-20%)",
A4&lt;=-0.1,"(19.9%-10%)",
A4&lt;0,"(9.9%-0.01%)",
A4&lt;=0.0999,"0%-9.9%",
A4&lt;=0.1999,"10%-19.9%",
A4&lt;=0.2999,"20%-29.9%",
A4&lt;=0.3999,"30%-39.9%",
A4&lt;=0.4999,"40%-49.9%",
A4&lt;=0.5999,"50%-59.9%",
A4&lt;=0.6999,"60%-69.9%",
A4&lt;=0.7999,"70%-79.9%",
A4&lt;=0.8999,"80%-89.9%",
A4&lt;=0.999,"90%-99.9%",
A4&lt;=5,"&gt;100%",
A4&gt;5,"&gt;500%"
)</f>
        <v>(&gt;=100%)</v>
      </c>
      <c r="H4" s="54">
        <f t="shared" ref="H4:H67" si="0">IF(A4&lt;&gt;"",A4,#N/A)</f>
        <v>-1</v>
      </c>
      <c r="I4" s="54">
        <f t="shared" ref="I4:I67" si="1">IF(ISNUMBER(H4),H4,"")</f>
        <v>-1</v>
      </c>
      <c r="J4" s="12">
        <f t="shared" ref="J4:J67" si="2">IF(ISNUMBER(I4),IF(AND(I4&gt;=($M$14-$M$13),I4&lt;=($M$14+$M$13)),1,0),"")</f>
        <v>0</v>
      </c>
    </row>
    <row r="5" spans="1:18" x14ac:dyDescent="0.25">
      <c r="A5" s="58">
        <v>-0.92032582547403952</v>
      </c>
      <c r="B5" s="56" t="s">
        <v>486</v>
      </c>
      <c r="C5" s="59">
        <v>5036.5</v>
      </c>
      <c r="D5" s="60">
        <v>401.27897999999999</v>
      </c>
      <c r="G5" s="12" t="str" cm="1">
        <f t="array" ref="G5">_xlfn.IFS(
A5&lt;=-1,"(&gt;=100%)",
A5&lt;=-0.9,"(99.9%-90%)",
A5&lt;=-0.8,"(89.9%-80%)",
A5&lt;=-0.7,"(79.9%-70%)",
A5&lt;=-0.6,"(69.9%-60%)",
A5&lt;=-0.5,"(59.9%-50%)",
A5&lt;=-0.4,"(49.9%-40%)",
A5&lt;=-0.3,"(39.9%-30%)",
A5&lt;=-0.2,"(29.9%-20%)",
A5&lt;=-0.1,"(19.9%-10%)",
A5&lt;0,"(9.9%-0.01%)",
A5&lt;=0.0999,"0%-9.9%",
A5&lt;=0.1999,"10%-19.9%",
A5&lt;=0.2999,"20%-29.9%",
A5&lt;=0.3999,"30%-39.9%",
A5&lt;=0.4999,"40%-49.9%",
A5&lt;=0.5999,"50%-59.9%",
A5&lt;=0.6999,"60%-69.9%",
A5&lt;=0.7999,"70%-79.9%",
A5&lt;=0.8999,"80%-89.9%",
A5&lt;=0.999,"90%-99.9%",
A5&lt;=5,"&gt;100%",
A5&gt;5,"&gt;500%"
)</f>
        <v>(99.9%-90%)</v>
      </c>
      <c r="H5" s="52">
        <f t="shared" si="0"/>
        <v>-0.92032582547403952</v>
      </c>
      <c r="I5" s="52">
        <f t="shared" si="1"/>
        <v>-0.92032582547403952</v>
      </c>
      <c r="J5" s="12">
        <f t="shared" si="2"/>
        <v>0</v>
      </c>
    </row>
    <row r="6" spans="1:18" x14ac:dyDescent="0.25">
      <c r="A6" s="58">
        <v>-0.88554088669950737</v>
      </c>
      <c r="B6" s="56" t="s">
        <v>394</v>
      </c>
      <c r="C6" s="59">
        <v>60.9</v>
      </c>
      <c r="D6" s="60">
        <v>6.9705600000000008</v>
      </c>
      <c r="G6" s="12" t="str" cm="1">
        <f t="array" ref="G6">_xlfn.IFS(
A6&lt;=-1,"(&gt;=100%)",
A6&lt;=-0.9,"(99.9%-90%)",
A6&lt;=-0.8,"(89.9%-80%)",
A6&lt;=-0.7,"(79.9%-70%)",
A6&lt;=-0.6,"(69.9%-60%)",
A6&lt;=-0.5,"(59.9%-50%)",
A6&lt;=-0.4,"(49.9%-40%)",
A6&lt;=-0.3,"(39.9%-30%)",
A6&lt;=-0.2,"(29.9%-20%)",
A6&lt;=-0.1,"(19.9%-10%)",
A6&lt;0,"(9.9%-0.01%)",
A6&lt;=0.0999,"0%-9.9%",
A6&lt;=0.1999,"10%-19.9%",
A6&lt;=0.2999,"20%-29.9%",
A6&lt;=0.3999,"30%-39.9%",
A6&lt;=0.4999,"40%-49.9%",
A6&lt;=0.5999,"50%-59.9%",
A6&lt;=0.6999,"60%-69.9%",
A6&lt;=0.7999,"70%-79.9%",
A6&lt;=0.8999,"80%-89.9%",
A6&lt;=0.999,"90%-99.9%",
A6&lt;=5,"&gt;100%",
A6&gt;5,"&gt;500%"
)</f>
        <v>(89.9%-80%)</v>
      </c>
      <c r="H6" s="52">
        <f t="shared" si="0"/>
        <v>-0.88554088669950737</v>
      </c>
      <c r="I6" s="52">
        <f t="shared" si="1"/>
        <v>-0.88554088669950737</v>
      </c>
      <c r="J6" s="12">
        <f t="shared" si="2"/>
        <v>0</v>
      </c>
    </row>
    <row r="7" spans="1:18" x14ac:dyDescent="0.25">
      <c r="A7" s="58">
        <v>-0.81574799797775532</v>
      </c>
      <c r="B7" s="56" t="s">
        <v>464</v>
      </c>
      <c r="C7" s="59">
        <v>989</v>
      </c>
      <c r="D7" s="60">
        <v>182.22523000000001</v>
      </c>
      <c r="G7" s="12" t="str" cm="1">
        <f t="array" ref="G7">_xlfn.IFS(
A7&lt;=-1,"(&gt;=100%)",
A7&lt;=-0.9,"(99.9%-90%)",
A7&lt;=-0.8,"(89.9%-80%)",
A7&lt;=-0.7,"(79.9%-70%)",
A7&lt;=-0.6,"(69.9%-60%)",
A7&lt;=-0.5,"(59.9%-50%)",
A7&lt;=-0.4,"(49.9%-40%)",
A7&lt;=-0.3,"(39.9%-30%)",
A7&lt;=-0.2,"(29.9%-20%)",
A7&lt;=-0.1,"(19.9%-10%)",
A7&lt;0,"(9.9%-0.01%)",
A7&lt;=0.0999,"0%-9.9%",
A7&lt;=0.1999,"10%-19.9%",
A7&lt;=0.2999,"20%-29.9%",
A7&lt;=0.3999,"30%-39.9%",
A7&lt;=0.4999,"40%-49.9%",
A7&lt;=0.5999,"50%-59.9%",
A7&lt;=0.6999,"60%-69.9%",
A7&lt;=0.7999,"70%-79.9%",
A7&lt;=0.8999,"80%-89.9%",
A7&lt;=0.999,"90%-99.9%",
A7&lt;=5,"&gt;100%",
A7&gt;5,"&gt;500%"
)</f>
        <v>(89.9%-80%)</v>
      </c>
      <c r="H7" s="52">
        <f t="shared" si="0"/>
        <v>-0.81574799797775532</v>
      </c>
      <c r="I7" s="52">
        <f t="shared" si="1"/>
        <v>-0.81574799797775532</v>
      </c>
      <c r="J7" s="12">
        <f t="shared" si="2"/>
        <v>0</v>
      </c>
    </row>
    <row r="8" spans="1:18" x14ac:dyDescent="0.25">
      <c r="A8" s="58">
        <v>-0.81384549450549448</v>
      </c>
      <c r="B8" s="56" t="s">
        <v>284</v>
      </c>
      <c r="C8" s="59">
        <v>45.5</v>
      </c>
      <c r="D8" s="60">
        <v>8.4700300000000013</v>
      </c>
      <c r="G8" s="12" t="str" cm="1">
        <f t="array" ref="G8">_xlfn.IFS(
A8&lt;=-1,"(&gt;=100%)",
A8&lt;=-0.9,"(99.9%-90%)",
A8&lt;=-0.8,"(89.9%-80%)",
A8&lt;=-0.7,"(79.9%-70%)",
A8&lt;=-0.6,"(69.9%-60%)",
A8&lt;=-0.5,"(59.9%-50%)",
A8&lt;=-0.4,"(49.9%-40%)",
A8&lt;=-0.3,"(39.9%-30%)",
A8&lt;=-0.2,"(29.9%-20%)",
A8&lt;=-0.1,"(19.9%-10%)",
A8&lt;0,"(9.9%-0.01%)",
A8&lt;=0.0999,"0%-9.9%",
A8&lt;=0.1999,"10%-19.9%",
A8&lt;=0.2999,"20%-29.9%",
A8&lt;=0.3999,"30%-39.9%",
A8&lt;=0.4999,"40%-49.9%",
A8&lt;=0.5999,"50%-59.9%",
A8&lt;=0.6999,"60%-69.9%",
A8&lt;=0.7999,"70%-79.9%",
A8&lt;=0.8999,"80%-89.9%",
A8&lt;=0.999,"90%-99.9%",
A8&lt;=5,"&gt;100%",
A8&gt;5,"&gt;500%"
)</f>
        <v>(89.9%-80%)</v>
      </c>
      <c r="H8" s="52">
        <f t="shared" si="0"/>
        <v>-0.81384549450549448</v>
      </c>
      <c r="I8" s="52">
        <f t="shared" si="1"/>
        <v>-0.81384549450549448</v>
      </c>
      <c r="J8" s="12">
        <f t="shared" si="2"/>
        <v>0</v>
      </c>
    </row>
    <row r="9" spans="1:18" x14ac:dyDescent="0.25">
      <c r="A9" s="58">
        <v>-0.811690505050505</v>
      </c>
      <c r="B9" s="56" t="s">
        <v>282</v>
      </c>
      <c r="C9" s="59">
        <v>49.5</v>
      </c>
      <c r="D9" s="60">
        <v>9.3213200000000001</v>
      </c>
      <c r="G9" s="12" t="str" cm="1">
        <f t="array" ref="G9">_xlfn.IFS(
A9&lt;=-1,"(&gt;=100%)",
A9&lt;=-0.9,"(99.9%-90%)",
A9&lt;=-0.8,"(89.9%-80%)",
A9&lt;=-0.7,"(79.9%-70%)",
A9&lt;=-0.6,"(69.9%-60%)",
A9&lt;=-0.5,"(59.9%-50%)",
A9&lt;=-0.4,"(49.9%-40%)",
A9&lt;=-0.3,"(39.9%-30%)",
A9&lt;=-0.2,"(29.9%-20%)",
A9&lt;=-0.1,"(19.9%-10%)",
A9&lt;0,"(9.9%-0.01%)",
A9&lt;=0.0999,"0%-9.9%",
A9&lt;=0.1999,"10%-19.9%",
A9&lt;=0.2999,"20%-29.9%",
A9&lt;=0.3999,"30%-39.9%",
A9&lt;=0.4999,"40%-49.9%",
A9&lt;=0.5999,"50%-59.9%",
A9&lt;=0.6999,"60%-69.9%",
A9&lt;=0.7999,"70%-79.9%",
A9&lt;=0.8999,"80%-89.9%",
A9&lt;=0.999,"90%-99.9%",
A9&lt;=5,"&gt;100%",
A9&gt;5,"&gt;500%"
)</f>
        <v>(89.9%-80%)</v>
      </c>
      <c r="H9" s="52">
        <f t="shared" si="0"/>
        <v>-0.811690505050505</v>
      </c>
      <c r="I9" s="52">
        <f t="shared" si="1"/>
        <v>-0.811690505050505</v>
      </c>
      <c r="J9" s="12">
        <f t="shared" si="2"/>
        <v>0</v>
      </c>
    </row>
    <row r="10" spans="1:18" x14ac:dyDescent="0.25">
      <c r="A10" s="58">
        <v>-0.79764889391912752</v>
      </c>
      <c r="B10" s="56" t="s">
        <v>183</v>
      </c>
      <c r="C10" s="59">
        <v>971.9</v>
      </c>
      <c r="D10" s="60">
        <v>196.66504</v>
      </c>
      <c r="G10" s="12" t="str" cm="1">
        <f t="array" ref="G10">_xlfn.IFS(
A10&lt;=-1,"(&gt;=100%)",
A10&lt;=-0.9,"(99.9%-90%)",
A10&lt;=-0.8,"(89.9%-80%)",
A10&lt;=-0.7,"(79.9%-70%)",
A10&lt;=-0.6,"(69.9%-60%)",
A10&lt;=-0.5,"(59.9%-50%)",
A10&lt;=-0.4,"(49.9%-40%)",
A10&lt;=-0.3,"(39.9%-30%)",
A10&lt;=-0.2,"(29.9%-20%)",
A10&lt;=-0.1,"(19.9%-10%)",
A10&lt;0,"(9.9%-0.01%)",
A10&lt;=0.0999,"0%-9.9%",
A10&lt;=0.1999,"10%-19.9%",
A10&lt;=0.2999,"20%-29.9%",
A10&lt;=0.3999,"30%-39.9%",
A10&lt;=0.4999,"40%-49.9%",
A10&lt;=0.5999,"50%-59.9%",
A10&lt;=0.6999,"60%-69.9%",
A10&lt;=0.7999,"70%-79.9%",
A10&lt;=0.8999,"80%-89.9%",
A10&lt;=0.999,"90%-99.9%",
A10&lt;=5,"&gt;100%",
A10&gt;5,"&gt;500%"
)</f>
        <v>(79.9%-70%)</v>
      </c>
      <c r="H10" s="52">
        <f t="shared" si="0"/>
        <v>-0.79764889391912752</v>
      </c>
      <c r="I10" s="52">
        <f t="shared" si="1"/>
        <v>-0.79764889391912752</v>
      </c>
      <c r="J10" s="12">
        <f t="shared" si="2"/>
        <v>0</v>
      </c>
      <c r="L10" s="37" t="s">
        <v>1036</v>
      </c>
      <c r="M10" s="55">
        <f>MIN(I3:I593)</f>
        <v>-1</v>
      </c>
    </row>
    <row r="11" spans="1:18" x14ac:dyDescent="0.25">
      <c r="A11" s="58">
        <v>-0.76219400083177369</v>
      </c>
      <c r="B11" s="56" t="s">
        <v>183</v>
      </c>
      <c r="C11" s="59">
        <v>961.8</v>
      </c>
      <c r="D11" s="60">
        <v>228.72181</v>
      </c>
      <c r="G11" s="12" t="str" cm="1">
        <f t="array" ref="G11">_xlfn.IFS(
A11&lt;=-1,"(&gt;=100%)",
A11&lt;=-0.9,"(99.9%-90%)",
A11&lt;=-0.8,"(89.9%-80%)",
A11&lt;=-0.7,"(79.9%-70%)",
A11&lt;=-0.6,"(69.9%-60%)",
A11&lt;=-0.5,"(59.9%-50%)",
A11&lt;=-0.4,"(49.9%-40%)",
A11&lt;=-0.3,"(39.9%-30%)",
A11&lt;=-0.2,"(29.9%-20%)",
A11&lt;=-0.1,"(19.9%-10%)",
A11&lt;0,"(9.9%-0.01%)",
A11&lt;=0.0999,"0%-9.9%",
A11&lt;=0.1999,"10%-19.9%",
A11&lt;=0.2999,"20%-29.9%",
A11&lt;=0.3999,"30%-39.9%",
A11&lt;=0.4999,"40%-49.9%",
A11&lt;=0.5999,"50%-59.9%",
A11&lt;=0.6999,"60%-69.9%",
A11&lt;=0.7999,"70%-79.9%",
A11&lt;=0.8999,"80%-89.9%",
A11&lt;=0.999,"90%-99.9%",
A11&lt;=5,"&gt;100%",
A11&gt;5,"&gt;500%"
)</f>
        <v>(79.9%-70%)</v>
      </c>
      <c r="H11" s="52">
        <f t="shared" si="0"/>
        <v>-0.76219400083177369</v>
      </c>
      <c r="I11" s="52">
        <f t="shared" si="1"/>
        <v>-0.76219400083177369</v>
      </c>
      <c r="J11" s="12">
        <f t="shared" si="2"/>
        <v>0</v>
      </c>
      <c r="L11" s="37" t="s">
        <v>1037</v>
      </c>
      <c r="M11" s="55">
        <f>MAX(I3:I593)</f>
        <v>9.4786342823939567</v>
      </c>
      <c r="Q11" s="81" t="s">
        <v>1038</v>
      </c>
      <c r="R11" s="81"/>
    </row>
    <row r="12" spans="1:18" x14ac:dyDescent="0.25">
      <c r="A12" s="58">
        <v>-0.73807042564953018</v>
      </c>
      <c r="B12" s="56" t="s">
        <v>10</v>
      </c>
      <c r="C12" s="59">
        <v>361.8</v>
      </c>
      <c r="D12" s="60">
        <v>94.766120000000001</v>
      </c>
      <c r="G12" s="12" t="str" cm="1">
        <f t="array" ref="G12">_xlfn.IFS(
A12&lt;=-1,"(&gt;=100%)",
A12&lt;=-0.9,"(99.9%-90%)",
A12&lt;=-0.8,"(89.9%-80%)",
A12&lt;=-0.7,"(79.9%-70%)",
A12&lt;=-0.6,"(69.9%-60%)",
A12&lt;=-0.5,"(59.9%-50%)",
A12&lt;=-0.4,"(49.9%-40%)",
A12&lt;=-0.3,"(39.9%-30%)",
A12&lt;=-0.2,"(29.9%-20%)",
A12&lt;=-0.1,"(19.9%-10%)",
A12&lt;0,"(9.9%-0.01%)",
A12&lt;=0.0999,"0%-9.9%",
A12&lt;=0.1999,"10%-19.9%",
A12&lt;=0.2999,"20%-29.9%",
A12&lt;=0.3999,"30%-39.9%",
A12&lt;=0.4999,"40%-49.9%",
A12&lt;=0.5999,"50%-59.9%",
A12&lt;=0.6999,"60%-69.9%",
A12&lt;=0.7999,"70%-79.9%",
A12&lt;=0.8999,"80%-89.9%",
A12&lt;=0.999,"90%-99.9%",
A12&lt;=5,"&gt;100%",
A12&gt;5,"&gt;500%"
)</f>
        <v>(79.9%-70%)</v>
      </c>
      <c r="H12" s="52">
        <f t="shared" si="0"/>
        <v>-0.73807042564953018</v>
      </c>
      <c r="I12" s="52">
        <f t="shared" si="1"/>
        <v>-0.73807042564953018</v>
      </c>
      <c r="J12" s="12">
        <f t="shared" si="2"/>
        <v>0</v>
      </c>
      <c r="L12" s="37" t="s">
        <v>1039</v>
      </c>
      <c r="M12" s="15">
        <f>VAR(I3:I593)</f>
        <v>0.35872061641118635</v>
      </c>
      <c r="Q12" s="81" t="s">
        <v>1033</v>
      </c>
      <c r="R12" s="81" t="s">
        <v>1040</v>
      </c>
    </row>
    <row r="13" spans="1:18" x14ac:dyDescent="0.25">
      <c r="A13" s="58">
        <v>-0.72685547434140396</v>
      </c>
      <c r="B13" s="56" t="s">
        <v>492</v>
      </c>
      <c r="C13" s="59">
        <v>656.7</v>
      </c>
      <c r="D13" s="60">
        <v>179.37401</v>
      </c>
      <c r="G13" s="12" t="str" cm="1">
        <f t="array" ref="G13">_xlfn.IFS(
A13&lt;=-1,"(&gt;=100%)",
A13&lt;=-0.9,"(99.9%-90%)",
A13&lt;=-0.8,"(89.9%-80%)",
A13&lt;=-0.7,"(79.9%-70%)",
A13&lt;=-0.6,"(69.9%-60%)",
A13&lt;=-0.5,"(59.9%-50%)",
A13&lt;=-0.4,"(49.9%-40%)",
A13&lt;=-0.3,"(39.9%-30%)",
A13&lt;=-0.2,"(29.9%-20%)",
A13&lt;=-0.1,"(19.9%-10%)",
A13&lt;0,"(9.9%-0.01%)",
A13&lt;=0.0999,"0%-9.9%",
A13&lt;=0.1999,"10%-19.9%",
A13&lt;=0.2999,"20%-29.9%",
A13&lt;=0.3999,"30%-39.9%",
A13&lt;=0.4999,"40%-49.9%",
A13&lt;=0.5999,"50%-59.9%",
A13&lt;=0.6999,"60%-69.9%",
A13&lt;=0.7999,"70%-79.9%",
A13&lt;=0.8999,"80%-89.9%",
A13&lt;=0.999,"90%-99.9%",
A13&lt;=5,"&gt;100%",
A13&gt;5,"&gt;500%"
)</f>
        <v>(79.9%-70%)</v>
      </c>
      <c r="H13" s="52">
        <f t="shared" si="0"/>
        <v>-0.72685547434140396</v>
      </c>
      <c r="I13" s="52">
        <f t="shared" si="1"/>
        <v>-0.72685547434140396</v>
      </c>
      <c r="J13" s="12">
        <f t="shared" si="2"/>
        <v>0</v>
      </c>
      <c r="L13" s="37" t="s">
        <v>1041</v>
      </c>
      <c r="M13" s="15">
        <f>_xlfn.STDEV.S(I3:I593)</f>
        <v>0.59893289808724515</v>
      </c>
      <c r="Q13" s="56" t="s">
        <v>1042</v>
      </c>
      <c r="R13" s="56">
        <v>2</v>
      </c>
    </row>
    <row r="14" spans="1:18" x14ac:dyDescent="0.25">
      <c r="A14" s="58">
        <v>-0.70801866666666669</v>
      </c>
      <c r="B14" s="56" t="s">
        <v>274</v>
      </c>
      <c r="C14" s="59">
        <v>90</v>
      </c>
      <c r="D14" s="60">
        <v>26.278320000000001</v>
      </c>
      <c r="G14" s="12" t="str" cm="1">
        <f t="array" ref="G14">_xlfn.IFS(
A14&lt;=-1,"(&gt;=100%)",
A14&lt;=-0.9,"(99.9%-90%)",
A14&lt;=-0.8,"(89.9%-80%)",
A14&lt;=-0.7,"(79.9%-70%)",
A14&lt;=-0.6,"(69.9%-60%)",
A14&lt;=-0.5,"(59.9%-50%)",
A14&lt;=-0.4,"(49.9%-40%)",
A14&lt;=-0.3,"(39.9%-30%)",
A14&lt;=-0.2,"(29.9%-20%)",
A14&lt;=-0.1,"(19.9%-10%)",
A14&lt;0,"(9.9%-0.01%)",
A14&lt;=0.0999,"0%-9.9%",
A14&lt;=0.1999,"10%-19.9%",
A14&lt;=0.2999,"20%-29.9%",
A14&lt;=0.3999,"30%-39.9%",
A14&lt;=0.4999,"40%-49.9%",
A14&lt;=0.5999,"50%-59.9%",
A14&lt;=0.6999,"60%-69.9%",
A14&lt;=0.7999,"70%-79.9%",
A14&lt;=0.8999,"80%-89.9%",
A14&lt;=0.999,"90%-99.9%",
A14&lt;=5,"&gt;100%",
A14&gt;5,"&gt;500%"
)</f>
        <v>(79.9%-70%)</v>
      </c>
      <c r="H14" s="52">
        <f t="shared" si="0"/>
        <v>-0.70801866666666669</v>
      </c>
      <c r="I14" s="52">
        <f t="shared" si="1"/>
        <v>-0.70801866666666669</v>
      </c>
      <c r="J14" s="12">
        <f t="shared" si="2"/>
        <v>0</v>
      </c>
      <c r="L14" s="37" t="s">
        <v>1043</v>
      </c>
      <c r="M14" s="15">
        <f>AVERAGE(I3:I593)</f>
        <v>1.359641052992846E-2</v>
      </c>
      <c r="Q14" s="56" t="s">
        <v>1044</v>
      </c>
      <c r="R14" s="56">
        <v>73</v>
      </c>
    </row>
    <row r="15" spans="1:18" x14ac:dyDescent="0.25">
      <c r="A15" s="58">
        <v>-0.68882025033024752</v>
      </c>
      <c r="B15" s="56" t="s">
        <v>772</v>
      </c>
      <c r="C15" s="59">
        <v>5909.7556699999996</v>
      </c>
      <c r="D15" s="60">
        <v>1838.99629</v>
      </c>
      <c r="G15" s="12" t="str" cm="1">
        <f t="array" ref="G15">_xlfn.IFS(
A15&lt;=-1,"(&gt;=100%)",
A15&lt;=-0.9,"(99.9%-90%)",
A15&lt;=-0.8,"(89.9%-80%)",
A15&lt;=-0.7,"(79.9%-70%)",
A15&lt;=-0.6,"(69.9%-60%)",
A15&lt;=-0.5,"(59.9%-50%)",
A15&lt;=-0.4,"(49.9%-40%)",
A15&lt;=-0.3,"(39.9%-30%)",
A15&lt;=-0.2,"(29.9%-20%)",
A15&lt;=-0.1,"(19.9%-10%)",
A15&lt;0,"(9.9%-0.01%)",
A15&lt;=0.0999,"0%-9.9%",
A15&lt;=0.1999,"10%-19.9%",
A15&lt;=0.2999,"20%-29.9%",
A15&lt;=0.3999,"30%-39.9%",
A15&lt;=0.4999,"40%-49.9%",
A15&lt;=0.5999,"50%-59.9%",
A15&lt;=0.6999,"60%-69.9%",
A15&lt;=0.7999,"70%-79.9%",
A15&lt;=0.8999,"80%-89.9%",
A15&lt;=0.999,"90%-99.9%",
A15&lt;=5,"&gt;100%",
A15&gt;5,"&gt;500%"
)</f>
        <v>(69.9%-60%)</v>
      </c>
      <c r="H15" s="52">
        <f t="shared" si="0"/>
        <v>-0.68882025033024752</v>
      </c>
      <c r="I15" s="52">
        <f t="shared" si="1"/>
        <v>-0.68882025033024752</v>
      </c>
      <c r="J15" s="12">
        <f t="shared" si="2"/>
        <v>0</v>
      </c>
      <c r="L15" s="37" t="s">
        <v>1045</v>
      </c>
      <c r="M15" s="19">
        <f>COUNT(I3:I593)</f>
        <v>591</v>
      </c>
      <c r="Q15" s="56" t="s">
        <v>1046</v>
      </c>
      <c r="R15" s="56">
        <v>55</v>
      </c>
    </row>
    <row r="16" spans="1:18" x14ac:dyDescent="0.25">
      <c r="A16" s="58">
        <v>-0.67196389567005022</v>
      </c>
      <c r="B16" s="56" t="s">
        <v>394</v>
      </c>
      <c r="C16" s="59">
        <v>62.264000000000003</v>
      </c>
      <c r="D16" s="60">
        <v>20.42484</v>
      </c>
      <c r="G16" s="12" t="str" cm="1">
        <f t="array" ref="G16">_xlfn.IFS(
A16&lt;=-1,"(&gt;=100%)",
A16&lt;=-0.9,"(99.9%-90%)",
A16&lt;=-0.8,"(89.9%-80%)",
A16&lt;=-0.7,"(79.9%-70%)",
A16&lt;=-0.6,"(69.9%-60%)",
A16&lt;=-0.5,"(59.9%-50%)",
A16&lt;=-0.4,"(49.9%-40%)",
A16&lt;=-0.3,"(39.9%-30%)",
A16&lt;=-0.2,"(29.9%-20%)",
A16&lt;=-0.1,"(19.9%-10%)",
A16&lt;0,"(9.9%-0.01%)",
A16&lt;=0.0999,"0%-9.9%",
A16&lt;=0.1999,"10%-19.9%",
A16&lt;=0.2999,"20%-29.9%",
A16&lt;=0.3999,"30%-39.9%",
A16&lt;=0.4999,"40%-49.9%",
A16&lt;=0.5999,"50%-59.9%",
A16&lt;=0.6999,"60%-69.9%",
A16&lt;=0.7999,"70%-79.9%",
A16&lt;=0.8999,"80%-89.9%",
A16&lt;=0.999,"90%-99.9%",
A16&lt;=5,"&gt;100%",
A16&gt;5,"&gt;500%"
)</f>
        <v>(69.9%-60%)</v>
      </c>
      <c r="H16" s="52">
        <f t="shared" si="0"/>
        <v>-0.67196389567005022</v>
      </c>
      <c r="I16" s="52">
        <f t="shared" si="1"/>
        <v>-0.67196389567005022</v>
      </c>
      <c r="J16" s="12">
        <f t="shared" si="2"/>
        <v>0</v>
      </c>
      <c r="L16" s="92" t="s">
        <v>1047</v>
      </c>
      <c r="M16" s="93">
        <f>M14-M13</f>
        <v>-0.58533648755731671</v>
      </c>
      <c r="Q16" s="56" t="s">
        <v>1048</v>
      </c>
      <c r="R16" s="56">
        <v>50</v>
      </c>
    </row>
    <row r="17" spans="1:18" x14ac:dyDescent="0.25">
      <c r="A17" s="58">
        <v>-0.6701353103210812</v>
      </c>
      <c r="B17" s="56" t="s">
        <v>744</v>
      </c>
      <c r="C17" s="59">
        <v>1161.7</v>
      </c>
      <c r="D17" s="60">
        <v>383.20380999999998</v>
      </c>
      <c r="G17" s="12" t="str" cm="1">
        <f t="array" ref="G17">_xlfn.IFS(
A17&lt;=-1,"(&gt;=100%)",
A17&lt;=-0.9,"(99.9%-90%)",
A17&lt;=-0.8,"(89.9%-80%)",
A17&lt;=-0.7,"(79.9%-70%)",
A17&lt;=-0.6,"(69.9%-60%)",
A17&lt;=-0.5,"(59.9%-50%)",
A17&lt;=-0.4,"(49.9%-40%)",
A17&lt;=-0.3,"(39.9%-30%)",
A17&lt;=-0.2,"(29.9%-20%)",
A17&lt;=-0.1,"(19.9%-10%)",
A17&lt;0,"(9.9%-0.01%)",
A17&lt;=0.0999,"0%-9.9%",
A17&lt;=0.1999,"10%-19.9%",
A17&lt;=0.2999,"20%-29.9%",
A17&lt;=0.3999,"30%-39.9%",
A17&lt;=0.4999,"40%-49.9%",
A17&lt;=0.5999,"50%-59.9%",
A17&lt;=0.6999,"60%-69.9%",
A17&lt;=0.7999,"70%-79.9%",
A17&lt;=0.8999,"80%-89.9%",
A17&lt;=0.999,"90%-99.9%",
A17&lt;=5,"&gt;100%",
A17&gt;5,"&gt;500%"
)</f>
        <v>(69.9%-60%)</v>
      </c>
      <c r="H17" s="52">
        <f t="shared" si="0"/>
        <v>-0.6701353103210812</v>
      </c>
      <c r="I17" s="52">
        <f t="shared" si="1"/>
        <v>-0.6701353103210812</v>
      </c>
      <c r="J17" s="12">
        <f t="shared" si="2"/>
        <v>0</v>
      </c>
      <c r="L17" s="92" t="s">
        <v>1049</v>
      </c>
      <c r="M17" s="93">
        <f>M14+M13</f>
        <v>0.61252930861717358</v>
      </c>
      <c r="Q17" s="56" t="s">
        <v>1050</v>
      </c>
      <c r="R17" s="56">
        <v>32</v>
      </c>
    </row>
    <row r="18" spans="1:18" x14ac:dyDescent="0.25">
      <c r="A18" s="58">
        <v>-0.66078151186224943</v>
      </c>
      <c r="B18" s="56" t="s">
        <v>1021</v>
      </c>
      <c r="C18" s="59">
        <v>2828.3</v>
      </c>
      <c r="D18" s="60">
        <v>959.41165000000001</v>
      </c>
      <c r="G18" s="12" t="str" cm="1">
        <f t="array" ref="G18">_xlfn.IFS(
A18&lt;=-1,"(&gt;=100%)",
A18&lt;=-0.9,"(99.9%-90%)",
A18&lt;=-0.8,"(89.9%-80%)",
A18&lt;=-0.7,"(79.9%-70%)",
A18&lt;=-0.6,"(69.9%-60%)",
A18&lt;=-0.5,"(59.9%-50%)",
A18&lt;=-0.4,"(49.9%-40%)",
A18&lt;=-0.3,"(39.9%-30%)",
A18&lt;=-0.2,"(29.9%-20%)",
A18&lt;=-0.1,"(19.9%-10%)",
A18&lt;0,"(9.9%-0.01%)",
A18&lt;=0.0999,"0%-9.9%",
A18&lt;=0.1999,"10%-19.9%",
A18&lt;=0.2999,"20%-29.9%",
A18&lt;=0.3999,"30%-39.9%",
A18&lt;=0.4999,"40%-49.9%",
A18&lt;=0.5999,"50%-59.9%",
A18&lt;=0.6999,"60%-69.9%",
A18&lt;=0.7999,"70%-79.9%",
A18&lt;=0.8999,"80%-89.9%",
A18&lt;=0.999,"90%-99.9%",
A18&lt;=5,"&gt;100%",
A18&gt;5,"&gt;500%"
)</f>
        <v>(69.9%-60%)</v>
      </c>
      <c r="H18" s="52">
        <f t="shared" si="0"/>
        <v>-0.66078151186224943</v>
      </c>
      <c r="I18" s="52">
        <f t="shared" si="1"/>
        <v>-0.66078151186224943</v>
      </c>
      <c r="J18" s="12">
        <f t="shared" si="2"/>
        <v>0</v>
      </c>
      <c r="Q18" s="56" t="s">
        <v>1051</v>
      </c>
      <c r="R18" s="56">
        <v>23</v>
      </c>
    </row>
    <row r="19" spans="1:18" x14ac:dyDescent="0.25">
      <c r="A19" s="58">
        <v>-0.66026544991564806</v>
      </c>
      <c r="B19" s="56" t="s">
        <v>525</v>
      </c>
      <c r="C19" s="59">
        <v>473.61099999999999</v>
      </c>
      <c r="D19" s="60">
        <v>160.90201999999999</v>
      </c>
      <c r="G19" s="12" t="str" cm="1">
        <f t="array" ref="G19">_xlfn.IFS(
A19&lt;=-1,"(&gt;=100%)",
A19&lt;=-0.9,"(99.9%-90%)",
A19&lt;=-0.8,"(89.9%-80%)",
A19&lt;=-0.7,"(79.9%-70%)",
A19&lt;=-0.6,"(69.9%-60%)",
A19&lt;=-0.5,"(59.9%-50%)",
A19&lt;=-0.4,"(49.9%-40%)",
A19&lt;=-0.3,"(39.9%-30%)",
A19&lt;=-0.2,"(29.9%-20%)",
A19&lt;=-0.1,"(19.9%-10%)",
A19&lt;0,"(9.9%-0.01%)",
A19&lt;=0.0999,"0%-9.9%",
A19&lt;=0.1999,"10%-19.9%",
A19&lt;=0.2999,"20%-29.9%",
A19&lt;=0.3999,"30%-39.9%",
A19&lt;=0.4999,"40%-49.9%",
A19&lt;=0.5999,"50%-59.9%",
A19&lt;=0.6999,"60%-69.9%",
A19&lt;=0.7999,"70%-79.9%",
A19&lt;=0.8999,"80%-89.9%",
A19&lt;=0.999,"90%-99.9%",
A19&lt;=5,"&gt;100%",
A19&gt;5,"&gt;500%"
)</f>
        <v>(69.9%-60%)</v>
      </c>
      <c r="H19" s="52">
        <f t="shared" si="0"/>
        <v>-0.66026544991564806</v>
      </c>
      <c r="I19" s="52">
        <f t="shared" si="1"/>
        <v>-0.66026544991564806</v>
      </c>
      <c r="J19" s="12">
        <f t="shared" si="2"/>
        <v>0</v>
      </c>
      <c r="Q19" s="56" t="s">
        <v>1052</v>
      </c>
      <c r="R19" s="56">
        <v>12</v>
      </c>
    </row>
    <row r="20" spans="1:18" x14ac:dyDescent="0.25">
      <c r="A20" s="58">
        <v>-0.65946072538860101</v>
      </c>
      <c r="B20" s="56" t="s">
        <v>442</v>
      </c>
      <c r="C20" s="59">
        <v>386</v>
      </c>
      <c r="D20" s="60">
        <v>131.44816</v>
      </c>
      <c r="G20" s="12" t="str" cm="1">
        <f t="array" ref="G20">_xlfn.IFS(
A20&lt;=-1,"(&gt;=100%)",
A20&lt;=-0.9,"(99.9%-90%)",
A20&lt;=-0.8,"(89.9%-80%)",
A20&lt;=-0.7,"(79.9%-70%)",
A20&lt;=-0.6,"(69.9%-60%)",
A20&lt;=-0.5,"(59.9%-50%)",
A20&lt;=-0.4,"(49.9%-40%)",
A20&lt;=-0.3,"(39.9%-30%)",
A20&lt;=-0.2,"(29.9%-20%)",
A20&lt;=-0.1,"(19.9%-10%)",
A20&lt;0,"(9.9%-0.01%)",
A20&lt;=0.0999,"0%-9.9%",
A20&lt;=0.1999,"10%-19.9%",
A20&lt;=0.2999,"20%-29.9%",
A20&lt;=0.3999,"30%-39.9%",
A20&lt;=0.4999,"40%-49.9%",
A20&lt;=0.5999,"50%-59.9%",
A20&lt;=0.6999,"60%-69.9%",
A20&lt;=0.7999,"70%-79.9%",
A20&lt;=0.8999,"80%-89.9%",
A20&lt;=0.999,"90%-99.9%",
A20&lt;=5,"&gt;100%",
A20&gt;5,"&gt;500%"
)</f>
        <v>(69.9%-60%)</v>
      </c>
      <c r="H20" s="52">
        <f t="shared" si="0"/>
        <v>-0.65946072538860101</v>
      </c>
      <c r="I20" s="52">
        <f t="shared" si="1"/>
        <v>-0.65946072538860101</v>
      </c>
      <c r="J20" s="12">
        <f t="shared" si="2"/>
        <v>0</v>
      </c>
      <c r="Q20" s="56" t="s">
        <v>1053</v>
      </c>
      <c r="R20" s="56">
        <v>5</v>
      </c>
    </row>
    <row r="21" spans="1:18" x14ac:dyDescent="0.25">
      <c r="A21" s="58">
        <v>-0.65184048219792545</v>
      </c>
      <c r="B21" s="56" t="s">
        <v>716</v>
      </c>
      <c r="C21" s="59">
        <v>171.21600000000001</v>
      </c>
      <c r="D21" s="60">
        <v>59.610480000000003</v>
      </c>
      <c r="G21" s="12" t="str" cm="1">
        <f t="array" ref="G21">_xlfn.IFS(
A21&lt;=-1,"(&gt;=100%)",
A21&lt;=-0.9,"(99.9%-90%)",
A21&lt;=-0.8,"(89.9%-80%)",
A21&lt;=-0.7,"(79.9%-70%)",
A21&lt;=-0.6,"(69.9%-60%)",
A21&lt;=-0.5,"(59.9%-50%)",
A21&lt;=-0.4,"(49.9%-40%)",
A21&lt;=-0.3,"(39.9%-30%)",
A21&lt;=-0.2,"(29.9%-20%)",
A21&lt;=-0.1,"(19.9%-10%)",
A21&lt;0,"(9.9%-0.01%)",
A21&lt;=0.0999,"0%-9.9%",
A21&lt;=0.1999,"10%-19.9%",
A21&lt;=0.2999,"20%-29.9%",
A21&lt;=0.3999,"30%-39.9%",
A21&lt;=0.4999,"40%-49.9%",
A21&lt;=0.5999,"50%-59.9%",
A21&lt;=0.6999,"60%-69.9%",
A21&lt;=0.7999,"70%-79.9%",
A21&lt;=0.8999,"80%-89.9%",
A21&lt;=0.999,"90%-99.9%",
A21&lt;=5,"&gt;100%",
A21&gt;5,"&gt;500%"
)</f>
        <v>(69.9%-60%)</v>
      </c>
      <c r="H21" s="52">
        <f t="shared" si="0"/>
        <v>-0.65184048219792545</v>
      </c>
      <c r="I21" s="52">
        <f t="shared" si="1"/>
        <v>-0.65184048219792545</v>
      </c>
      <c r="J21" s="12">
        <f t="shared" si="2"/>
        <v>0</v>
      </c>
      <c r="Q21" s="56" t="s">
        <v>1054</v>
      </c>
      <c r="R21" s="56">
        <v>4</v>
      </c>
    </row>
    <row r="22" spans="1:18" x14ac:dyDescent="0.25">
      <c r="A22" s="58">
        <v>-0.65180794392523367</v>
      </c>
      <c r="B22" s="56" t="s">
        <v>716</v>
      </c>
      <c r="C22" s="59">
        <v>171.2</v>
      </c>
      <c r="D22" s="60">
        <v>59.610480000000003</v>
      </c>
      <c r="G22" s="12" t="str" cm="1">
        <f t="array" ref="G22">_xlfn.IFS(
A22&lt;=-1,"(&gt;=100%)",
A22&lt;=-0.9,"(99.9%-90%)",
A22&lt;=-0.8,"(89.9%-80%)",
A22&lt;=-0.7,"(79.9%-70%)",
A22&lt;=-0.6,"(69.9%-60%)",
A22&lt;=-0.5,"(59.9%-50%)",
A22&lt;=-0.4,"(49.9%-40%)",
A22&lt;=-0.3,"(39.9%-30%)",
A22&lt;=-0.2,"(29.9%-20%)",
A22&lt;=-0.1,"(19.9%-10%)",
A22&lt;0,"(9.9%-0.01%)",
A22&lt;=0.0999,"0%-9.9%",
A22&lt;=0.1999,"10%-19.9%",
A22&lt;=0.2999,"20%-29.9%",
A22&lt;=0.3999,"30%-39.9%",
A22&lt;=0.4999,"40%-49.9%",
A22&lt;=0.5999,"50%-59.9%",
A22&lt;=0.6999,"60%-69.9%",
A22&lt;=0.7999,"70%-79.9%",
A22&lt;=0.8999,"80%-89.9%",
A22&lt;=0.999,"90%-99.9%",
A22&lt;=5,"&gt;100%",
A22&gt;5,"&gt;500%"
)</f>
        <v>(69.9%-60%)</v>
      </c>
      <c r="H22" s="52">
        <f t="shared" si="0"/>
        <v>-0.65180794392523367</v>
      </c>
      <c r="I22" s="52">
        <f t="shared" si="1"/>
        <v>-0.65180794392523367</v>
      </c>
      <c r="J22" s="12">
        <f t="shared" si="2"/>
        <v>0</v>
      </c>
      <c r="Q22" s="56" t="s">
        <v>1055</v>
      </c>
      <c r="R22" s="56">
        <v>89</v>
      </c>
    </row>
    <row r="23" spans="1:18" x14ac:dyDescent="0.25">
      <c r="A23" s="58">
        <v>-0.64733965102822044</v>
      </c>
      <c r="B23" s="56" t="s">
        <v>361</v>
      </c>
      <c r="C23" s="59">
        <v>3369.9</v>
      </c>
      <c r="D23" s="60">
        <v>1188.43011</v>
      </c>
      <c r="G23" s="12" t="str" cm="1">
        <f t="array" ref="G23">_xlfn.IFS(
A23&lt;=-1,"(&gt;=100%)",
A23&lt;=-0.9,"(99.9%-90%)",
A23&lt;=-0.8,"(89.9%-80%)",
A23&lt;=-0.7,"(79.9%-70%)",
A23&lt;=-0.6,"(69.9%-60%)",
A23&lt;=-0.5,"(59.9%-50%)",
A23&lt;=-0.4,"(49.9%-40%)",
A23&lt;=-0.3,"(39.9%-30%)",
A23&lt;=-0.2,"(29.9%-20%)",
A23&lt;=-0.1,"(19.9%-10%)",
A23&lt;0,"(9.9%-0.01%)",
A23&lt;=0.0999,"0%-9.9%",
A23&lt;=0.1999,"10%-19.9%",
A23&lt;=0.2999,"20%-29.9%",
A23&lt;=0.3999,"30%-39.9%",
A23&lt;=0.4999,"40%-49.9%",
A23&lt;=0.5999,"50%-59.9%",
A23&lt;=0.6999,"60%-69.9%",
A23&lt;=0.7999,"70%-79.9%",
A23&lt;=0.8999,"80%-89.9%",
A23&lt;=0.999,"90%-99.9%",
A23&lt;=5,"&gt;100%",
A23&gt;5,"&gt;500%"
)</f>
        <v>(69.9%-60%)</v>
      </c>
      <c r="H23" s="52">
        <f t="shared" si="0"/>
        <v>-0.64733965102822044</v>
      </c>
      <c r="I23" s="52">
        <f t="shared" si="1"/>
        <v>-0.64733965102822044</v>
      </c>
      <c r="J23" s="12">
        <f t="shared" si="2"/>
        <v>0</v>
      </c>
      <c r="Q23" s="56" t="s">
        <v>1056</v>
      </c>
      <c r="R23" s="56">
        <v>1</v>
      </c>
    </row>
    <row r="24" spans="1:18" x14ac:dyDescent="0.25">
      <c r="A24" s="58">
        <v>-0.63837971385181036</v>
      </c>
      <c r="B24" s="56" t="s">
        <v>262</v>
      </c>
      <c r="C24" s="59">
        <v>1251.0999999999999</v>
      </c>
      <c r="D24" s="60">
        <v>452.42313999999999</v>
      </c>
      <c r="G24" s="12" t="str" cm="1">
        <f t="array" ref="G24">_xlfn.IFS(
A24&lt;=-1,"(&gt;=100%)",
A24&lt;=-0.9,"(99.9%-90%)",
A24&lt;=-0.8,"(89.9%-80%)",
A24&lt;=-0.7,"(79.9%-70%)",
A24&lt;=-0.6,"(69.9%-60%)",
A24&lt;=-0.5,"(59.9%-50%)",
A24&lt;=-0.4,"(49.9%-40%)",
A24&lt;=-0.3,"(39.9%-30%)",
A24&lt;=-0.2,"(29.9%-20%)",
A24&lt;=-0.1,"(19.9%-10%)",
A24&lt;0,"(9.9%-0.01%)",
A24&lt;=0.0999,"0%-9.9%",
A24&lt;=0.1999,"10%-19.9%",
A24&lt;=0.2999,"20%-29.9%",
A24&lt;=0.3999,"30%-39.9%",
A24&lt;=0.4999,"40%-49.9%",
A24&lt;=0.5999,"50%-59.9%",
A24&lt;=0.6999,"60%-69.9%",
A24&lt;=0.7999,"70%-79.9%",
A24&lt;=0.8999,"80%-89.9%",
A24&lt;=0.999,"90%-99.9%",
A24&lt;=5,"&gt;100%",
A24&gt;5,"&gt;500%"
)</f>
        <v>(69.9%-60%)</v>
      </c>
      <c r="H24" s="52">
        <f t="shared" si="0"/>
        <v>-0.63837971385181036</v>
      </c>
      <c r="I24" s="52">
        <f t="shared" si="1"/>
        <v>-0.63837971385181036</v>
      </c>
      <c r="J24" s="12">
        <f t="shared" si="2"/>
        <v>0</v>
      </c>
      <c r="Q24" s="56" t="s">
        <v>1057</v>
      </c>
      <c r="R24" s="56">
        <v>19</v>
      </c>
    </row>
    <row r="25" spans="1:18" x14ac:dyDescent="0.25">
      <c r="A25" s="58">
        <v>-0.6101845611285267</v>
      </c>
      <c r="B25" s="56" t="s">
        <v>939</v>
      </c>
      <c r="C25" s="59">
        <v>382.8</v>
      </c>
      <c r="D25" s="60">
        <v>149.22135</v>
      </c>
      <c r="G25" s="12" t="str" cm="1">
        <f t="array" ref="G25">_xlfn.IFS(
A25&lt;=-1,"(&gt;=100%)",
A25&lt;=-0.9,"(99.9%-90%)",
A25&lt;=-0.8,"(89.9%-80%)",
A25&lt;=-0.7,"(79.9%-70%)",
A25&lt;=-0.6,"(69.9%-60%)",
A25&lt;=-0.5,"(59.9%-50%)",
A25&lt;=-0.4,"(49.9%-40%)",
A25&lt;=-0.3,"(39.9%-30%)",
A25&lt;=-0.2,"(29.9%-20%)",
A25&lt;=-0.1,"(19.9%-10%)",
A25&lt;0,"(9.9%-0.01%)",
A25&lt;=0.0999,"0%-9.9%",
A25&lt;=0.1999,"10%-19.9%",
A25&lt;=0.2999,"20%-29.9%",
A25&lt;=0.3999,"30%-39.9%",
A25&lt;=0.4999,"40%-49.9%",
A25&lt;=0.5999,"50%-59.9%",
A25&lt;=0.6999,"60%-69.9%",
A25&lt;=0.7999,"70%-79.9%",
A25&lt;=0.8999,"80%-89.9%",
A25&lt;=0.999,"90%-99.9%",
A25&lt;=5,"&gt;100%",
A25&gt;5,"&gt;500%"
)</f>
        <v>(69.9%-60%)</v>
      </c>
      <c r="H25" s="52">
        <f t="shared" si="0"/>
        <v>-0.6101845611285267</v>
      </c>
      <c r="I25" s="52">
        <f t="shared" si="1"/>
        <v>-0.6101845611285267</v>
      </c>
      <c r="J25" s="12">
        <f t="shared" si="2"/>
        <v>0</v>
      </c>
      <c r="Q25" s="56" t="s">
        <v>1058</v>
      </c>
      <c r="R25" s="56">
        <v>1</v>
      </c>
    </row>
    <row r="26" spans="1:18" x14ac:dyDescent="0.25">
      <c r="A26" s="58">
        <v>-0.60982598058252424</v>
      </c>
      <c r="B26" s="56" t="s">
        <v>305</v>
      </c>
      <c r="C26" s="59">
        <v>257.5</v>
      </c>
      <c r="D26" s="60">
        <v>100.46981</v>
      </c>
      <c r="G26" s="12" t="str" cm="1">
        <f t="array" ref="G26">_xlfn.IFS(
A26&lt;=-1,"(&gt;=100%)",
A26&lt;=-0.9,"(99.9%-90%)",
A26&lt;=-0.8,"(89.9%-80%)",
A26&lt;=-0.7,"(79.9%-70%)",
A26&lt;=-0.6,"(69.9%-60%)",
A26&lt;=-0.5,"(59.9%-50%)",
A26&lt;=-0.4,"(49.9%-40%)",
A26&lt;=-0.3,"(39.9%-30%)",
A26&lt;=-0.2,"(29.9%-20%)",
A26&lt;=-0.1,"(19.9%-10%)",
A26&lt;0,"(9.9%-0.01%)",
A26&lt;=0.0999,"0%-9.9%",
A26&lt;=0.1999,"10%-19.9%",
A26&lt;=0.2999,"20%-29.9%",
A26&lt;=0.3999,"30%-39.9%",
A26&lt;=0.4999,"40%-49.9%",
A26&lt;=0.5999,"50%-59.9%",
A26&lt;=0.6999,"60%-69.9%",
A26&lt;=0.7999,"70%-79.9%",
A26&lt;=0.8999,"80%-89.9%",
A26&lt;=0.999,"90%-99.9%",
A26&lt;=5,"&gt;100%",
A26&gt;5,"&gt;500%"
)</f>
        <v>(69.9%-60%)</v>
      </c>
      <c r="H26" s="52">
        <f t="shared" si="0"/>
        <v>-0.60982598058252424</v>
      </c>
      <c r="I26" s="52">
        <f t="shared" si="1"/>
        <v>-0.60982598058252424</v>
      </c>
      <c r="J26" s="12">
        <f t="shared" si="2"/>
        <v>0</v>
      </c>
      <c r="Q26" s="56" t="s">
        <v>1059</v>
      </c>
      <c r="R26" s="56">
        <v>78</v>
      </c>
    </row>
    <row r="27" spans="1:18" x14ac:dyDescent="0.25">
      <c r="A27" s="58">
        <v>-0.59974644653708398</v>
      </c>
      <c r="B27" s="56" t="s">
        <v>544</v>
      </c>
      <c r="C27" s="59">
        <v>4969.8</v>
      </c>
      <c r="D27" s="60">
        <v>1989.18011</v>
      </c>
      <c r="G27" s="12" t="str" cm="1">
        <f t="array" ref="G27">_xlfn.IFS(
A27&lt;=-1,"(&gt;=100%)",
A27&lt;=-0.9,"(99.9%-90%)",
A27&lt;=-0.8,"(89.9%-80%)",
A27&lt;=-0.7,"(79.9%-70%)",
A27&lt;=-0.6,"(69.9%-60%)",
A27&lt;=-0.5,"(59.9%-50%)",
A27&lt;=-0.4,"(49.9%-40%)",
A27&lt;=-0.3,"(39.9%-30%)",
A27&lt;=-0.2,"(29.9%-20%)",
A27&lt;=-0.1,"(19.9%-10%)",
A27&lt;0,"(9.9%-0.01%)",
A27&lt;=0.0999,"0%-9.9%",
A27&lt;=0.1999,"10%-19.9%",
A27&lt;=0.2999,"20%-29.9%",
A27&lt;=0.3999,"30%-39.9%",
A27&lt;=0.4999,"40%-49.9%",
A27&lt;=0.5999,"50%-59.9%",
A27&lt;=0.6999,"60%-69.9%",
A27&lt;=0.7999,"70%-79.9%",
A27&lt;=0.8999,"80%-89.9%",
A27&lt;=0.999,"90%-99.9%",
A27&lt;=5,"&gt;100%",
A27&gt;5,"&gt;500%"
)</f>
        <v>(59.9%-50%)</v>
      </c>
      <c r="H27" s="52">
        <f t="shared" si="0"/>
        <v>-0.59974644653708398</v>
      </c>
      <c r="I27" s="52">
        <f t="shared" si="1"/>
        <v>-0.59974644653708398</v>
      </c>
      <c r="J27" s="12">
        <f t="shared" si="2"/>
        <v>0</v>
      </c>
      <c r="Q27" s="56" t="s">
        <v>1060</v>
      </c>
      <c r="R27" s="56">
        <v>43</v>
      </c>
    </row>
    <row r="28" spans="1:18" x14ac:dyDescent="0.25">
      <c r="A28" s="58">
        <v>-0.58638874126831941</v>
      </c>
      <c r="B28" s="56" t="s">
        <v>235</v>
      </c>
      <c r="C28" s="59">
        <v>730.1</v>
      </c>
      <c r="D28" s="60">
        <v>301.97757999999999</v>
      </c>
      <c r="G28" s="12" t="str" cm="1">
        <f t="array" ref="G28">_xlfn.IFS(
A28&lt;=-1,"(&gt;=100%)",
A28&lt;=-0.9,"(99.9%-90%)",
A28&lt;=-0.8,"(89.9%-80%)",
A28&lt;=-0.7,"(79.9%-70%)",
A28&lt;=-0.6,"(69.9%-60%)",
A28&lt;=-0.5,"(59.9%-50%)",
A28&lt;=-0.4,"(49.9%-40%)",
A28&lt;=-0.3,"(39.9%-30%)",
A28&lt;=-0.2,"(29.9%-20%)",
A28&lt;=-0.1,"(19.9%-10%)",
A28&lt;0,"(9.9%-0.01%)",
A28&lt;=0.0999,"0%-9.9%",
A28&lt;=0.1999,"10%-19.9%",
A28&lt;=0.2999,"20%-29.9%",
A28&lt;=0.3999,"30%-39.9%",
A28&lt;=0.4999,"40%-49.9%",
A28&lt;=0.5999,"50%-59.9%",
A28&lt;=0.6999,"60%-69.9%",
A28&lt;=0.7999,"70%-79.9%",
A28&lt;=0.8999,"80%-89.9%",
A28&lt;=0.999,"90%-99.9%",
A28&lt;=5,"&gt;100%",
A28&gt;5,"&gt;500%"
)</f>
        <v>(59.9%-50%)</v>
      </c>
      <c r="H28" s="52">
        <f t="shared" si="0"/>
        <v>-0.58638874126831941</v>
      </c>
      <c r="I28" s="52">
        <f t="shared" si="1"/>
        <v>-0.58638874126831941</v>
      </c>
      <c r="J28" s="12">
        <f t="shared" si="2"/>
        <v>0</v>
      </c>
      <c r="Q28" s="56" t="s">
        <v>1061</v>
      </c>
      <c r="R28" s="56">
        <v>24</v>
      </c>
    </row>
    <row r="29" spans="1:18" x14ac:dyDescent="0.25">
      <c r="A29" s="58">
        <v>-0.57964202127659581</v>
      </c>
      <c r="B29" s="56" t="s">
        <v>132</v>
      </c>
      <c r="C29" s="59">
        <v>18.8</v>
      </c>
      <c r="D29" s="60">
        <v>7.9027299999999991</v>
      </c>
      <c r="G29" s="12" t="str" cm="1">
        <f t="array" ref="G29">_xlfn.IFS(
A29&lt;=-1,"(&gt;=100%)",
A29&lt;=-0.9,"(99.9%-90%)",
A29&lt;=-0.8,"(89.9%-80%)",
A29&lt;=-0.7,"(79.9%-70%)",
A29&lt;=-0.6,"(69.9%-60%)",
A29&lt;=-0.5,"(59.9%-50%)",
A29&lt;=-0.4,"(49.9%-40%)",
A29&lt;=-0.3,"(39.9%-30%)",
A29&lt;=-0.2,"(29.9%-20%)",
A29&lt;=-0.1,"(19.9%-10%)",
A29&lt;0,"(9.9%-0.01%)",
A29&lt;=0.0999,"0%-9.9%",
A29&lt;=0.1999,"10%-19.9%",
A29&lt;=0.2999,"20%-29.9%",
A29&lt;=0.3999,"30%-39.9%",
A29&lt;=0.4999,"40%-49.9%",
A29&lt;=0.5999,"50%-59.9%",
A29&lt;=0.6999,"60%-69.9%",
A29&lt;=0.7999,"70%-79.9%",
A29&lt;=0.8999,"80%-89.9%",
A29&lt;=0.999,"90%-99.9%",
A29&lt;=5,"&gt;100%",
A29&gt;5,"&gt;500%"
)</f>
        <v>(59.9%-50%)</v>
      </c>
      <c r="H29" s="52">
        <f t="shared" si="0"/>
        <v>-0.57964202127659581</v>
      </c>
      <c r="I29" s="52">
        <f t="shared" si="1"/>
        <v>-0.57964202127659581</v>
      </c>
      <c r="J29" s="12">
        <f t="shared" si="2"/>
        <v>1</v>
      </c>
      <c r="Q29" s="56" t="s">
        <v>1062</v>
      </c>
      <c r="R29" s="56">
        <v>24</v>
      </c>
    </row>
    <row r="30" spans="1:18" x14ac:dyDescent="0.25">
      <c r="A30" s="58">
        <v>-0.56653861810390993</v>
      </c>
      <c r="B30" s="56" t="s">
        <v>412</v>
      </c>
      <c r="C30" s="59">
        <v>186.7</v>
      </c>
      <c r="D30" s="60">
        <v>80.927240000000012</v>
      </c>
      <c r="G30" s="12" t="str" cm="1">
        <f t="array" ref="G30">_xlfn.IFS(
A30&lt;=-1,"(&gt;=100%)",
A30&lt;=-0.9,"(99.9%-90%)",
A30&lt;=-0.8,"(89.9%-80%)",
A30&lt;=-0.7,"(79.9%-70%)",
A30&lt;=-0.6,"(69.9%-60%)",
A30&lt;=-0.5,"(59.9%-50%)",
A30&lt;=-0.4,"(49.9%-40%)",
A30&lt;=-0.3,"(39.9%-30%)",
A30&lt;=-0.2,"(29.9%-20%)",
A30&lt;=-0.1,"(19.9%-10%)",
A30&lt;0,"(9.9%-0.01%)",
A30&lt;=0.0999,"0%-9.9%",
A30&lt;=0.1999,"10%-19.9%",
A30&lt;=0.2999,"20%-29.9%",
A30&lt;=0.3999,"30%-39.9%",
A30&lt;=0.4999,"40%-49.9%",
A30&lt;=0.5999,"50%-59.9%",
A30&lt;=0.6999,"60%-69.9%",
A30&lt;=0.7999,"70%-79.9%",
A30&lt;=0.8999,"80%-89.9%",
A30&lt;=0.999,"90%-99.9%",
A30&lt;=5,"&gt;100%",
A30&gt;5,"&gt;500%"
)</f>
        <v>(59.9%-50%)</v>
      </c>
      <c r="H30" s="52">
        <f t="shared" si="0"/>
        <v>-0.56653861810390993</v>
      </c>
      <c r="I30" s="52">
        <f t="shared" si="1"/>
        <v>-0.56653861810390993</v>
      </c>
      <c r="J30" s="12">
        <f t="shared" si="2"/>
        <v>1</v>
      </c>
      <c r="Q30" s="56" t="s">
        <v>1063</v>
      </c>
      <c r="R30" s="56">
        <v>14</v>
      </c>
    </row>
    <row r="31" spans="1:18" x14ac:dyDescent="0.25">
      <c r="A31" s="58">
        <v>-0.56109814513745204</v>
      </c>
      <c r="B31" s="56" t="s">
        <v>156</v>
      </c>
      <c r="C31" s="59">
        <v>1353.2</v>
      </c>
      <c r="D31" s="60">
        <v>593.92198999999994</v>
      </c>
      <c r="G31" s="12" t="str" cm="1">
        <f t="array" ref="G31">_xlfn.IFS(
A31&lt;=-1,"(&gt;=100%)",
A31&lt;=-0.9,"(99.9%-90%)",
A31&lt;=-0.8,"(89.9%-80%)",
A31&lt;=-0.7,"(79.9%-70%)",
A31&lt;=-0.6,"(69.9%-60%)",
A31&lt;=-0.5,"(59.9%-50%)",
A31&lt;=-0.4,"(49.9%-40%)",
A31&lt;=-0.3,"(39.9%-30%)",
A31&lt;=-0.2,"(29.9%-20%)",
A31&lt;=-0.1,"(19.9%-10%)",
A31&lt;0,"(9.9%-0.01%)",
A31&lt;=0.0999,"0%-9.9%",
A31&lt;=0.1999,"10%-19.9%",
A31&lt;=0.2999,"20%-29.9%",
A31&lt;=0.3999,"30%-39.9%",
A31&lt;=0.4999,"40%-49.9%",
A31&lt;=0.5999,"50%-59.9%",
A31&lt;=0.6999,"60%-69.9%",
A31&lt;=0.7999,"70%-79.9%",
A31&lt;=0.8999,"80%-89.9%",
A31&lt;=0.999,"90%-99.9%",
A31&lt;=5,"&gt;100%",
A31&gt;5,"&gt;500%"
)</f>
        <v>(59.9%-50%)</v>
      </c>
      <c r="H31" s="52">
        <f t="shared" si="0"/>
        <v>-0.56109814513745204</v>
      </c>
      <c r="I31" s="52">
        <f t="shared" si="1"/>
        <v>-0.56109814513745204</v>
      </c>
      <c r="J31" s="12">
        <f t="shared" si="2"/>
        <v>1</v>
      </c>
      <c r="Q31" s="56" t="s">
        <v>1064</v>
      </c>
      <c r="R31" s="56">
        <v>17</v>
      </c>
    </row>
    <row r="32" spans="1:18" x14ac:dyDescent="0.25">
      <c r="A32" s="58">
        <v>-0.55949469306930699</v>
      </c>
      <c r="B32" s="56" t="s">
        <v>227</v>
      </c>
      <c r="C32" s="59">
        <v>505</v>
      </c>
      <c r="D32" s="60">
        <v>222.45517999999998</v>
      </c>
      <c r="G32" s="12" t="str" cm="1">
        <f t="array" ref="G32">_xlfn.IFS(
A32&lt;=-1,"(&gt;=100%)",
A32&lt;=-0.9,"(99.9%-90%)",
A32&lt;=-0.8,"(89.9%-80%)",
A32&lt;=-0.7,"(79.9%-70%)",
A32&lt;=-0.6,"(69.9%-60%)",
A32&lt;=-0.5,"(59.9%-50%)",
A32&lt;=-0.4,"(49.9%-40%)",
A32&lt;=-0.3,"(39.9%-30%)",
A32&lt;=-0.2,"(29.9%-20%)",
A32&lt;=-0.1,"(19.9%-10%)",
A32&lt;0,"(9.9%-0.01%)",
A32&lt;=0.0999,"0%-9.9%",
A32&lt;=0.1999,"10%-19.9%",
A32&lt;=0.2999,"20%-29.9%",
A32&lt;=0.3999,"30%-39.9%",
A32&lt;=0.4999,"40%-49.9%",
A32&lt;=0.5999,"50%-59.9%",
A32&lt;=0.6999,"60%-69.9%",
A32&lt;=0.7999,"70%-79.9%",
A32&lt;=0.8999,"80%-89.9%",
A32&lt;=0.999,"90%-99.9%",
A32&lt;=5,"&gt;100%",
A32&gt;5,"&gt;500%"
)</f>
        <v>(59.9%-50%)</v>
      </c>
      <c r="H32" s="52">
        <f t="shared" si="0"/>
        <v>-0.55949469306930699</v>
      </c>
      <c r="I32" s="52">
        <f t="shared" si="1"/>
        <v>-0.55949469306930699</v>
      </c>
      <c r="J32" s="12">
        <f t="shared" si="2"/>
        <v>1</v>
      </c>
      <c r="Q32" s="56" t="s">
        <v>1065</v>
      </c>
      <c r="R32" s="56">
        <v>7</v>
      </c>
    </row>
    <row r="33" spans="1:18" x14ac:dyDescent="0.25">
      <c r="A33" s="58">
        <v>-0.55819024111006799</v>
      </c>
      <c r="B33" s="56" t="s">
        <v>480</v>
      </c>
      <c r="C33" s="59">
        <v>4367.3</v>
      </c>
      <c r="D33" s="60">
        <v>1929.51576</v>
      </c>
      <c r="G33" s="12" t="str" cm="1">
        <f t="array" ref="G33">_xlfn.IFS(
A33&lt;=-1,"(&gt;=100%)",
A33&lt;=-0.9,"(99.9%-90%)",
A33&lt;=-0.8,"(89.9%-80%)",
A33&lt;=-0.7,"(79.9%-70%)",
A33&lt;=-0.6,"(69.9%-60%)",
A33&lt;=-0.5,"(59.9%-50%)",
A33&lt;=-0.4,"(49.9%-40%)",
A33&lt;=-0.3,"(39.9%-30%)",
A33&lt;=-0.2,"(29.9%-20%)",
A33&lt;=-0.1,"(19.9%-10%)",
A33&lt;0,"(9.9%-0.01%)",
A33&lt;=0.0999,"0%-9.9%",
A33&lt;=0.1999,"10%-19.9%",
A33&lt;=0.2999,"20%-29.9%",
A33&lt;=0.3999,"30%-39.9%",
A33&lt;=0.4999,"40%-49.9%",
A33&lt;=0.5999,"50%-59.9%",
A33&lt;=0.6999,"60%-69.9%",
A33&lt;=0.7999,"70%-79.9%",
A33&lt;=0.8999,"80%-89.9%",
A33&lt;=0.999,"90%-99.9%",
A33&lt;=5,"&gt;100%",
A33&gt;5,"&gt;500%"
)</f>
        <v>(59.9%-50%)</v>
      </c>
      <c r="H33" s="52">
        <f t="shared" si="0"/>
        <v>-0.55819024111006799</v>
      </c>
      <c r="I33" s="52">
        <f t="shared" si="1"/>
        <v>-0.55819024111006799</v>
      </c>
      <c r="J33" s="12">
        <f t="shared" si="2"/>
        <v>1</v>
      </c>
      <c r="Q33" s="56" t="s">
        <v>1066</v>
      </c>
      <c r="R33" s="56">
        <v>8</v>
      </c>
    </row>
    <row r="34" spans="1:18" x14ac:dyDescent="0.25">
      <c r="A34" s="58">
        <v>-0.55496973359988844</v>
      </c>
      <c r="B34" s="56" t="s">
        <v>937</v>
      </c>
      <c r="C34" s="59">
        <v>322.63499999999999</v>
      </c>
      <c r="D34" s="60">
        <v>143.58233999999999</v>
      </c>
      <c r="G34" s="12" t="str" cm="1">
        <f t="array" ref="G34">_xlfn.IFS(
A34&lt;=-1,"(&gt;=100%)",
A34&lt;=-0.9,"(99.9%-90%)",
A34&lt;=-0.8,"(89.9%-80%)",
A34&lt;=-0.7,"(79.9%-70%)",
A34&lt;=-0.6,"(69.9%-60%)",
A34&lt;=-0.5,"(59.9%-50%)",
A34&lt;=-0.4,"(49.9%-40%)",
A34&lt;=-0.3,"(39.9%-30%)",
A34&lt;=-0.2,"(29.9%-20%)",
A34&lt;=-0.1,"(19.9%-10%)",
A34&lt;0,"(9.9%-0.01%)",
A34&lt;=0.0999,"0%-9.9%",
A34&lt;=0.1999,"10%-19.9%",
A34&lt;=0.2999,"20%-29.9%",
A34&lt;=0.3999,"30%-39.9%",
A34&lt;=0.4999,"40%-49.9%",
A34&lt;=0.5999,"50%-59.9%",
A34&lt;=0.6999,"60%-69.9%",
A34&lt;=0.7999,"70%-79.9%",
A34&lt;=0.8999,"80%-89.9%",
A34&lt;=0.999,"90%-99.9%",
A34&lt;=5,"&gt;100%",
A34&gt;5,"&gt;500%"
)</f>
        <v>(59.9%-50%)</v>
      </c>
      <c r="H34" s="52">
        <f t="shared" si="0"/>
        <v>-0.55496973359988844</v>
      </c>
      <c r="I34" s="52">
        <f t="shared" si="1"/>
        <v>-0.55496973359988844</v>
      </c>
      <c r="J34" s="12">
        <f t="shared" si="2"/>
        <v>1</v>
      </c>
      <c r="Q34" s="56" t="s">
        <v>1067</v>
      </c>
      <c r="R34" s="56">
        <v>7</v>
      </c>
    </row>
    <row r="35" spans="1:18" x14ac:dyDescent="0.25">
      <c r="A35" s="58">
        <v>-0.55391615076182832</v>
      </c>
      <c r="B35" s="56" t="s">
        <v>460</v>
      </c>
      <c r="C35" s="59">
        <v>623.5</v>
      </c>
      <c r="D35" s="60">
        <v>278.13328000000001</v>
      </c>
      <c r="G35" s="12" t="str" cm="1">
        <f t="array" ref="G35">_xlfn.IFS(
A35&lt;=-1,"(&gt;=100%)",
A35&lt;=-0.9,"(99.9%-90%)",
A35&lt;=-0.8,"(89.9%-80%)",
A35&lt;=-0.7,"(79.9%-70%)",
A35&lt;=-0.6,"(69.9%-60%)",
A35&lt;=-0.5,"(59.9%-50%)",
A35&lt;=-0.4,"(49.9%-40%)",
A35&lt;=-0.3,"(39.9%-30%)",
A35&lt;=-0.2,"(29.9%-20%)",
A35&lt;=-0.1,"(19.9%-10%)",
A35&lt;0,"(9.9%-0.01%)",
A35&lt;=0.0999,"0%-9.9%",
A35&lt;=0.1999,"10%-19.9%",
A35&lt;=0.2999,"20%-29.9%",
A35&lt;=0.3999,"30%-39.9%",
A35&lt;=0.4999,"40%-49.9%",
A35&lt;=0.5999,"50%-59.9%",
A35&lt;=0.6999,"60%-69.9%",
A35&lt;=0.7999,"70%-79.9%",
A35&lt;=0.8999,"80%-89.9%",
A35&lt;=0.999,"90%-99.9%",
A35&lt;=5,"&gt;100%",
A35&gt;5,"&gt;500%"
)</f>
        <v>(59.9%-50%)</v>
      </c>
      <c r="H35" s="52">
        <f t="shared" si="0"/>
        <v>-0.55391615076182832</v>
      </c>
      <c r="I35" s="52">
        <f t="shared" si="1"/>
        <v>-0.55391615076182832</v>
      </c>
      <c r="J35" s="12">
        <f t="shared" si="2"/>
        <v>1</v>
      </c>
      <c r="Q35" s="56" t="s">
        <v>1068</v>
      </c>
      <c r="R35" s="56">
        <v>3</v>
      </c>
    </row>
    <row r="36" spans="1:18" x14ac:dyDescent="0.25">
      <c r="A36" s="58">
        <v>-0.55312803295057422</v>
      </c>
      <c r="B36" s="56" t="s">
        <v>917</v>
      </c>
      <c r="C36" s="59">
        <v>400.6</v>
      </c>
      <c r="D36" s="60">
        <v>179.01691</v>
      </c>
      <c r="G36" s="12" t="str" cm="1">
        <f t="array" ref="G36">_xlfn.IFS(
A36&lt;=-1,"(&gt;=100%)",
A36&lt;=-0.9,"(99.9%-90%)",
A36&lt;=-0.8,"(89.9%-80%)",
A36&lt;=-0.7,"(79.9%-70%)",
A36&lt;=-0.6,"(69.9%-60%)",
A36&lt;=-0.5,"(59.9%-50%)",
A36&lt;=-0.4,"(49.9%-40%)",
A36&lt;=-0.3,"(39.9%-30%)",
A36&lt;=-0.2,"(29.9%-20%)",
A36&lt;=-0.1,"(19.9%-10%)",
A36&lt;0,"(9.9%-0.01%)",
A36&lt;=0.0999,"0%-9.9%",
A36&lt;=0.1999,"10%-19.9%",
A36&lt;=0.2999,"20%-29.9%",
A36&lt;=0.3999,"30%-39.9%",
A36&lt;=0.4999,"40%-49.9%",
A36&lt;=0.5999,"50%-59.9%",
A36&lt;=0.6999,"60%-69.9%",
A36&lt;=0.7999,"70%-79.9%",
A36&lt;=0.8999,"80%-89.9%",
A36&lt;=0.999,"90%-99.9%",
A36&lt;=5,"&gt;100%",
A36&gt;5,"&gt;500%"
)</f>
        <v>(59.9%-50%)</v>
      </c>
      <c r="H36" s="52">
        <f t="shared" si="0"/>
        <v>-0.55312803295057422</v>
      </c>
      <c r="I36" s="52">
        <f t="shared" si="1"/>
        <v>-0.55312803295057422</v>
      </c>
      <c r="J36" s="12">
        <f t="shared" si="2"/>
        <v>1</v>
      </c>
      <c r="Q36" s="56" t="s">
        <v>39</v>
      </c>
      <c r="R36" s="56">
        <v>591</v>
      </c>
    </row>
    <row r="37" spans="1:18" x14ac:dyDescent="0.25">
      <c r="A37" s="58">
        <v>-0.54749286765538319</v>
      </c>
      <c r="B37" s="56" t="s">
        <v>458</v>
      </c>
      <c r="C37" s="59">
        <v>883.3</v>
      </c>
      <c r="D37" s="60">
        <v>399.69954999999999</v>
      </c>
      <c r="G37" s="12" t="str" cm="1">
        <f t="array" ref="G37">_xlfn.IFS(
A37&lt;=-1,"(&gt;=100%)",
A37&lt;=-0.9,"(99.9%-90%)",
A37&lt;=-0.8,"(89.9%-80%)",
A37&lt;=-0.7,"(79.9%-70%)",
A37&lt;=-0.6,"(69.9%-60%)",
A37&lt;=-0.5,"(59.9%-50%)",
A37&lt;=-0.4,"(49.9%-40%)",
A37&lt;=-0.3,"(39.9%-30%)",
A37&lt;=-0.2,"(29.9%-20%)",
A37&lt;=-0.1,"(19.9%-10%)",
A37&lt;0,"(9.9%-0.01%)",
A37&lt;=0.0999,"0%-9.9%",
A37&lt;=0.1999,"10%-19.9%",
A37&lt;=0.2999,"20%-29.9%",
A37&lt;=0.3999,"30%-39.9%",
A37&lt;=0.4999,"40%-49.9%",
A37&lt;=0.5999,"50%-59.9%",
A37&lt;=0.6999,"60%-69.9%",
A37&lt;=0.7999,"70%-79.9%",
A37&lt;=0.8999,"80%-89.9%",
A37&lt;=0.999,"90%-99.9%",
A37&lt;=5,"&gt;100%",
A37&gt;5,"&gt;500%"
)</f>
        <v>(59.9%-50%)</v>
      </c>
      <c r="H37" s="52">
        <f t="shared" si="0"/>
        <v>-0.54749286765538319</v>
      </c>
      <c r="I37" s="52">
        <f t="shared" si="1"/>
        <v>-0.54749286765538319</v>
      </c>
      <c r="J37" s="12">
        <f t="shared" si="2"/>
        <v>1</v>
      </c>
    </row>
    <row r="38" spans="1:18" x14ac:dyDescent="0.25">
      <c r="A38" s="58">
        <v>-0.54557885397412198</v>
      </c>
      <c r="B38" s="56" t="s">
        <v>478</v>
      </c>
      <c r="C38" s="59">
        <v>541</v>
      </c>
      <c r="D38" s="60">
        <v>245.84183999999999</v>
      </c>
      <c r="G38" s="12" t="str" cm="1">
        <f t="array" ref="G38">_xlfn.IFS(
A38&lt;=-1,"(&gt;=100%)",
A38&lt;=-0.9,"(99.9%-90%)",
A38&lt;=-0.8,"(89.9%-80%)",
A38&lt;=-0.7,"(79.9%-70%)",
A38&lt;=-0.6,"(69.9%-60%)",
A38&lt;=-0.5,"(59.9%-50%)",
A38&lt;=-0.4,"(49.9%-40%)",
A38&lt;=-0.3,"(39.9%-30%)",
A38&lt;=-0.2,"(29.9%-20%)",
A38&lt;=-0.1,"(19.9%-10%)",
A38&lt;0,"(9.9%-0.01%)",
A38&lt;=0.0999,"0%-9.9%",
A38&lt;=0.1999,"10%-19.9%",
A38&lt;=0.2999,"20%-29.9%",
A38&lt;=0.3999,"30%-39.9%",
A38&lt;=0.4999,"40%-49.9%",
A38&lt;=0.5999,"50%-59.9%",
A38&lt;=0.6999,"60%-69.9%",
A38&lt;=0.7999,"70%-79.9%",
A38&lt;=0.8999,"80%-89.9%",
A38&lt;=0.999,"90%-99.9%",
A38&lt;=5,"&gt;100%",
A38&gt;5,"&gt;500%"
)</f>
        <v>(59.9%-50%)</v>
      </c>
      <c r="H38" s="52">
        <f t="shared" si="0"/>
        <v>-0.54557885397412198</v>
      </c>
      <c r="I38" s="52">
        <f t="shared" si="1"/>
        <v>-0.54557885397412198</v>
      </c>
      <c r="J38" s="12">
        <f t="shared" si="2"/>
        <v>1</v>
      </c>
    </row>
    <row r="39" spans="1:18" x14ac:dyDescent="0.25">
      <c r="A39" s="58">
        <v>-0.54172715944927929</v>
      </c>
      <c r="B39" s="56" t="s">
        <v>763</v>
      </c>
      <c r="C39" s="59">
        <v>8848.5693699999993</v>
      </c>
      <c r="D39" s="60">
        <v>4055.0590200000001</v>
      </c>
      <c r="G39" s="12" t="str" cm="1">
        <f t="array" ref="G39">_xlfn.IFS(
A39&lt;=-1,"(&gt;=100%)",
A39&lt;=-0.9,"(99.9%-90%)",
A39&lt;=-0.8,"(89.9%-80%)",
A39&lt;=-0.7,"(79.9%-70%)",
A39&lt;=-0.6,"(69.9%-60%)",
A39&lt;=-0.5,"(59.9%-50%)",
A39&lt;=-0.4,"(49.9%-40%)",
A39&lt;=-0.3,"(39.9%-30%)",
A39&lt;=-0.2,"(29.9%-20%)",
A39&lt;=-0.1,"(19.9%-10%)",
A39&lt;0,"(9.9%-0.01%)",
A39&lt;=0.0999,"0%-9.9%",
A39&lt;=0.1999,"10%-19.9%",
A39&lt;=0.2999,"20%-29.9%",
A39&lt;=0.3999,"30%-39.9%",
A39&lt;=0.4999,"40%-49.9%",
A39&lt;=0.5999,"50%-59.9%",
A39&lt;=0.6999,"60%-69.9%",
A39&lt;=0.7999,"70%-79.9%",
A39&lt;=0.8999,"80%-89.9%",
A39&lt;=0.999,"90%-99.9%",
A39&lt;=5,"&gt;100%",
A39&gt;5,"&gt;500%"
)</f>
        <v>(59.9%-50%)</v>
      </c>
      <c r="H39" s="52">
        <f t="shared" si="0"/>
        <v>-0.54172715944927929</v>
      </c>
      <c r="I39" s="52">
        <f t="shared" si="1"/>
        <v>-0.54172715944927929</v>
      </c>
      <c r="J39" s="12">
        <f t="shared" si="2"/>
        <v>1</v>
      </c>
    </row>
    <row r="40" spans="1:18" x14ac:dyDescent="0.25">
      <c r="A40" s="58">
        <v>-0.53598885069372537</v>
      </c>
      <c r="B40" s="56" t="s">
        <v>154</v>
      </c>
      <c r="C40" s="59">
        <v>4829</v>
      </c>
      <c r="D40" s="60">
        <v>2240.70984</v>
      </c>
      <c r="G40" s="12" t="str" cm="1">
        <f t="array" ref="G40">_xlfn.IFS(
A40&lt;=-1,"(&gt;=100%)",
A40&lt;=-0.9,"(99.9%-90%)",
A40&lt;=-0.8,"(89.9%-80%)",
A40&lt;=-0.7,"(79.9%-70%)",
A40&lt;=-0.6,"(69.9%-60%)",
A40&lt;=-0.5,"(59.9%-50%)",
A40&lt;=-0.4,"(49.9%-40%)",
A40&lt;=-0.3,"(39.9%-30%)",
A40&lt;=-0.2,"(29.9%-20%)",
A40&lt;=-0.1,"(19.9%-10%)",
A40&lt;0,"(9.9%-0.01%)",
A40&lt;=0.0999,"0%-9.9%",
A40&lt;=0.1999,"10%-19.9%",
A40&lt;=0.2999,"20%-29.9%",
A40&lt;=0.3999,"30%-39.9%",
A40&lt;=0.4999,"40%-49.9%",
A40&lt;=0.5999,"50%-59.9%",
A40&lt;=0.6999,"60%-69.9%",
A40&lt;=0.7999,"70%-79.9%",
A40&lt;=0.8999,"80%-89.9%",
A40&lt;=0.999,"90%-99.9%",
A40&lt;=5,"&gt;100%",
A40&gt;5,"&gt;500%"
)</f>
        <v>(59.9%-50%)</v>
      </c>
      <c r="H40" s="52">
        <f t="shared" si="0"/>
        <v>-0.53598885069372537</v>
      </c>
      <c r="I40" s="52">
        <f t="shared" si="1"/>
        <v>-0.53598885069372537</v>
      </c>
      <c r="J40" s="12">
        <f t="shared" si="2"/>
        <v>1</v>
      </c>
    </row>
    <row r="41" spans="1:18" x14ac:dyDescent="0.25">
      <c r="A41" s="58">
        <v>-0.53425791761540053</v>
      </c>
      <c r="B41" s="56" t="s">
        <v>782</v>
      </c>
      <c r="C41" s="59">
        <v>96.62</v>
      </c>
      <c r="D41" s="60">
        <v>45</v>
      </c>
      <c r="G41" s="12" t="str" cm="1">
        <f t="array" ref="G41">_xlfn.IFS(
A41&lt;=-1,"(&gt;=100%)",
A41&lt;=-0.9,"(99.9%-90%)",
A41&lt;=-0.8,"(89.9%-80%)",
A41&lt;=-0.7,"(79.9%-70%)",
A41&lt;=-0.6,"(69.9%-60%)",
A41&lt;=-0.5,"(59.9%-50%)",
A41&lt;=-0.4,"(49.9%-40%)",
A41&lt;=-0.3,"(39.9%-30%)",
A41&lt;=-0.2,"(29.9%-20%)",
A41&lt;=-0.1,"(19.9%-10%)",
A41&lt;0,"(9.9%-0.01%)",
A41&lt;=0.0999,"0%-9.9%",
A41&lt;=0.1999,"10%-19.9%",
A41&lt;=0.2999,"20%-29.9%",
A41&lt;=0.3999,"30%-39.9%",
A41&lt;=0.4999,"40%-49.9%",
A41&lt;=0.5999,"50%-59.9%",
A41&lt;=0.6999,"60%-69.9%",
A41&lt;=0.7999,"70%-79.9%",
A41&lt;=0.8999,"80%-89.9%",
A41&lt;=0.999,"90%-99.9%",
A41&lt;=5,"&gt;100%",
A41&gt;5,"&gt;500%"
)</f>
        <v>(59.9%-50%)</v>
      </c>
      <c r="H41" s="52">
        <f t="shared" si="0"/>
        <v>-0.53425791761540053</v>
      </c>
      <c r="I41" s="52">
        <f t="shared" si="1"/>
        <v>-0.53425791761540053</v>
      </c>
      <c r="J41" s="12">
        <f t="shared" si="2"/>
        <v>1</v>
      </c>
    </row>
    <row r="42" spans="1:18" x14ac:dyDescent="0.25">
      <c r="A42" s="58">
        <v>-0.53352078346028287</v>
      </c>
      <c r="B42" s="56" t="s">
        <v>542</v>
      </c>
      <c r="C42" s="59">
        <v>367.6</v>
      </c>
      <c r="D42" s="60">
        <v>171.47776000000002</v>
      </c>
      <c r="G42" s="12" t="str" cm="1">
        <f t="array" ref="G42">_xlfn.IFS(
A42&lt;=-1,"(&gt;=100%)",
A42&lt;=-0.9,"(99.9%-90%)",
A42&lt;=-0.8,"(89.9%-80%)",
A42&lt;=-0.7,"(79.9%-70%)",
A42&lt;=-0.6,"(69.9%-60%)",
A42&lt;=-0.5,"(59.9%-50%)",
A42&lt;=-0.4,"(49.9%-40%)",
A42&lt;=-0.3,"(39.9%-30%)",
A42&lt;=-0.2,"(29.9%-20%)",
A42&lt;=-0.1,"(19.9%-10%)",
A42&lt;0,"(9.9%-0.01%)",
A42&lt;=0.0999,"0%-9.9%",
A42&lt;=0.1999,"10%-19.9%",
A42&lt;=0.2999,"20%-29.9%",
A42&lt;=0.3999,"30%-39.9%",
A42&lt;=0.4999,"40%-49.9%",
A42&lt;=0.5999,"50%-59.9%",
A42&lt;=0.6999,"60%-69.9%",
A42&lt;=0.7999,"70%-79.9%",
A42&lt;=0.8999,"80%-89.9%",
A42&lt;=0.999,"90%-99.9%",
A42&lt;=5,"&gt;100%",
A42&gt;5,"&gt;500%"
)</f>
        <v>(59.9%-50%)</v>
      </c>
      <c r="H42" s="52">
        <f t="shared" si="0"/>
        <v>-0.53352078346028287</v>
      </c>
      <c r="I42" s="52">
        <f t="shared" si="1"/>
        <v>-0.53352078346028287</v>
      </c>
      <c r="J42" s="12">
        <f t="shared" si="2"/>
        <v>1</v>
      </c>
    </row>
    <row r="43" spans="1:18" x14ac:dyDescent="0.25">
      <c r="A43" s="58">
        <v>-0.52805016066707344</v>
      </c>
      <c r="B43" s="56" t="s">
        <v>316</v>
      </c>
      <c r="C43" s="59">
        <v>2458.5</v>
      </c>
      <c r="D43" s="60">
        <v>1160.2886799999999</v>
      </c>
      <c r="G43" s="12" t="str" cm="1">
        <f t="array" ref="G43">_xlfn.IFS(
A43&lt;=-1,"(&gt;=100%)",
A43&lt;=-0.9,"(99.9%-90%)",
A43&lt;=-0.8,"(89.9%-80%)",
A43&lt;=-0.7,"(79.9%-70%)",
A43&lt;=-0.6,"(69.9%-60%)",
A43&lt;=-0.5,"(59.9%-50%)",
A43&lt;=-0.4,"(49.9%-40%)",
A43&lt;=-0.3,"(39.9%-30%)",
A43&lt;=-0.2,"(29.9%-20%)",
A43&lt;=-0.1,"(19.9%-10%)",
A43&lt;0,"(9.9%-0.01%)",
A43&lt;=0.0999,"0%-9.9%",
A43&lt;=0.1999,"10%-19.9%",
A43&lt;=0.2999,"20%-29.9%",
A43&lt;=0.3999,"30%-39.9%",
A43&lt;=0.4999,"40%-49.9%",
A43&lt;=0.5999,"50%-59.9%",
A43&lt;=0.6999,"60%-69.9%",
A43&lt;=0.7999,"70%-79.9%",
A43&lt;=0.8999,"80%-89.9%",
A43&lt;=0.999,"90%-99.9%",
A43&lt;=5,"&gt;100%",
A43&gt;5,"&gt;500%"
)</f>
        <v>(59.9%-50%)</v>
      </c>
      <c r="H43" s="52">
        <f t="shared" si="0"/>
        <v>-0.52805016066707344</v>
      </c>
      <c r="I43" s="52">
        <f t="shared" si="1"/>
        <v>-0.52805016066707344</v>
      </c>
      <c r="J43" s="12">
        <f t="shared" si="2"/>
        <v>1</v>
      </c>
    </row>
    <row r="44" spans="1:18" x14ac:dyDescent="0.25">
      <c r="A44" s="58">
        <v>-0.52742838634494105</v>
      </c>
      <c r="B44" s="56" t="s">
        <v>92</v>
      </c>
      <c r="C44" s="59">
        <v>1458.8</v>
      </c>
      <c r="D44" s="60">
        <v>689.38747000000001</v>
      </c>
      <c r="G44" s="12" t="str" cm="1">
        <f t="array" ref="G44">_xlfn.IFS(
A44&lt;=-1,"(&gt;=100%)",
A44&lt;=-0.9,"(99.9%-90%)",
A44&lt;=-0.8,"(89.9%-80%)",
A44&lt;=-0.7,"(79.9%-70%)",
A44&lt;=-0.6,"(69.9%-60%)",
A44&lt;=-0.5,"(59.9%-50%)",
A44&lt;=-0.4,"(49.9%-40%)",
A44&lt;=-0.3,"(39.9%-30%)",
A44&lt;=-0.2,"(29.9%-20%)",
A44&lt;=-0.1,"(19.9%-10%)",
A44&lt;0,"(9.9%-0.01%)",
A44&lt;=0.0999,"0%-9.9%",
A44&lt;=0.1999,"10%-19.9%",
A44&lt;=0.2999,"20%-29.9%",
A44&lt;=0.3999,"30%-39.9%",
A44&lt;=0.4999,"40%-49.9%",
A44&lt;=0.5999,"50%-59.9%",
A44&lt;=0.6999,"60%-69.9%",
A44&lt;=0.7999,"70%-79.9%",
A44&lt;=0.8999,"80%-89.9%",
A44&lt;=0.999,"90%-99.9%",
A44&lt;=5,"&gt;100%",
A44&gt;5,"&gt;500%"
)</f>
        <v>(59.9%-50%)</v>
      </c>
      <c r="H44" s="52">
        <f t="shared" si="0"/>
        <v>-0.52742838634494105</v>
      </c>
      <c r="I44" s="52">
        <f t="shared" si="1"/>
        <v>-0.52742838634494105</v>
      </c>
      <c r="J44" s="12">
        <f t="shared" si="2"/>
        <v>1</v>
      </c>
    </row>
    <row r="45" spans="1:18" x14ac:dyDescent="0.25">
      <c r="A45" s="58">
        <v>-0.51931688599968284</v>
      </c>
      <c r="B45" s="56" t="s">
        <v>356</v>
      </c>
      <c r="C45" s="59">
        <v>1261.4000000000001</v>
      </c>
      <c r="D45" s="60">
        <v>606.33368000000007</v>
      </c>
      <c r="G45" s="12" t="str" cm="1">
        <f t="array" ref="G45">_xlfn.IFS(
A45&lt;=-1,"(&gt;=100%)",
A45&lt;=-0.9,"(99.9%-90%)",
A45&lt;=-0.8,"(89.9%-80%)",
A45&lt;=-0.7,"(79.9%-70%)",
A45&lt;=-0.6,"(69.9%-60%)",
A45&lt;=-0.5,"(59.9%-50%)",
A45&lt;=-0.4,"(49.9%-40%)",
A45&lt;=-0.3,"(39.9%-30%)",
A45&lt;=-0.2,"(29.9%-20%)",
A45&lt;=-0.1,"(19.9%-10%)",
A45&lt;0,"(9.9%-0.01%)",
A45&lt;=0.0999,"0%-9.9%",
A45&lt;=0.1999,"10%-19.9%",
A45&lt;=0.2999,"20%-29.9%",
A45&lt;=0.3999,"30%-39.9%",
A45&lt;=0.4999,"40%-49.9%",
A45&lt;=0.5999,"50%-59.9%",
A45&lt;=0.6999,"60%-69.9%",
A45&lt;=0.7999,"70%-79.9%",
A45&lt;=0.8999,"80%-89.9%",
A45&lt;=0.999,"90%-99.9%",
A45&lt;=5,"&gt;100%",
A45&gt;5,"&gt;500%"
)</f>
        <v>(59.9%-50%)</v>
      </c>
      <c r="H45" s="52">
        <f t="shared" si="0"/>
        <v>-0.51931688599968284</v>
      </c>
      <c r="I45" s="52">
        <f t="shared" si="1"/>
        <v>-0.51931688599968284</v>
      </c>
      <c r="J45" s="12">
        <f t="shared" si="2"/>
        <v>1</v>
      </c>
    </row>
    <row r="46" spans="1:18" x14ac:dyDescent="0.25">
      <c r="A46" s="58">
        <v>-0.50950502769938333</v>
      </c>
      <c r="B46" s="56" t="s">
        <v>189</v>
      </c>
      <c r="C46" s="59">
        <v>956.7</v>
      </c>
      <c r="D46" s="60">
        <v>469.25653999999997</v>
      </c>
      <c r="G46" s="12" t="str" cm="1">
        <f t="array" ref="G46">_xlfn.IFS(
A46&lt;=-1,"(&gt;=100%)",
A46&lt;=-0.9,"(99.9%-90%)",
A46&lt;=-0.8,"(89.9%-80%)",
A46&lt;=-0.7,"(79.9%-70%)",
A46&lt;=-0.6,"(69.9%-60%)",
A46&lt;=-0.5,"(59.9%-50%)",
A46&lt;=-0.4,"(49.9%-40%)",
A46&lt;=-0.3,"(39.9%-30%)",
A46&lt;=-0.2,"(29.9%-20%)",
A46&lt;=-0.1,"(19.9%-10%)",
A46&lt;0,"(9.9%-0.01%)",
A46&lt;=0.0999,"0%-9.9%",
A46&lt;=0.1999,"10%-19.9%",
A46&lt;=0.2999,"20%-29.9%",
A46&lt;=0.3999,"30%-39.9%",
A46&lt;=0.4999,"40%-49.9%",
A46&lt;=0.5999,"50%-59.9%",
A46&lt;=0.6999,"60%-69.9%",
A46&lt;=0.7999,"70%-79.9%",
A46&lt;=0.8999,"80%-89.9%",
A46&lt;=0.999,"90%-99.9%",
A46&lt;=5,"&gt;100%",
A46&gt;5,"&gt;500%"
)</f>
        <v>(59.9%-50%)</v>
      </c>
      <c r="H46" s="52">
        <f t="shared" si="0"/>
        <v>-0.50950502769938333</v>
      </c>
      <c r="I46" s="52">
        <f t="shared" si="1"/>
        <v>-0.50950502769938333</v>
      </c>
      <c r="J46" s="12">
        <f t="shared" si="2"/>
        <v>1</v>
      </c>
    </row>
    <row r="47" spans="1:18" x14ac:dyDescent="0.25">
      <c r="A47" s="58">
        <v>-0.50706637468950189</v>
      </c>
      <c r="B47" s="56" t="s">
        <v>319</v>
      </c>
      <c r="C47" s="59">
        <v>764.9</v>
      </c>
      <c r="D47" s="60">
        <v>377.04492999999997</v>
      </c>
      <c r="G47" s="12" t="str" cm="1">
        <f t="array" ref="G47">_xlfn.IFS(
A47&lt;=-1,"(&gt;=100%)",
A47&lt;=-0.9,"(99.9%-90%)",
A47&lt;=-0.8,"(89.9%-80%)",
A47&lt;=-0.7,"(79.9%-70%)",
A47&lt;=-0.6,"(69.9%-60%)",
A47&lt;=-0.5,"(59.9%-50%)",
A47&lt;=-0.4,"(49.9%-40%)",
A47&lt;=-0.3,"(39.9%-30%)",
A47&lt;=-0.2,"(29.9%-20%)",
A47&lt;=-0.1,"(19.9%-10%)",
A47&lt;0,"(9.9%-0.01%)",
A47&lt;=0.0999,"0%-9.9%",
A47&lt;=0.1999,"10%-19.9%",
A47&lt;=0.2999,"20%-29.9%",
A47&lt;=0.3999,"30%-39.9%",
A47&lt;=0.4999,"40%-49.9%",
A47&lt;=0.5999,"50%-59.9%",
A47&lt;=0.6999,"60%-69.9%",
A47&lt;=0.7999,"70%-79.9%",
A47&lt;=0.8999,"80%-89.9%",
A47&lt;=0.999,"90%-99.9%",
A47&lt;=5,"&gt;100%",
A47&gt;5,"&gt;500%"
)</f>
        <v>(59.9%-50%)</v>
      </c>
      <c r="H47" s="52">
        <f t="shared" si="0"/>
        <v>-0.50706637468950189</v>
      </c>
      <c r="I47" s="52">
        <f t="shared" si="1"/>
        <v>-0.50706637468950189</v>
      </c>
      <c r="J47" s="12">
        <f t="shared" si="2"/>
        <v>1</v>
      </c>
    </row>
    <row r="48" spans="1:18" x14ac:dyDescent="0.25">
      <c r="A48" s="58">
        <v>-0.50467376873661673</v>
      </c>
      <c r="B48" s="56" t="s">
        <v>132</v>
      </c>
      <c r="C48" s="59">
        <v>93.4</v>
      </c>
      <c r="D48" s="60">
        <v>46.263469999999998</v>
      </c>
      <c r="G48" s="12" t="str" cm="1">
        <f t="array" ref="G48">_xlfn.IFS(
A48&lt;=-1,"(&gt;=100%)",
A48&lt;=-0.9,"(99.9%-90%)",
A48&lt;=-0.8,"(89.9%-80%)",
A48&lt;=-0.7,"(79.9%-70%)",
A48&lt;=-0.6,"(69.9%-60%)",
A48&lt;=-0.5,"(59.9%-50%)",
A48&lt;=-0.4,"(49.9%-40%)",
A48&lt;=-0.3,"(39.9%-30%)",
A48&lt;=-0.2,"(29.9%-20%)",
A48&lt;=-0.1,"(19.9%-10%)",
A48&lt;0,"(9.9%-0.01%)",
A48&lt;=0.0999,"0%-9.9%",
A48&lt;=0.1999,"10%-19.9%",
A48&lt;=0.2999,"20%-29.9%",
A48&lt;=0.3999,"30%-39.9%",
A48&lt;=0.4999,"40%-49.9%",
A48&lt;=0.5999,"50%-59.9%",
A48&lt;=0.6999,"60%-69.9%",
A48&lt;=0.7999,"70%-79.9%",
A48&lt;=0.8999,"80%-89.9%",
A48&lt;=0.999,"90%-99.9%",
A48&lt;=5,"&gt;100%",
A48&gt;5,"&gt;500%"
)</f>
        <v>(59.9%-50%)</v>
      </c>
      <c r="H48" s="52">
        <f t="shared" si="0"/>
        <v>-0.50467376873661673</v>
      </c>
      <c r="I48" s="52">
        <f t="shared" si="1"/>
        <v>-0.50467376873661673</v>
      </c>
      <c r="J48" s="12">
        <f t="shared" si="2"/>
        <v>1</v>
      </c>
    </row>
    <row r="49" spans="1:10" x14ac:dyDescent="0.25">
      <c r="A49" s="58">
        <v>-0.50212792072322665</v>
      </c>
      <c r="B49" s="56" t="s">
        <v>21</v>
      </c>
      <c r="C49" s="59">
        <v>287.60000000000002</v>
      </c>
      <c r="D49" s="60">
        <v>143.18801000000002</v>
      </c>
      <c r="G49" s="12" t="str" cm="1">
        <f t="array" ref="G49">_xlfn.IFS(
A49&lt;=-1,"(&gt;=100%)",
A49&lt;=-0.9,"(99.9%-90%)",
A49&lt;=-0.8,"(89.9%-80%)",
A49&lt;=-0.7,"(79.9%-70%)",
A49&lt;=-0.6,"(69.9%-60%)",
A49&lt;=-0.5,"(59.9%-50%)",
A49&lt;=-0.4,"(49.9%-40%)",
A49&lt;=-0.3,"(39.9%-30%)",
A49&lt;=-0.2,"(29.9%-20%)",
A49&lt;=-0.1,"(19.9%-10%)",
A49&lt;0,"(9.9%-0.01%)",
A49&lt;=0.0999,"0%-9.9%",
A49&lt;=0.1999,"10%-19.9%",
A49&lt;=0.2999,"20%-29.9%",
A49&lt;=0.3999,"30%-39.9%",
A49&lt;=0.4999,"40%-49.9%",
A49&lt;=0.5999,"50%-59.9%",
A49&lt;=0.6999,"60%-69.9%",
A49&lt;=0.7999,"70%-79.9%",
A49&lt;=0.8999,"80%-89.9%",
A49&lt;=0.999,"90%-99.9%",
A49&lt;=5,"&gt;100%",
A49&gt;5,"&gt;500%"
)</f>
        <v>(59.9%-50%)</v>
      </c>
      <c r="H49" s="52">
        <f t="shared" si="0"/>
        <v>-0.50212792072322665</v>
      </c>
      <c r="I49" s="52">
        <f t="shared" si="1"/>
        <v>-0.50212792072322665</v>
      </c>
      <c r="J49" s="12">
        <f t="shared" si="2"/>
        <v>1</v>
      </c>
    </row>
    <row r="50" spans="1:10" x14ac:dyDescent="0.25">
      <c r="A50" s="58">
        <v>-0.49644773831165151</v>
      </c>
      <c r="B50" s="56" t="s">
        <v>804</v>
      </c>
      <c r="C50" s="59">
        <v>296.46746000000002</v>
      </c>
      <c r="D50" s="60">
        <v>149.28685999999999</v>
      </c>
      <c r="G50" s="12" t="str" cm="1">
        <f t="array" ref="G50">_xlfn.IFS(
A50&lt;=-1,"(&gt;=100%)",
A50&lt;=-0.9,"(99.9%-90%)",
A50&lt;=-0.8,"(89.9%-80%)",
A50&lt;=-0.7,"(79.9%-70%)",
A50&lt;=-0.6,"(69.9%-60%)",
A50&lt;=-0.5,"(59.9%-50%)",
A50&lt;=-0.4,"(49.9%-40%)",
A50&lt;=-0.3,"(39.9%-30%)",
A50&lt;=-0.2,"(29.9%-20%)",
A50&lt;=-0.1,"(19.9%-10%)",
A50&lt;0,"(9.9%-0.01%)",
A50&lt;=0.0999,"0%-9.9%",
A50&lt;=0.1999,"10%-19.9%",
A50&lt;=0.2999,"20%-29.9%",
A50&lt;=0.3999,"30%-39.9%",
A50&lt;=0.4999,"40%-49.9%",
A50&lt;=0.5999,"50%-59.9%",
A50&lt;=0.6999,"60%-69.9%",
A50&lt;=0.7999,"70%-79.9%",
A50&lt;=0.8999,"80%-89.9%",
A50&lt;=0.999,"90%-99.9%",
A50&lt;=5,"&gt;100%",
A50&gt;5,"&gt;500%"
)</f>
        <v>(49.9%-40%)</v>
      </c>
      <c r="H50" s="52">
        <f t="shared" si="0"/>
        <v>-0.49644773831165151</v>
      </c>
      <c r="I50" s="52">
        <f t="shared" si="1"/>
        <v>-0.49644773831165151</v>
      </c>
      <c r="J50" s="12">
        <f t="shared" si="2"/>
        <v>1</v>
      </c>
    </row>
    <row r="51" spans="1:10" x14ac:dyDescent="0.25">
      <c r="A51" s="58">
        <v>-0.49276921559192494</v>
      </c>
      <c r="B51" s="56" t="s">
        <v>609</v>
      </c>
      <c r="C51" s="59">
        <v>496.69299999999998</v>
      </c>
      <c r="D51" s="60">
        <v>251.93798000000001</v>
      </c>
      <c r="G51" s="12" t="str" cm="1">
        <f t="array" ref="G51">_xlfn.IFS(
A51&lt;=-1,"(&gt;=100%)",
A51&lt;=-0.9,"(99.9%-90%)",
A51&lt;=-0.8,"(89.9%-80%)",
A51&lt;=-0.7,"(79.9%-70%)",
A51&lt;=-0.6,"(69.9%-60%)",
A51&lt;=-0.5,"(59.9%-50%)",
A51&lt;=-0.4,"(49.9%-40%)",
A51&lt;=-0.3,"(39.9%-30%)",
A51&lt;=-0.2,"(29.9%-20%)",
A51&lt;=-0.1,"(19.9%-10%)",
A51&lt;0,"(9.9%-0.01%)",
A51&lt;=0.0999,"0%-9.9%",
A51&lt;=0.1999,"10%-19.9%",
A51&lt;=0.2999,"20%-29.9%",
A51&lt;=0.3999,"30%-39.9%",
A51&lt;=0.4999,"40%-49.9%",
A51&lt;=0.5999,"50%-59.9%",
A51&lt;=0.6999,"60%-69.9%",
A51&lt;=0.7999,"70%-79.9%",
A51&lt;=0.8999,"80%-89.9%",
A51&lt;=0.999,"90%-99.9%",
A51&lt;=5,"&gt;100%",
A51&gt;5,"&gt;500%"
)</f>
        <v>(49.9%-40%)</v>
      </c>
      <c r="H51" s="52">
        <f t="shared" si="0"/>
        <v>-0.49276921559192494</v>
      </c>
      <c r="I51" s="52">
        <f t="shared" si="1"/>
        <v>-0.49276921559192494</v>
      </c>
      <c r="J51" s="12">
        <f t="shared" si="2"/>
        <v>1</v>
      </c>
    </row>
    <row r="52" spans="1:10" x14ac:dyDescent="0.25">
      <c r="A52" s="58">
        <v>-0.48972790937178162</v>
      </c>
      <c r="B52" s="56" t="s">
        <v>462</v>
      </c>
      <c r="C52" s="59">
        <v>582.6</v>
      </c>
      <c r="D52" s="60">
        <v>297.28452000000004</v>
      </c>
      <c r="G52" s="12" t="str" cm="1">
        <f t="array" ref="G52">_xlfn.IFS(
A52&lt;=-1,"(&gt;=100%)",
A52&lt;=-0.9,"(99.9%-90%)",
A52&lt;=-0.8,"(89.9%-80%)",
A52&lt;=-0.7,"(79.9%-70%)",
A52&lt;=-0.6,"(69.9%-60%)",
A52&lt;=-0.5,"(59.9%-50%)",
A52&lt;=-0.4,"(49.9%-40%)",
A52&lt;=-0.3,"(39.9%-30%)",
A52&lt;=-0.2,"(29.9%-20%)",
A52&lt;=-0.1,"(19.9%-10%)",
A52&lt;0,"(9.9%-0.01%)",
A52&lt;=0.0999,"0%-9.9%",
A52&lt;=0.1999,"10%-19.9%",
A52&lt;=0.2999,"20%-29.9%",
A52&lt;=0.3999,"30%-39.9%",
A52&lt;=0.4999,"40%-49.9%",
A52&lt;=0.5999,"50%-59.9%",
A52&lt;=0.6999,"60%-69.9%",
A52&lt;=0.7999,"70%-79.9%",
A52&lt;=0.8999,"80%-89.9%",
A52&lt;=0.999,"90%-99.9%",
A52&lt;=5,"&gt;100%",
A52&gt;5,"&gt;500%"
)</f>
        <v>(49.9%-40%)</v>
      </c>
      <c r="H52" s="52">
        <f t="shared" si="0"/>
        <v>-0.48972790937178162</v>
      </c>
      <c r="I52" s="52">
        <f t="shared" si="1"/>
        <v>-0.48972790937178162</v>
      </c>
      <c r="J52" s="12">
        <f t="shared" si="2"/>
        <v>1</v>
      </c>
    </row>
    <row r="53" spans="1:10" x14ac:dyDescent="0.25">
      <c r="A53" s="58">
        <v>-0.47653205458290415</v>
      </c>
      <c r="B53" s="56" t="s">
        <v>440</v>
      </c>
      <c r="C53" s="59">
        <v>388.4</v>
      </c>
      <c r="D53" s="60">
        <v>203.31495000000001</v>
      </c>
      <c r="G53" s="12" t="str" cm="1">
        <f t="array" ref="G53">_xlfn.IFS(
A53&lt;=-1,"(&gt;=100%)",
A53&lt;=-0.9,"(99.9%-90%)",
A53&lt;=-0.8,"(89.9%-80%)",
A53&lt;=-0.7,"(79.9%-70%)",
A53&lt;=-0.6,"(69.9%-60%)",
A53&lt;=-0.5,"(59.9%-50%)",
A53&lt;=-0.4,"(49.9%-40%)",
A53&lt;=-0.3,"(39.9%-30%)",
A53&lt;=-0.2,"(29.9%-20%)",
A53&lt;=-0.1,"(19.9%-10%)",
A53&lt;0,"(9.9%-0.01%)",
A53&lt;=0.0999,"0%-9.9%",
A53&lt;=0.1999,"10%-19.9%",
A53&lt;=0.2999,"20%-29.9%",
A53&lt;=0.3999,"30%-39.9%",
A53&lt;=0.4999,"40%-49.9%",
A53&lt;=0.5999,"50%-59.9%",
A53&lt;=0.6999,"60%-69.9%",
A53&lt;=0.7999,"70%-79.9%",
A53&lt;=0.8999,"80%-89.9%",
A53&lt;=0.999,"90%-99.9%",
A53&lt;=5,"&gt;100%",
A53&gt;5,"&gt;500%"
)</f>
        <v>(49.9%-40%)</v>
      </c>
      <c r="H53" s="52">
        <f t="shared" si="0"/>
        <v>-0.47653205458290415</v>
      </c>
      <c r="I53" s="52">
        <f t="shared" si="1"/>
        <v>-0.47653205458290415</v>
      </c>
      <c r="J53" s="12">
        <f t="shared" si="2"/>
        <v>1</v>
      </c>
    </row>
    <row r="54" spans="1:10" x14ac:dyDescent="0.25">
      <c r="A54" s="58">
        <v>-0.47637197268190173</v>
      </c>
      <c r="B54" s="56" t="s">
        <v>347</v>
      </c>
      <c r="C54" s="59">
        <v>380.7</v>
      </c>
      <c r="D54" s="60">
        <v>199.34519</v>
      </c>
      <c r="G54" s="12" t="str" cm="1">
        <f t="array" ref="G54">_xlfn.IFS(
A54&lt;=-1,"(&gt;=100%)",
A54&lt;=-0.9,"(99.9%-90%)",
A54&lt;=-0.8,"(89.9%-80%)",
A54&lt;=-0.7,"(79.9%-70%)",
A54&lt;=-0.6,"(69.9%-60%)",
A54&lt;=-0.5,"(59.9%-50%)",
A54&lt;=-0.4,"(49.9%-40%)",
A54&lt;=-0.3,"(39.9%-30%)",
A54&lt;=-0.2,"(29.9%-20%)",
A54&lt;=-0.1,"(19.9%-10%)",
A54&lt;0,"(9.9%-0.01%)",
A54&lt;=0.0999,"0%-9.9%",
A54&lt;=0.1999,"10%-19.9%",
A54&lt;=0.2999,"20%-29.9%",
A54&lt;=0.3999,"30%-39.9%",
A54&lt;=0.4999,"40%-49.9%",
A54&lt;=0.5999,"50%-59.9%",
A54&lt;=0.6999,"60%-69.9%",
A54&lt;=0.7999,"70%-79.9%",
A54&lt;=0.8999,"80%-89.9%",
A54&lt;=0.999,"90%-99.9%",
A54&lt;=5,"&gt;100%",
A54&gt;5,"&gt;500%"
)</f>
        <v>(49.9%-40%)</v>
      </c>
      <c r="H54" s="52">
        <f t="shared" si="0"/>
        <v>-0.47637197268190173</v>
      </c>
      <c r="I54" s="52">
        <f t="shared" si="1"/>
        <v>-0.47637197268190173</v>
      </c>
      <c r="J54" s="12">
        <f t="shared" si="2"/>
        <v>1</v>
      </c>
    </row>
    <row r="55" spans="1:10" x14ac:dyDescent="0.25">
      <c r="A55" s="58">
        <v>-0.46343368421052628</v>
      </c>
      <c r="B55" s="56" t="s">
        <v>394</v>
      </c>
      <c r="C55" s="59">
        <v>38</v>
      </c>
      <c r="D55" s="60">
        <v>20.389520000000001</v>
      </c>
      <c r="G55" s="12" t="str" cm="1">
        <f t="array" ref="G55">_xlfn.IFS(
A55&lt;=-1,"(&gt;=100%)",
A55&lt;=-0.9,"(99.9%-90%)",
A55&lt;=-0.8,"(89.9%-80%)",
A55&lt;=-0.7,"(79.9%-70%)",
A55&lt;=-0.6,"(69.9%-60%)",
A55&lt;=-0.5,"(59.9%-50%)",
A55&lt;=-0.4,"(49.9%-40%)",
A55&lt;=-0.3,"(39.9%-30%)",
A55&lt;=-0.2,"(29.9%-20%)",
A55&lt;=-0.1,"(19.9%-10%)",
A55&lt;0,"(9.9%-0.01%)",
A55&lt;=0.0999,"0%-9.9%",
A55&lt;=0.1999,"10%-19.9%",
A55&lt;=0.2999,"20%-29.9%",
A55&lt;=0.3999,"30%-39.9%",
A55&lt;=0.4999,"40%-49.9%",
A55&lt;=0.5999,"50%-59.9%",
A55&lt;=0.6999,"60%-69.9%",
A55&lt;=0.7999,"70%-79.9%",
A55&lt;=0.8999,"80%-89.9%",
A55&lt;=0.999,"90%-99.9%",
A55&lt;=5,"&gt;100%",
A55&gt;5,"&gt;500%"
)</f>
        <v>(49.9%-40%)</v>
      </c>
      <c r="H55" s="52">
        <f t="shared" si="0"/>
        <v>-0.46343368421052628</v>
      </c>
      <c r="I55" s="52">
        <f t="shared" si="1"/>
        <v>-0.46343368421052628</v>
      </c>
      <c r="J55" s="12">
        <f t="shared" si="2"/>
        <v>1</v>
      </c>
    </row>
    <row r="56" spans="1:10" x14ac:dyDescent="0.25">
      <c r="A56" s="58">
        <v>-0.45929212241428163</v>
      </c>
      <c r="B56" s="56" t="s">
        <v>21</v>
      </c>
      <c r="C56" s="59">
        <v>352.9</v>
      </c>
      <c r="D56" s="60">
        <v>190.81581</v>
      </c>
      <c r="G56" s="12" t="str" cm="1">
        <f t="array" ref="G56">_xlfn.IFS(
A56&lt;=-1,"(&gt;=100%)",
A56&lt;=-0.9,"(99.9%-90%)",
A56&lt;=-0.8,"(89.9%-80%)",
A56&lt;=-0.7,"(79.9%-70%)",
A56&lt;=-0.6,"(69.9%-60%)",
A56&lt;=-0.5,"(59.9%-50%)",
A56&lt;=-0.4,"(49.9%-40%)",
A56&lt;=-0.3,"(39.9%-30%)",
A56&lt;=-0.2,"(29.9%-20%)",
A56&lt;=-0.1,"(19.9%-10%)",
A56&lt;0,"(9.9%-0.01%)",
A56&lt;=0.0999,"0%-9.9%",
A56&lt;=0.1999,"10%-19.9%",
A56&lt;=0.2999,"20%-29.9%",
A56&lt;=0.3999,"30%-39.9%",
A56&lt;=0.4999,"40%-49.9%",
A56&lt;=0.5999,"50%-59.9%",
A56&lt;=0.6999,"60%-69.9%",
A56&lt;=0.7999,"70%-79.9%",
A56&lt;=0.8999,"80%-89.9%",
A56&lt;=0.999,"90%-99.9%",
A56&lt;=5,"&gt;100%",
A56&gt;5,"&gt;500%"
)</f>
        <v>(49.9%-40%)</v>
      </c>
      <c r="H56" s="52">
        <f t="shared" si="0"/>
        <v>-0.45929212241428163</v>
      </c>
      <c r="I56" s="52">
        <f t="shared" si="1"/>
        <v>-0.45929212241428163</v>
      </c>
      <c r="J56" s="12">
        <f t="shared" si="2"/>
        <v>1</v>
      </c>
    </row>
    <row r="57" spans="1:10" x14ac:dyDescent="0.25">
      <c r="A57" s="58">
        <v>-0.45472971626597353</v>
      </c>
      <c r="B57" s="56" t="s">
        <v>101</v>
      </c>
      <c r="C57" s="59">
        <v>923.4</v>
      </c>
      <c r="D57" s="60">
        <v>503.50258000000002</v>
      </c>
      <c r="G57" s="12" t="str" cm="1">
        <f t="array" ref="G57">_xlfn.IFS(
A57&lt;=-1,"(&gt;=100%)",
A57&lt;=-0.9,"(99.9%-90%)",
A57&lt;=-0.8,"(89.9%-80%)",
A57&lt;=-0.7,"(79.9%-70%)",
A57&lt;=-0.6,"(69.9%-60%)",
A57&lt;=-0.5,"(59.9%-50%)",
A57&lt;=-0.4,"(49.9%-40%)",
A57&lt;=-0.3,"(39.9%-30%)",
A57&lt;=-0.2,"(29.9%-20%)",
A57&lt;=-0.1,"(19.9%-10%)",
A57&lt;0,"(9.9%-0.01%)",
A57&lt;=0.0999,"0%-9.9%",
A57&lt;=0.1999,"10%-19.9%",
A57&lt;=0.2999,"20%-29.9%",
A57&lt;=0.3999,"30%-39.9%",
A57&lt;=0.4999,"40%-49.9%",
A57&lt;=0.5999,"50%-59.9%",
A57&lt;=0.6999,"60%-69.9%",
A57&lt;=0.7999,"70%-79.9%",
A57&lt;=0.8999,"80%-89.9%",
A57&lt;=0.999,"90%-99.9%",
A57&lt;=5,"&gt;100%",
A57&gt;5,"&gt;500%"
)</f>
        <v>(49.9%-40%)</v>
      </c>
      <c r="H57" s="52">
        <f t="shared" si="0"/>
        <v>-0.45472971626597353</v>
      </c>
      <c r="I57" s="52">
        <f t="shared" si="1"/>
        <v>-0.45472971626597353</v>
      </c>
      <c r="J57" s="12">
        <f t="shared" si="2"/>
        <v>1</v>
      </c>
    </row>
    <row r="58" spans="1:10" x14ac:dyDescent="0.25">
      <c r="A58" s="58">
        <v>-0.44957749585296264</v>
      </c>
      <c r="B58" s="56" t="s">
        <v>223</v>
      </c>
      <c r="C58" s="59">
        <v>7535.5</v>
      </c>
      <c r="D58" s="60">
        <v>4147.7087799999999</v>
      </c>
      <c r="G58" s="12" t="str" cm="1">
        <f t="array" ref="G58">_xlfn.IFS(
A58&lt;=-1,"(&gt;=100%)",
A58&lt;=-0.9,"(99.9%-90%)",
A58&lt;=-0.8,"(89.9%-80%)",
A58&lt;=-0.7,"(79.9%-70%)",
A58&lt;=-0.6,"(69.9%-60%)",
A58&lt;=-0.5,"(59.9%-50%)",
A58&lt;=-0.4,"(49.9%-40%)",
A58&lt;=-0.3,"(39.9%-30%)",
A58&lt;=-0.2,"(29.9%-20%)",
A58&lt;=-0.1,"(19.9%-10%)",
A58&lt;0,"(9.9%-0.01%)",
A58&lt;=0.0999,"0%-9.9%",
A58&lt;=0.1999,"10%-19.9%",
A58&lt;=0.2999,"20%-29.9%",
A58&lt;=0.3999,"30%-39.9%",
A58&lt;=0.4999,"40%-49.9%",
A58&lt;=0.5999,"50%-59.9%",
A58&lt;=0.6999,"60%-69.9%",
A58&lt;=0.7999,"70%-79.9%",
A58&lt;=0.8999,"80%-89.9%",
A58&lt;=0.999,"90%-99.9%",
A58&lt;=5,"&gt;100%",
A58&gt;5,"&gt;500%"
)</f>
        <v>(49.9%-40%)</v>
      </c>
      <c r="H58" s="52">
        <f t="shared" si="0"/>
        <v>-0.44957749585296264</v>
      </c>
      <c r="I58" s="52">
        <f t="shared" si="1"/>
        <v>-0.44957749585296264</v>
      </c>
      <c r="J58" s="12">
        <f t="shared" si="2"/>
        <v>1</v>
      </c>
    </row>
    <row r="59" spans="1:10" x14ac:dyDescent="0.25">
      <c r="A59" s="58">
        <v>-0.44587094301899372</v>
      </c>
      <c r="B59" s="56" t="s">
        <v>410</v>
      </c>
      <c r="C59" s="59">
        <v>300.10000000000002</v>
      </c>
      <c r="D59" s="60">
        <v>166.29413</v>
      </c>
      <c r="G59" s="12" t="str" cm="1">
        <f t="array" ref="G59">_xlfn.IFS(
A59&lt;=-1,"(&gt;=100%)",
A59&lt;=-0.9,"(99.9%-90%)",
A59&lt;=-0.8,"(89.9%-80%)",
A59&lt;=-0.7,"(79.9%-70%)",
A59&lt;=-0.6,"(69.9%-60%)",
A59&lt;=-0.5,"(59.9%-50%)",
A59&lt;=-0.4,"(49.9%-40%)",
A59&lt;=-0.3,"(39.9%-30%)",
A59&lt;=-0.2,"(29.9%-20%)",
A59&lt;=-0.1,"(19.9%-10%)",
A59&lt;0,"(9.9%-0.01%)",
A59&lt;=0.0999,"0%-9.9%",
A59&lt;=0.1999,"10%-19.9%",
A59&lt;=0.2999,"20%-29.9%",
A59&lt;=0.3999,"30%-39.9%",
A59&lt;=0.4999,"40%-49.9%",
A59&lt;=0.5999,"50%-59.9%",
A59&lt;=0.6999,"60%-69.9%",
A59&lt;=0.7999,"70%-79.9%",
A59&lt;=0.8999,"80%-89.9%",
A59&lt;=0.999,"90%-99.9%",
A59&lt;=5,"&gt;100%",
A59&gt;5,"&gt;500%"
)</f>
        <v>(49.9%-40%)</v>
      </c>
      <c r="H59" s="52">
        <f t="shared" si="0"/>
        <v>-0.44587094301899372</v>
      </c>
      <c r="I59" s="52">
        <f t="shared" si="1"/>
        <v>-0.44587094301899372</v>
      </c>
      <c r="J59" s="12">
        <f t="shared" si="2"/>
        <v>1</v>
      </c>
    </row>
    <row r="60" spans="1:10" x14ac:dyDescent="0.25">
      <c r="A60" s="58">
        <v>-0.44426286248830682</v>
      </c>
      <c r="B60" s="56" t="s">
        <v>158</v>
      </c>
      <c r="C60" s="59">
        <v>641.4</v>
      </c>
      <c r="D60" s="60">
        <v>356.44979999999998</v>
      </c>
      <c r="G60" s="12" t="str" cm="1">
        <f t="array" ref="G60">_xlfn.IFS(
A60&lt;=-1,"(&gt;=100%)",
A60&lt;=-0.9,"(99.9%-90%)",
A60&lt;=-0.8,"(89.9%-80%)",
A60&lt;=-0.7,"(79.9%-70%)",
A60&lt;=-0.6,"(69.9%-60%)",
A60&lt;=-0.5,"(59.9%-50%)",
A60&lt;=-0.4,"(49.9%-40%)",
A60&lt;=-0.3,"(39.9%-30%)",
A60&lt;=-0.2,"(29.9%-20%)",
A60&lt;=-0.1,"(19.9%-10%)",
A60&lt;0,"(9.9%-0.01%)",
A60&lt;=0.0999,"0%-9.9%",
A60&lt;=0.1999,"10%-19.9%",
A60&lt;=0.2999,"20%-29.9%",
A60&lt;=0.3999,"30%-39.9%",
A60&lt;=0.4999,"40%-49.9%",
A60&lt;=0.5999,"50%-59.9%",
A60&lt;=0.6999,"60%-69.9%",
A60&lt;=0.7999,"70%-79.9%",
A60&lt;=0.8999,"80%-89.9%",
A60&lt;=0.999,"90%-99.9%",
A60&lt;=5,"&gt;100%",
A60&gt;5,"&gt;500%"
)</f>
        <v>(49.9%-40%)</v>
      </c>
      <c r="H60" s="52">
        <f t="shared" si="0"/>
        <v>-0.44426286248830682</v>
      </c>
      <c r="I60" s="52">
        <f t="shared" si="1"/>
        <v>-0.44426286248830682</v>
      </c>
      <c r="J60" s="12">
        <f t="shared" si="2"/>
        <v>1</v>
      </c>
    </row>
    <row r="61" spans="1:10" x14ac:dyDescent="0.25">
      <c r="A61" s="58">
        <v>-0.44055524925099865</v>
      </c>
      <c r="B61" s="56" t="s">
        <v>249</v>
      </c>
      <c r="C61" s="59">
        <v>384.512</v>
      </c>
      <c r="D61" s="60">
        <v>215.11322000000001</v>
      </c>
      <c r="G61" s="12" t="str" cm="1">
        <f t="array" ref="G61">_xlfn.IFS(
A61&lt;=-1,"(&gt;=100%)",
A61&lt;=-0.9,"(99.9%-90%)",
A61&lt;=-0.8,"(89.9%-80%)",
A61&lt;=-0.7,"(79.9%-70%)",
A61&lt;=-0.6,"(69.9%-60%)",
A61&lt;=-0.5,"(59.9%-50%)",
A61&lt;=-0.4,"(49.9%-40%)",
A61&lt;=-0.3,"(39.9%-30%)",
A61&lt;=-0.2,"(29.9%-20%)",
A61&lt;=-0.1,"(19.9%-10%)",
A61&lt;0,"(9.9%-0.01%)",
A61&lt;=0.0999,"0%-9.9%",
A61&lt;=0.1999,"10%-19.9%",
A61&lt;=0.2999,"20%-29.9%",
A61&lt;=0.3999,"30%-39.9%",
A61&lt;=0.4999,"40%-49.9%",
A61&lt;=0.5999,"50%-59.9%",
A61&lt;=0.6999,"60%-69.9%",
A61&lt;=0.7999,"70%-79.9%",
A61&lt;=0.8999,"80%-89.9%",
A61&lt;=0.999,"90%-99.9%",
A61&lt;=5,"&gt;100%",
A61&gt;5,"&gt;500%"
)</f>
        <v>(49.9%-40%)</v>
      </c>
      <c r="H61" s="52">
        <f t="shared" si="0"/>
        <v>-0.44055524925099865</v>
      </c>
      <c r="I61" s="52">
        <f t="shared" si="1"/>
        <v>-0.44055524925099865</v>
      </c>
      <c r="J61" s="12">
        <f t="shared" si="2"/>
        <v>1</v>
      </c>
    </row>
    <row r="62" spans="1:10" x14ac:dyDescent="0.25">
      <c r="A62" s="58">
        <v>-0.44048128941074144</v>
      </c>
      <c r="B62" s="56" t="s">
        <v>620</v>
      </c>
      <c r="C62" s="59">
        <v>919.8</v>
      </c>
      <c r="D62" s="60">
        <v>514.64530999999999</v>
      </c>
      <c r="G62" s="12" t="str" cm="1">
        <f t="array" ref="G62">_xlfn.IFS(
A62&lt;=-1,"(&gt;=100%)",
A62&lt;=-0.9,"(99.9%-90%)",
A62&lt;=-0.8,"(89.9%-80%)",
A62&lt;=-0.7,"(79.9%-70%)",
A62&lt;=-0.6,"(69.9%-60%)",
A62&lt;=-0.5,"(59.9%-50%)",
A62&lt;=-0.4,"(49.9%-40%)",
A62&lt;=-0.3,"(39.9%-30%)",
A62&lt;=-0.2,"(29.9%-20%)",
A62&lt;=-0.1,"(19.9%-10%)",
A62&lt;0,"(9.9%-0.01%)",
A62&lt;=0.0999,"0%-9.9%",
A62&lt;=0.1999,"10%-19.9%",
A62&lt;=0.2999,"20%-29.9%",
A62&lt;=0.3999,"30%-39.9%",
A62&lt;=0.4999,"40%-49.9%",
A62&lt;=0.5999,"50%-59.9%",
A62&lt;=0.6999,"60%-69.9%",
A62&lt;=0.7999,"70%-79.9%",
A62&lt;=0.8999,"80%-89.9%",
A62&lt;=0.999,"90%-99.9%",
A62&lt;=5,"&gt;100%",
A62&gt;5,"&gt;500%"
)</f>
        <v>(49.9%-40%)</v>
      </c>
      <c r="H62" s="52">
        <f t="shared" si="0"/>
        <v>-0.44048128941074144</v>
      </c>
      <c r="I62" s="52">
        <f t="shared" si="1"/>
        <v>-0.44048128941074144</v>
      </c>
      <c r="J62" s="12">
        <f t="shared" si="2"/>
        <v>1</v>
      </c>
    </row>
    <row r="63" spans="1:10" x14ac:dyDescent="0.25">
      <c r="A63" s="58">
        <v>-0.43590460133147541</v>
      </c>
      <c r="B63" s="56" t="s">
        <v>961</v>
      </c>
      <c r="C63" s="59">
        <v>3229.5</v>
      </c>
      <c r="D63" s="60">
        <v>1821.7460900000001</v>
      </c>
      <c r="G63" s="12" t="str" cm="1">
        <f t="array" ref="G63">_xlfn.IFS(
A63&lt;=-1,"(&gt;=100%)",
A63&lt;=-0.9,"(99.9%-90%)",
A63&lt;=-0.8,"(89.9%-80%)",
A63&lt;=-0.7,"(79.9%-70%)",
A63&lt;=-0.6,"(69.9%-60%)",
A63&lt;=-0.5,"(59.9%-50%)",
A63&lt;=-0.4,"(49.9%-40%)",
A63&lt;=-0.3,"(39.9%-30%)",
A63&lt;=-0.2,"(29.9%-20%)",
A63&lt;=-0.1,"(19.9%-10%)",
A63&lt;0,"(9.9%-0.01%)",
A63&lt;=0.0999,"0%-9.9%",
A63&lt;=0.1999,"10%-19.9%",
A63&lt;=0.2999,"20%-29.9%",
A63&lt;=0.3999,"30%-39.9%",
A63&lt;=0.4999,"40%-49.9%",
A63&lt;=0.5999,"50%-59.9%",
A63&lt;=0.6999,"60%-69.9%",
A63&lt;=0.7999,"70%-79.9%",
A63&lt;=0.8999,"80%-89.9%",
A63&lt;=0.999,"90%-99.9%",
A63&lt;=5,"&gt;100%",
A63&gt;5,"&gt;500%"
)</f>
        <v>(49.9%-40%)</v>
      </c>
      <c r="H63" s="52">
        <f t="shared" si="0"/>
        <v>-0.43590460133147541</v>
      </c>
      <c r="I63" s="52">
        <f t="shared" si="1"/>
        <v>-0.43590460133147541</v>
      </c>
      <c r="J63" s="12">
        <f t="shared" si="2"/>
        <v>1</v>
      </c>
    </row>
    <row r="64" spans="1:10" x14ac:dyDescent="0.25">
      <c r="A64" s="58">
        <v>-0.4350777710003485</v>
      </c>
      <c r="B64" s="56" t="s">
        <v>162</v>
      </c>
      <c r="C64" s="59">
        <v>1147.5999999999999</v>
      </c>
      <c r="D64" s="60">
        <v>648.30475000000001</v>
      </c>
      <c r="G64" s="12" t="str" cm="1">
        <f t="array" ref="G64">_xlfn.IFS(
A64&lt;=-1,"(&gt;=100%)",
A64&lt;=-0.9,"(99.9%-90%)",
A64&lt;=-0.8,"(89.9%-80%)",
A64&lt;=-0.7,"(79.9%-70%)",
A64&lt;=-0.6,"(69.9%-60%)",
A64&lt;=-0.5,"(59.9%-50%)",
A64&lt;=-0.4,"(49.9%-40%)",
A64&lt;=-0.3,"(39.9%-30%)",
A64&lt;=-0.2,"(29.9%-20%)",
A64&lt;=-0.1,"(19.9%-10%)",
A64&lt;0,"(9.9%-0.01%)",
A64&lt;=0.0999,"0%-9.9%",
A64&lt;=0.1999,"10%-19.9%",
A64&lt;=0.2999,"20%-29.9%",
A64&lt;=0.3999,"30%-39.9%",
A64&lt;=0.4999,"40%-49.9%",
A64&lt;=0.5999,"50%-59.9%",
A64&lt;=0.6999,"60%-69.9%",
A64&lt;=0.7999,"70%-79.9%",
A64&lt;=0.8999,"80%-89.9%",
A64&lt;=0.999,"90%-99.9%",
A64&lt;=5,"&gt;100%",
A64&gt;5,"&gt;500%"
)</f>
        <v>(49.9%-40%)</v>
      </c>
      <c r="H64" s="52">
        <f t="shared" si="0"/>
        <v>-0.4350777710003485</v>
      </c>
      <c r="I64" s="52">
        <f t="shared" si="1"/>
        <v>-0.4350777710003485</v>
      </c>
      <c r="J64" s="12">
        <f t="shared" si="2"/>
        <v>1</v>
      </c>
    </row>
    <row r="65" spans="1:10" x14ac:dyDescent="0.25">
      <c r="A65" s="58">
        <v>-0.43362646876997024</v>
      </c>
      <c r="B65" s="56" t="s">
        <v>765</v>
      </c>
      <c r="C65" s="59">
        <v>921.49896000000001</v>
      </c>
      <c r="D65" s="60">
        <v>521.91261999999995</v>
      </c>
      <c r="G65" s="12" t="str" cm="1">
        <f t="array" ref="G65">_xlfn.IFS(
A65&lt;=-1,"(&gt;=100%)",
A65&lt;=-0.9,"(99.9%-90%)",
A65&lt;=-0.8,"(89.9%-80%)",
A65&lt;=-0.7,"(79.9%-70%)",
A65&lt;=-0.6,"(69.9%-60%)",
A65&lt;=-0.5,"(59.9%-50%)",
A65&lt;=-0.4,"(49.9%-40%)",
A65&lt;=-0.3,"(39.9%-30%)",
A65&lt;=-0.2,"(29.9%-20%)",
A65&lt;=-0.1,"(19.9%-10%)",
A65&lt;0,"(9.9%-0.01%)",
A65&lt;=0.0999,"0%-9.9%",
A65&lt;=0.1999,"10%-19.9%",
A65&lt;=0.2999,"20%-29.9%",
A65&lt;=0.3999,"30%-39.9%",
A65&lt;=0.4999,"40%-49.9%",
A65&lt;=0.5999,"50%-59.9%",
A65&lt;=0.6999,"60%-69.9%",
A65&lt;=0.7999,"70%-79.9%",
A65&lt;=0.8999,"80%-89.9%",
A65&lt;=0.999,"90%-99.9%",
A65&lt;=5,"&gt;100%",
A65&gt;5,"&gt;500%"
)</f>
        <v>(49.9%-40%)</v>
      </c>
      <c r="H65" s="52">
        <f t="shared" si="0"/>
        <v>-0.43362646876997024</v>
      </c>
      <c r="I65" s="52">
        <f t="shared" si="1"/>
        <v>-0.43362646876997024</v>
      </c>
      <c r="J65" s="12">
        <f t="shared" si="2"/>
        <v>1</v>
      </c>
    </row>
    <row r="66" spans="1:10" x14ac:dyDescent="0.25">
      <c r="A66" s="58">
        <v>-0.43227056980780626</v>
      </c>
      <c r="B66" s="56" t="s">
        <v>148</v>
      </c>
      <c r="C66" s="59">
        <v>1181.0999999999999</v>
      </c>
      <c r="D66" s="60">
        <v>670.54522999999995</v>
      </c>
      <c r="G66" s="12" t="str" cm="1">
        <f t="array" ref="G66">_xlfn.IFS(
A66&lt;=-1,"(&gt;=100%)",
A66&lt;=-0.9,"(99.9%-90%)",
A66&lt;=-0.8,"(89.9%-80%)",
A66&lt;=-0.7,"(79.9%-70%)",
A66&lt;=-0.6,"(69.9%-60%)",
A66&lt;=-0.5,"(59.9%-50%)",
A66&lt;=-0.4,"(49.9%-40%)",
A66&lt;=-0.3,"(39.9%-30%)",
A66&lt;=-0.2,"(29.9%-20%)",
A66&lt;=-0.1,"(19.9%-10%)",
A66&lt;0,"(9.9%-0.01%)",
A66&lt;=0.0999,"0%-9.9%",
A66&lt;=0.1999,"10%-19.9%",
A66&lt;=0.2999,"20%-29.9%",
A66&lt;=0.3999,"30%-39.9%",
A66&lt;=0.4999,"40%-49.9%",
A66&lt;=0.5999,"50%-59.9%",
A66&lt;=0.6999,"60%-69.9%",
A66&lt;=0.7999,"70%-79.9%",
A66&lt;=0.8999,"80%-89.9%",
A66&lt;=0.999,"90%-99.9%",
A66&lt;=5,"&gt;100%",
A66&gt;5,"&gt;500%"
)</f>
        <v>(49.9%-40%)</v>
      </c>
      <c r="H66" s="52">
        <f t="shared" si="0"/>
        <v>-0.43227056980780626</v>
      </c>
      <c r="I66" s="52">
        <f t="shared" si="1"/>
        <v>-0.43227056980780626</v>
      </c>
      <c r="J66" s="12">
        <f t="shared" si="2"/>
        <v>1</v>
      </c>
    </row>
    <row r="67" spans="1:10" x14ac:dyDescent="0.25">
      <c r="A67" s="58">
        <v>-0.42912654528438338</v>
      </c>
      <c r="B67" s="56" t="s">
        <v>456</v>
      </c>
      <c r="C67" s="59">
        <v>2350.6999999999998</v>
      </c>
      <c r="D67" s="60">
        <v>1341.9522299999999</v>
      </c>
      <c r="G67" s="12" t="str" cm="1">
        <f t="array" ref="G67">_xlfn.IFS(
A67&lt;=-1,"(&gt;=100%)",
A67&lt;=-0.9,"(99.9%-90%)",
A67&lt;=-0.8,"(89.9%-80%)",
A67&lt;=-0.7,"(79.9%-70%)",
A67&lt;=-0.6,"(69.9%-60%)",
A67&lt;=-0.5,"(59.9%-50%)",
A67&lt;=-0.4,"(49.9%-40%)",
A67&lt;=-0.3,"(39.9%-30%)",
A67&lt;=-0.2,"(29.9%-20%)",
A67&lt;=-0.1,"(19.9%-10%)",
A67&lt;0,"(9.9%-0.01%)",
A67&lt;=0.0999,"0%-9.9%",
A67&lt;=0.1999,"10%-19.9%",
A67&lt;=0.2999,"20%-29.9%",
A67&lt;=0.3999,"30%-39.9%",
A67&lt;=0.4999,"40%-49.9%",
A67&lt;=0.5999,"50%-59.9%",
A67&lt;=0.6999,"60%-69.9%",
A67&lt;=0.7999,"70%-79.9%",
A67&lt;=0.8999,"80%-89.9%",
A67&lt;=0.999,"90%-99.9%",
A67&lt;=5,"&gt;100%",
A67&gt;5,"&gt;500%"
)</f>
        <v>(49.9%-40%)</v>
      </c>
      <c r="H67" s="52">
        <f t="shared" si="0"/>
        <v>-0.42912654528438338</v>
      </c>
      <c r="I67" s="52">
        <f t="shared" si="1"/>
        <v>-0.42912654528438338</v>
      </c>
      <c r="J67" s="12">
        <f t="shared" si="2"/>
        <v>1</v>
      </c>
    </row>
    <row r="68" spans="1:10" x14ac:dyDescent="0.25">
      <c r="A68" s="58">
        <v>-0.42827670133729567</v>
      </c>
      <c r="B68" s="56" t="s">
        <v>752</v>
      </c>
      <c r="C68" s="59">
        <v>336.5</v>
      </c>
      <c r="D68" s="60">
        <v>192.38489000000001</v>
      </c>
      <c r="G68" s="12" t="str" cm="1">
        <f t="array" ref="G68">_xlfn.IFS(
A68&lt;=-1,"(&gt;=100%)",
A68&lt;=-0.9,"(99.9%-90%)",
A68&lt;=-0.8,"(89.9%-80%)",
A68&lt;=-0.7,"(79.9%-70%)",
A68&lt;=-0.6,"(69.9%-60%)",
A68&lt;=-0.5,"(59.9%-50%)",
A68&lt;=-0.4,"(49.9%-40%)",
A68&lt;=-0.3,"(39.9%-30%)",
A68&lt;=-0.2,"(29.9%-20%)",
A68&lt;=-0.1,"(19.9%-10%)",
A68&lt;0,"(9.9%-0.01%)",
A68&lt;=0.0999,"0%-9.9%",
A68&lt;=0.1999,"10%-19.9%",
A68&lt;=0.2999,"20%-29.9%",
A68&lt;=0.3999,"30%-39.9%",
A68&lt;=0.4999,"40%-49.9%",
A68&lt;=0.5999,"50%-59.9%",
A68&lt;=0.6999,"60%-69.9%",
A68&lt;=0.7999,"70%-79.9%",
A68&lt;=0.8999,"80%-89.9%",
A68&lt;=0.999,"90%-99.9%",
A68&lt;=5,"&gt;100%",
A68&gt;5,"&gt;500%"
)</f>
        <v>(49.9%-40%)</v>
      </c>
      <c r="H68" s="52">
        <f t="shared" ref="H68:H131" si="3">IF(A68&lt;&gt;"",A68,#N/A)</f>
        <v>-0.42827670133729567</v>
      </c>
      <c r="I68" s="52">
        <f t="shared" ref="I68:I131" si="4">IF(ISNUMBER(H68),H68,"")</f>
        <v>-0.42827670133729567</v>
      </c>
      <c r="J68" s="12">
        <f t="shared" ref="J68:J131" si="5">IF(ISNUMBER(I68),IF(AND(I68&gt;=($M$14-$M$13),I68&lt;=($M$14+$M$13)),1,0),"")</f>
        <v>1</v>
      </c>
    </row>
    <row r="69" spans="1:10" x14ac:dyDescent="0.25">
      <c r="A69" s="58">
        <v>-0.42757311203850279</v>
      </c>
      <c r="B69" s="56" t="s">
        <v>646</v>
      </c>
      <c r="C69" s="59">
        <v>687.95100000000002</v>
      </c>
      <c r="D69" s="60">
        <v>393.80165</v>
      </c>
      <c r="G69" s="12" t="str" cm="1">
        <f t="array" ref="G69">_xlfn.IFS(
A69&lt;=-1,"(&gt;=100%)",
A69&lt;=-0.9,"(99.9%-90%)",
A69&lt;=-0.8,"(89.9%-80%)",
A69&lt;=-0.7,"(79.9%-70%)",
A69&lt;=-0.6,"(69.9%-60%)",
A69&lt;=-0.5,"(59.9%-50%)",
A69&lt;=-0.4,"(49.9%-40%)",
A69&lt;=-0.3,"(39.9%-30%)",
A69&lt;=-0.2,"(29.9%-20%)",
A69&lt;=-0.1,"(19.9%-10%)",
A69&lt;0,"(9.9%-0.01%)",
A69&lt;=0.0999,"0%-9.9%",
A69&lt;=0.1999,"10%-19.9%",
A69&lt;=0.2999,"20%-29.9%",
A69&lt;=0.3999,"30%-39.9%",
A69&lt;=0.4999,"40%-49.9%",
A69&lt;=0.5999,"50%-59.9%",
A69&lt;=0.6999,"60%-69.9%",
A69&lt;=0.7999,"70%-79.9%",
A69&lt;=0.8999,"80%-89.9%",
A69&lt;=0.999,"90%-99.9%",
A69&lt;=5,"&gt;100%",
A69&gt;5,"&gt;500%"
)</f>
        <v>(49.9%-40%)</v>
      </c>
      <c r="H69" s="52">
        <f t="shared" si="3"/>
        <v>-0.42757311203850279</v>
      </c>
      <c r="I69" s="52">
        <f t="shared" si="4"/>
        <v>-0.42757311203850279</v>
      </c>
      <c r="J69" s="12">
        <f t="shared" si="5"/>
        <v>1</v>
      </c>
    </row>
    <row r="70" spans="1:10" x14ac:dyDescent="0.25">
      <c r="A70" s="58">
        <v>-0.42705573293990706</v>
      </c>
      <c r="B70" s="56" t="s">
        <v>564</v>
      </c>
      <c r="C70" s="59">
        <v>681.19500000000005</v>
      </c>
      <c r="D70" s="60">
        <v>390.28677000000005</v>
      </c>
      <c r="G70" s="12" t="str" cm="1">
        <f t="array" ref="G70">_xlfn.IFS(
A70&lt;=-1,"(&gt;=100%)",
A70&lt;=-0.9,"(99.9%-90%)",
A70&lt;=-0.8,"(89.9%-80%)",
A70&lt;=-0.7,"(79.9%-70%)",
A70&lt;=-0.6,"(69.9%-60%)",
A70&lt;=-0.5,"(59.9%-50%)",
A70&lt;=-0.4,"(49.9%-40%)",
A70&lt;=-0.3,"(39.9%-30%)",
A70&lt;=-0.2,"(29.9%-20%)",
A70&lt;=-0.1,"(19.9%-10%)",
A70&lt;0,"(9.9%-0.01%)",
A70&lt;=0.0999,"0%-9.9%",
A70&lt;=0.1999,"10%-19.9%",
A70&lt;=0.2999,"20%-29.9%",
A70&lt;=0.3999,"30%-39.9%",
A70&lt;=0.4999,"40%-49.9%",
A70&lt;=0.5999,"50%-59.9%",
A70&lt;=0.6999,"60%-69.9%",
A70&lt;=0.7999,"70%-79.9%",
A70&lt;=0.8999,"80%-89.9%",
A70&lt;=0.999,"90%-99.9%",
A70&lt;=5,"&gt;100%",
A70&gt;5,"&gt;500%"
)</f>
        <v>(49.9%-40%)</v>
      </c>
      <c r="H70" s="52">
        <f t="shared" si="3"/>
        <v>-0.42705573293990706</v>
      </c>
      <c r="I70" s="52">
        <f t="shared" si="4"/>
        <v>-0.42705573293990706</v>
      </c>
      <c r="J70" s="12">
        <f t="shared" si="5"/>
        <v>1</v>
      </c>
    </row>
    <row r="71" spans="1:10" x14ac:dyDescent="0.25">
      <c r="A71" s="58">
        <v>-0.42543512993262755</v>
      </c>
      <c r="B71" s="56" t="s">
        <v>484</v>
      </c>
      <c r="C71" s="59">
        <v>415.6</v>
      </c>
      <c r="D71" s="60">
        <v>238.78916000000001</v>
      </c>
      <c r="G71" s="12" t="str" cm="1">
        <f t="array" ref="G71">_xlfn.IFS(
A71&lt;=-1,"(&gt;=100%)",
A71&lt;=-0.9,"(99.9%-90%)",
A71&lt;=-0.8,"(89.9%-80%)",
A71&lt;=-0.7,"(79.9%-70%)",
A71&lt;=-0.6,"(69.9%-60%)",
A71&lt;=-0.5,"(59.9%-50%)",
A71&lt;=-0.4,"(49.9%-40%)",
A71&lt;=-0.3,"(39.9%-30%)",
A71&lt;=-0.2,"(29.9%-20%)",
A71&lt;=-0.1,"(19.9%-10%)",
A71&lt;0,"(9.9%-0.01%)",
A71&lt;=0.0999,"0%-9.9%",
A71&lt;=0.1999,"10%-19.9%",
A71&lt;=0.2999,"20%-29.9%",
A71&lt;=0.3999,"30%-39.9%",
A71&lt;=0.4999,"40%-49.9%",
A71&lt;=0.5999,"50%-59.9%",
A71&lt;=0.6999,"60%-69.9%",
A71&lt;=0.7999,"70%-79.9%",
A71&lt;=0.8999,"80%-89.9%",
A71&lt;=0.999,"90%-99.9%",
A71&lt;=5,"&gt;100%",
A71&gt;5,"&gt;500%"
)</f>
        <v>(49.9%-40%)</v>
      </c>
      <c r="H71" s="52">
        <f t="shared" si="3"/>
        <v>-0.42543512993262755</v>
      </c>
      <c r="I71" s="52">
        <f t="shared" si="4"/>
        <v>-0.42543512993262755</v>
      </c>
      <c r="J71" s="12">
        <f t="shared" si="5"/>
        <v>1</v>
      </c>
    </row>
    <row r="72" spans="1:10" x14ac:dyDescent="0.25">
      <c r="A72" s="58">
        <v>-0.42257744545004522</v>
      </c>
      <c r="B72" s="56" t="s">
        <v>757</v>
      </c>
      <c r="C72" s="59">
        <v>2313.5555399999998</v>
      </c>
      <c r="D72" s="60">
        <v>1335.89915</v>
      </c>
      <c r="G72" s="12" t="str" cm="1">
        <f t="array" ref="G72">_xlfn.IFS(
A72&lt;=-1,"(&gt;=100%)",
A72&lt;=-0.9,"(99.9%-90%)",
A72&lt;=-0.8,"(89.9%-80%)",
A72&lt;=-0.7,"(79.9%-70%)",
A72&lt;=-0.6,"(69.9%-60%)",
A72&lt;=-0.5,"(59.9%-50%)",
A72&lt;=-0.4,"(49.9%-40%)",
A72&lt;=-0.3,"(39.9%-30%)",
A72&lt;=-0.2,"(29.9%-20%)",
A72&lt;=-0.1,"(19.9%-10%)",
A72&lt;0,"(9.9%-0.01%)",
A72&lt;=0.0999,"0%-9.9%",
A72&lt;=0.1999,"10%-19.9%",
A72&lt;=0.2999,"20%-29.9%",
A72&lt;=0.3999,"30%-39.9%",
A72&lt;=0.4999,"40%-49.9%",
A72&lt;=0.5999,"50%-59.9%",
A72&lt;=0.6999,"60%-69.9%",
A72&lt;=0.7999,"70%-79.9%",
A72&lt;=0.8999,"80%-89.9%",
A72&lt;=0.999,"90%-99.9%",
A72&lt;=5,"&gt;100%",
A72&gt;5,"&gt;500%"
)</f>
        <v>(49.9%-40%)</v>
      </c>
      <c r="H72" s="52">
        <f t="shared" si="3"/>
        <v>-0.42257744545004522</v>
      </c>
      <c r="I72" s="52">
        <f t="shared" si="4"/>
        <v>-0.42257744545004522</v>
      </c>
      <c r="J72" s="12">
        <f t="shared" si="5"/>
        <v>1</v>
      </c>
    </row>
    <row r="73" spans="1:10" x14ac:dyDescent="0.25">
      <c r="A73" s="58">
        <v>-0.42080344976282885</v>
      </c>
      <c r="B73" s="56" t="s">
        <v>963</v>
      </c>
      <c r="C73" s="59">
        <v>463.8</v>
      </c>
      <c r="D73" s="60">
        <v>268.63135999999997</v>
      </c>
      <c r="G73" s="12" t="str" cm="1">
        <f t="array" ref="G73">_xlfn.IFS(
A73&lt;=-1,"(&gt;=100%)",
A73&lt;=-0.9,"(99.9%-90%)",
A73&lt;=-0.8,"(89.9%-80%)",
A73&lt;=-0.7,"(79.9%-70%)",
A73&lt;=-0.6,"(69.9%-60%)",
A73&lt;=-0.5,"(59.9%-50%)",
A73&lt;=-0.4,"(49.9%-40%)",
A73&lt;=-0.3,"(39.9%-30%)",
A73&lt;=-0.2,"(29.9%-20%)",
A73&lt;=-0.1,"(19.9%-10%)",
A73&lt;0,"(9.9%-0.01%)",
A73&lt;=0.0999,"0%-9.9%",
A73&lt;=0.1999,"10%-19.9%",
A73&lt;=0.2999,"20%-29.9%",
A73&lt;=0.3999,"30%-39.9%",
A73&lt;=0.4999,"40%-49.9%",
A73&lt;=0.5999,"50%-59.9%",
A73&lt;=0.6999,"60%-69.9%",
A73&lt;=0.7999,"70%-79.9%",
A73&lt;=0.8999,"80%-89.9%",
A73&lt;=0.999,"90%-99.9%",
A73&lt;=5,"&gt;100%",
A73&gt;5,"&gt;500%"
)</f>
        <v>(49.9%-40%)</v>
      </c>
      <c r="H73" s="52">
        <f t="shared" si="3"/>
        <v>-0.42080344976282885</v>
      </c>
      <c r="I73" s="52">
        <f t="shared" si="4"/>
        <v>-0.42080344976282885</v>
      </c>
      <c r="J73" s="12">
        <f t="shared" si="5"/>
        <v>1</v>
      </c>
    </row>
    <row r="74" spans="1:10" x14ac:dyDescent="0.25">
      <c r="A74" s="58">
        <v>-0.41779748995983929</v>
      </c>
      <c r="B74" s="56" t="s">
        <v>126</v>
      </c>
      <c r="C74" s="59">
        <v>199.2</v>
      </c>
      <c r="D74" s="60">
        <v>115.97474000000001</v>
      </c>
      <c r="G74" s="12" t="str" cm="1">
        <f t="array" ref="G74">_xlfn.IFS(
A74&lt;=-1,"(&gt;=100%)",
A74&lt;=-0.9,"(99.9%-90%)",
A74&lt;=-0.8,"(89.9%-80%)",
A74&lt;=-0.7,"(79.9%-70%)",
A74&lt;=-0.6,"(69.9%-60%)",
A74&lt;=-0.5,"(59.9%-50%)",
A74&lt;=-0.4,"(49.9%-40%)",
A74&lt;=-0.3,"(39.9%-30%)",
A74&lt;=-0.2,"(29.9%-20%)",
A74&lt;=-0.1,"(19.9%-10%)",
A74&lt;0,"(9.9%-0.01%)",
A74&lt;=0.0999,"0%-9.9%",
A74&lt;=0.1999,"10%-19.9%",
A74&lt;=0.2999,"20%-29.9%",
A74&lt;=0.3999,"30%-39.9%",
A74&lt;=0.4999,"40%-49.9%",
A74&lt;=0.5999,"50%-59.9%",
A74&lt;=0.6999,"60%-69.9%",
A74&lt;=0.7999,"70%-79.9%",
A74&lt;=0.8999,"80%-89.9%",
A74&lt;=0.999,"90%-99.9%",
A74&lt;=5,"&gt;100%",
A74&gt;5,"&gt;500%"
)</f>
        <v>(49.9%-40%)</v>
      </c>
      <c r="H74" s="52">
        <f t="shared" si="3"/>
        <v>-0.41779748995983929</v>
      </c>
      <c r="I74" s="52">
        <f t="shared" si="4"/>
        <v>-0.41779748995983929</v>
      </c>
      <c r="J74" s="12">
        <f t="shared" si="5"/>
        <v>1</v>
      </c>
    </row>
    <row r="75" spans="1:10" x14ac:dyDescent="0.25">
      <c r="A75" s="58">
        <v>-0.41628541865647883</v>
      </c>
      <c r="B75" s="56" t="s">
        <v>26</v>
      </c>
      <c r="C75" s="59">
        <v>314.10000000000002</v>
      </c>
      <c r="D75" s="60">
        <v>183.34475</v>
      </c>
      <c r="G75" s="12" t="str" cm="1">
        <f t="array" ref="G75">_xlfn.IFS(
A75&lt;=-1,"(&gt;=100%)",
A75&lt;=-0.9,"(99.9%-90%)",
A75&lt;=-0.8,"(89.9%-80%)",
A75&lt;=-0.7,"(79.9%-70%)",
A75&lt;=-0.6,"(69.9%-60%)",
A75&lt;=-0.5,"(59.9%-50%)",
A75&lt;=-0.4,"(49.9%-40%)",
A75&lt;=-0.3,"(39.9%-30%)",
A75&lt;=-0.2,"(29.9%-20%)",
A75&lt;=-0.1,"(19.9%-10%)",
A75&lt;0,"(9.9%-0.01%)",
A75&lt;=0.0999,"0%-9.9%",
A75&lt;=0.1999,"10%-19.9%",
A75&lt;=0.2999,"20%-29.9%",
A75&lt;=0.3999,"30%-39.9%",
A75&lt;=0.4999,"40%-49.9%",
A75&lt;=0.5999,"50%-59.9%",
A75&lt;=0.6999,"60%-69.9%",
A75&lt;=0.7999,"70%-79.9%",
A75&lt;=0.8999,"80%-89.9%",
A75&lt;=0.999,"90%-99.9%",
A75&lt;=5,"&gt;100%",
A75&gt;5,"&gt;500%"
)</f>
        <v>(49.9%-40%)</v>
      </c>
      <c r="H75" s="52">
        <f t="shared" si="3"/>
        <v>-0.41628541865647883</v>
      </c>
      <c r="I75" s="52">
        <f t="shared" si="4"/>
        <v>-0.41628541865647883</v>
      </c>
      <c r="J75" s="12">
        <f t="shared" si="5"/>
        <v>1</v>
      </c>
    </row>
    <row r="76" spans="1:10" x14ac:dyDescent="0.25">
      <c r="A76" s="58">
        <v>-0.41484462273395395</v>
      </c>
      <c r="B76" s="56" t="s">
        <v>181</v>
      </c>
      <c r="C76" s="59">
        <v>816.4</v>
      </c>
      <c r="D76" s="60">
        <v>477.72084999999998</v>
      </c>
      <c r="G76" s="12" t="str" cm="1">
        <f t="array" ref="G76">_xlfn.IFS(
A76&lt;=-1,"(&gt;=100%)",
A76&lt;=-0.9,"(99.9%-90%)",
A76&lt;=-0.8,"(89.9%-80%)",
A76&lt;=-0.7,"(79.9%-70%)",
A76&lt;=-0.6,"(69.9%-60%)",
A76&lt;=-0.5,"(59.9%-50%)",
A76&lt;=-0.4,"(49.9%-40%)",
A76&lt;=-0.3,"(39.9%-30%)",
A76&lt;=-0.2,"(29.9%-20%)",
A76&lt;=-0.1,"(19.9%-10%)",
A76&lt;0,"(9.9%-0.01%)",
A76&lt;=0.0999,"0%-9.9%",
A76&lt;=0.1999,"10%-19.9%",
A76&lt;=0.2999,"20%-29.9%",
A76&lt;=0.3999,"30%-39.9%",
A76&lt;=0.4999,"40%-49.9%",
A76&lt;=0.5999,"50%-59.9%",
A76&lt;=0.6999,"60%-69.9%",
A76&lt;=0.7999,"70%-79.9%",
A76&lt;=0.8999,"80%-89.9%",
A76&lt;=0.999,"90%-99.9%",
A76&lt;=5,"&gt;100%",
A76&gt;5,"&gt;500%"
)</f>
        <v>(49.9%-40%)</v>
      </c>
      <c r="H76" s="52">
        <f t="shared" si="3"/>
        <v>-0.41484462273395395</v>
      </c>
      <c r="I76" s="52">
        <f t="shared" si="4"/>
        <v>-0.41484462273395395</v>
      </c>
      <c r="J76" s="12">
        <f t="shared" si="5"/>
        <v>1</v>
      </c>
    </row>
    <row r="77" spans="1:10" x14ac:dyDescent="0.25">
      <c r="A77" s="58">
        <v>-0.41071645729577044</v>
      </c>
      <c r="B77" s="56" t="s">
        <v>148</v>
      </c>
      <c r="C77" s="59">
        <v>1345.3</v>
      </c>
      <c r="D77" s="60">
        <v>792.76315</v>
      </c>
      <c r="G77" s="12" t="str" cm="1">
        <f t="array" ref="G77">_xlfn.IFS(
A77&lt;=-1,"(&gt;=100%)",
A77&lt;=-0.9,"(99.9%-90%)",
A77&lt;=-0.8,"(89.9%-80%)",
A77&lt;=-0.7,"(79.9%-70%)",
A77&lt;=-0.6,"(69.9%-60%)",
A77&lt;=-0.5,"(59.9%-50%)",
A77&lt;=-0.4,"(49.9%-40%)",
A77&lt;=-0.3,"(39.9%-30%)",
A77&lt;=-0.2,"(29.9%-20%)",
A77&lt;=-0.1,"(19.9%-10%)",
A77&lt;0,"(9.9%-0.01%)",
A77&lt;=0.0999,"0%-9.9%",
A77&lt;=0.1999,"10%-19.9%",
A77&lt;=0.2999,"20%-29.9%",
A77&lt;=0.3999,"30%-39.9%",
A77&lt;=0.4999,"40%-49.9%",
A77&lt;=0.5999,"50%-59.9%",
A77&lt;=0.6999,"60%-69.9%",
A77&lt;=0.7999,"70%-79.9%",
A77&lt;=0.8999,"80%-89.9%",
A77&lt;=0.999,"90%-99.9%",
A77&lt;=5,"&gt;100%",
A77&gt;5,"&gt;500%"
)</f>
        <v>(49.9%-40%)</v>
      </c>
      <c r="H77" s="52">
        <f t="shared" si="3"/>
        <v>-0.41071645729577044</v>
      </c>
      <c r="I77" s="52">
        <f t="shared" si="4"/>
        <v>-0.41071645729577044</v>
      </c>
      <c r="J77" s="12">
        <f t="shared" si="5"/>
        <v>1</v>
      </c>
    </row>
    <row r="78" spans="1:10" x14ac:dyDescent="0.25">
      <c r="A78" s="58">
        <v>-0.40878868157459108</v>
      </c>
      <c r="B78" s="56" t="s">
        <v>482</v>
      </c>
      <c r="C78" s="59">
        <v>3564.1</v>
      </c>
      <c r="D78" s="60">
        <v>2107.1362599999998</v>
      </c>
      <c r="G78" s="12" t="str" cm="1">
        <f t="array" ref="G78">_xlfn.IFS(
A78&lt;=-1,"(&gt;=100%)",
A78&lt;=-0.9,"(99.9%-90%)",
A78&lt;=-0.8,"(89.9%-80%)",
A78&lt;=-0.7,"(79.9%-70%)",
A78&lt;=-0.6,"(69.9%-60%)",
A78&lt;=-0.5,"(59.9%-50%)",
A78&lt;=-0.4,"(49.9%-40%)",
A78&lt;=-0.3,"(39.9%-30%)",
A78&lt;=-0.2,"(29.9%-20%)",
A78&lt;=-0.1,"(19.9%-10%)",
A78&lt;0,"(9.9%-0.01%)",
A78&lt;=0.0999,"0%-9.9%",
A78&lt;=0.1999,"10%-19.9%",
A78&lt;=0.2999,"20%-29.9%",
A78&lt;=0.3999,"30%-39.9%",
A78&lt;=0.4999,"40%-49.9%",
A78&lt;=0.5999,"50%-59.9%",
A78&lt;=0.6999,"60%-69.9%",
A78&lt;=0.7999,"70%-79.9%",
A78&lt;=0.8999,"80%-89.9%",
A78&lt;=0.999,"90%-99.9%",
A78&lt;=5,"&gt;100%",
A78&gt;5,"&gt;500%"
)</f>
        <v>(49.9%-40%)</v>
      </c>
      <c r="H78" s="52">
        <f t="shared" si="3"/>
        <v>-0.40878868157459108</v>
      </c>
      <c r="I78" s="52">
        <f t="shared" si="4"/>
        <v>-0.40878868157459108</v>
      </c>
      <c r="J78" s="12">
        <f t="shared" si="5"/>
        <v>1</v>
      </c>
    </row>
    <row r="79" spans="1:10" x14ac:dyDescent="0.25">
      <c r="A79" s="58">
        <v>-0.40700895488536254</v>
      </c>
      <c r="B79" s="56" t="s">
        <v>812</v>
      </c>
      <c r="C79" s="59">
        <v>360.48255999999998</v>
      </c>
      <c r="D79" s="60">
        <v>213.76292999999998</v>
      </c>
      <c r="G79" s="12" t="str" cm="1">
        <f t="array" ref="G79">_xlfn.IFS(
A79&lt;=-1,"(&gt;=100%)",
A79&lt;=-0.9,"(99.9%-90%)",
A79&lt;=-0.8,"(89.9%-80%)",
A79&lt;=-0.7,"(79.9%-70%)",
A79&lt;=-0.6,"(69.9%-60%)",
A79&lt;=-0.5,"(59.9%-50%)",
A79&lt;=-0.4,"(49.9%-40%)",
A79&lt;=-0.3,"(39.9%-30%)",
A79&lt;=-0.2,"(29.9%-20%)",
A79&lt;=-0.1,"(19.9%-10%)",
A79&lt;0,"(9.9%-0.01%)",
A79&lt;=0.0999,"0%-9.9%",
A79&lt;=0.1999,"10%-19.9%",
A79&lt;=0.2999,"20%-29.9%",
A79&lt;=0.3999,"30%-39.9%",
A79&lt;=0.4999,"40%-49.9%",
A79&lt;=0.5999,"50%-59.9%",
A79&lt;=0.6999,"60%-69.9%",
A79&lt;=0.7999,"70%-79.9%",
A79&lt;=0.8999,"80%-89.9%",
A79&lt;=0.999,"90%-99.9%",
A79&lt;=5,"&gt;100%",
A79&gt;5,"&gt;500%"
)</f>
        <v>(49.9%-40%)</v>
      </c>
      <c r="H79" s="52">
        <f t="shared" si="3"/>
        <v>-0.40700895488536254</v>
      </c>
      <c r="I79" s="52">
        <f t="shared" si="4"/>
        <v>-0.40700895488536254</v>
      </c>
      <c r="J79" s="12">
        <f t="shared" si="5"/>
        <v>1</v>
      </c>
    </row>
    <row r="80" spans="1:10" x14ac:dyDescent="0.25">
      <c r="A80" s="58">
        <v>-0.40598806000000004</v>
      </c>
      <c r="B80" s="56" t="s">
        <v>420</v>
      </c>
      <c r="C80" s="59">
        <v>500</v>
      </c>
      <c r="D80" s="60">
        <v>297.00596999999999</v>
      </c>
      <c r="G80" s="12" t="str" cm="1">
        <f t="array" ref="G80">_xlfn.IFS(
A80&lt;=-1,"(&gt;=100%)",
A80&lt;=-0.9,"(99.9%-90%)",
A80&lt;=-0.8,"(89.9%-80%)",
A80&lt;=-0.7,"(79.9%-70%)",
A80&lt;=-0.6,"(69.9%-60%)",
A80&lt;=-0.5,"(59.9%-50%)",
A80&lt;=-0.4,"(49.9%-40%)",
A80&lt;=-0.3,"(39.9%-30%)",
A80&lt;=-0.2,"(29.9%-20%)",
A80&lt;=-0.1,"(19.9%-10%)",
A80&lt;0,"(9.9%-0.01%)",
A80&lt;=0.0999,"0%-9.9%",
A80&lt;=0.1999,"10%-19.9%",
A80&lt;=0.2999,"20%-29.9%",
A80&lt;=0.3999,"30%-39.9%",
A80&lt;=0.4999,"40%-49.9%",
A80&lt;=0.5999,"50%-59.9%",
A80&lt;=0.6999,"60%-69.9%",
A80&lt;=0.7999,"70%-79.9%",
A80&lt;=0.8999,"80%-89.9%",
A80&lt;=0.999,"90%-99.9%",
A80&lt;=5,"&gt;100%",
A80&gt;5,"&gt;500%"
)</f>
        <v>(49.9%-40%)</v>
      </c>
      <c r="H80" s="52">
        <f t="shared" si="3"/>
        <v>-0.40598806000000004</v>
      </c>
      <c r="I80" s="52">
        <f t="shared" si="4"/>
        <v>-0.40598806000000004</v>
      </c>
      <c r="J80" s="12">
        <f t="shared" si="5"/>
        <v>1</v>
      </c>
    </row>
    <row r="81" spans="1:10" x14ac:dyDescent="0.25">
      <c r="A81" s="58">
        <v>-0.40152378274585104</v>
      </c>
      <c r="B81" s="56" t="s">
        <v>270</v>
      </c>
      <c r="C81" s="59">
        <v>729.1</v>
      </c>
      <c r="D81" s="60">
        <v>436.34901000000002</v>
      </c>
      <c r="G81" s="12" t="str" cm="1">
        <f t="array" ref="G81">_xlfn.IFS(
A81&lt;=-1,"(&gt;=100%)",
A81&lt;=-0.9,"(99.9%-90%)",
A81&lt;=-0.8,"(89.9%-80%)",
A81&lt;=-0.7,"(79.9%-70%)",
A81&lt;=-0.6,"(69.9%-60%)",
A81&lt;=-0.5,"(59.9%-50%)",
A81&lt;=-0.4,"(49.9%-40%)",
A81&lt;=-0.3,"(39.9%-30%)",
A81&lt;=-0.2,"(29.9%-20%)",
A81&lt;=-0.1,"(19.9%-10%)",
A81&lt;0,"(9.9%-0.01%)",
A81&lt;=0.0999,"0%-9.9%",
A81&lt;=0.1999,"10%-19.9%",
A81&lt;=0.2999,"20%-29.9%",
A81&lt;=0.3999,"30%-39.9%",
A81&lt;=0.4999,"40%-49.9%",
A81&lt;=0.5999,"50%-59.9%",
A81&lt;=0.6999,"60%-69.9%",
A81&lt;=0.7999,"70%-79.9%",
A81&lt;=0.8999,"80%-89.9%",
A81&lt;=0.999,"90%-99.9%",
A81&lt;=5,"&gt;100%",
A81&gt;5,"&gt;500%"
)</f>
        <v>(49.9%-40%)</v>
      </c>
      <c r="H81" s="52">
        <f t="shared" si="3"/>
        <v>-0.40152378274585104</v>
      </c>
      <c r="I81" s="52">
        <f t="shared" si="4"/>
        <v>-0.40152378274585104</v>
      </c>
      <c r="J81" s="12">
        <f t="shared" si="5"/>
        <v>1</v>
      </c>
    </row>
    <row r="82" spans="1:10" x14ac:dyDescent="0.25">
      <c r="A82" s="58">
        <v>-0.39920127388535037</v>
      </c>
      <c r="B82" s="56" t="s">
        <v>284</v>
      </c>
      <c r="C82" s="59">
        <v>47.1</v>
      </c>
      <c r="D82" s="60">
        <v>28.297619999999998</v>
      </c>
      <c r="G82" s="12" t="str" cm="1">
        <f t="array" ref="G82">_xlfn.IFS(
A82&lt;=-1,"(&gt;=100%)",
A82&lt;=-0.9,"(99.9%-90%)",
A82&lt;=-0.8,"(89.9%-80%)",
A82&lt;=-0.7,"(79.9%-70%)",
A82&lt;=-0.6,"(69.9%-60%)",
A82&lt;=-0.5,"(59.9%-50%)",
A82&lt;=-0.4,"(49.9%-40%)",
A82&lt;=-0.3,"(39.9%-30%)",
A82&lt;=-0.2,"(29.9%-20%)",
A82&lt;=-0.1,"(19.9%-10%)",
A82&lt;0,"(9.9%-0.01%)",
A82&lt;=0.0999,"0%-9.9%",
A82&lt;=0.1999,"10%-19.9%",
A82&lt;=0.2999,"20%-29.9%",
A82&lt;=0.3999,"30%-39.9%",
A82&lt;=0.4999,"40%-49.9%",
A82&lt;=0.5999,"50%-59.9%",
A82&lt;=0.6999,"60%-69.9%",
A82&lt;=0.7999,"70%-79.9%",
A82&lt;=0.8999,"80%-89.9%",
A82&lt;=0.999,"90%-99.9%",
A82&lt;=5,"&gt;100%",
A82&gt;5,"&gt;500%"
)</f>
        <v>(39.9%-30%)</v>
      </c>
      <c r="H82" s="52">
        <f t="shared" si="3"/>
        <v>-0.39920127388535037</v>
      </c>
      <c r="I82" s="52">
        <f t="shared" si="4"/>
        <v>-0.39920127388535037</v>
      </c>
      <c r="J82" s="12">
        <f t="shared" si="5"/>
        <v>1</v>
      </c>
    </row>
    <row r="83" spans="1:10" x14ac:dyDescent="0.25">
      <c r="A83" s="58">
        <v>-0.39420976543164471</v>
      </c>
      <c r="B83" s="56" t="s">
        <v>788</v>
      </c>
      <c r="C83" s="59">
        <v>87.557419999999993</v>
      </c>
      <c r="D83" s="60">
        <v>53.041429999999998</v>
      </c>
      <c r="G83" s="12" t="str" cm="1">
        <f t="array" ref="G83">_xlfn.IFS(
A83&lt;=-1,"(&gt;=100%)",
A83&lt;=-0.9,"(99.9%-90%)",
A83&lt;=-0.8,"(89.9%-80%)",
A83&lt;=-0.7,"(79.9%-70%)",
A83&lt;=-0.6,"(69.9%-60%)",
A83&lt;=-0.5,"(59.9%-50%)",
A83&lt;=-0.4,"(49.9%-40%)",
A83&lt;=-0.3,"(39.9%-30%)",
A83&lt;=-0.2,"(29.9%-20%)",
A83&lt;=-0.1,"(19.9%-10%)",
A83&lt;0,"(9.9%-0.01%)",
A83&lt;=0.0999,"0%-9.9%",
A83&lt;=0.1999,"10%-19.9%",
A83&lt;=0.2999,"20%-29.9%",
A83&lt;=0.3999,"30%-39.9%",
A83&lt;=0.4999,"40%-49.9%",
A83&lt;=0.5999,"50%-59.9%",
A83&lt;=0.6999,"60%-69.9%",
A83&lt;=0.7999,"70%-79.9%",
A83&lt;=0.8999,"80%-89.9%",
A83&lt;=0.999,"90%-99.9%",
A83&lt;=5,"&gt;100%",
A83&gt;5,"&gt;500%"
)</f>
        <v>(39.9%-30%)</v>
      </c>
      <c r="H83" s="52">
        <f t="shared" si="3"/>
        <v>-0.39420976543164471</v>
      </c>
      <c r="I83" s="52">
        <f t="shared" si="4"/>
        <v>-0.39420976543164471</v>
      </c>
      <c r="J83" s="12">
        <f t="shared" si="5"/>
        <v>1</v>
      </c>
    </row>
    <row r="84" spans="1:10" x14ac:dyDescent="0.25">
      <c r="A84" s="58">
        <v>-0.39346800797908926</v>
      </c>
      <c r="B84" s="56" t="s">
        <v>98</v>
      </c>
      <c r="C84" s="59">
        <v>1453.8</v>
      </c>
      <c r="D84" s="60">
        <v>881.77620999999999</v>
      </c>
      <c r="G84" s="12" t="str" cm="1">
        <f t="array" ref="G84">_xlfn.IFS(
A84&lt;=-1,"(&gt;=100%)",
A84&lt;=-0.9,"(99.9%-90%)",
A84&lt;=-0.8,"(89.9%-80%)",
A84&lt;=-0.7,"(79.9%-70%)",
A84&lt;=-0.6,"(69.9%-60%)",
A84&lt;=-0.5,"(59.9%-50%)",
A84&lt;=-0.4,"(49.9%-40%)",
A84&lt;=-0.3,"(39.9%-30%)",
A84&lt;=-0.2,"(29.9%-20%)",
A84&lt;=-0.1,"(19.9%-10%)",
A84&lt;0,"(9.9%-0.01%)",
A84&lt;=0.0999,"0%-9.9%",
A84&lt;=0.1999,"10%-19.9%",
A84&lt;=0.2999,"20%-29.9%",
A84&lt;=0.3999,"30%-39.9%",
A84&lt;=0.4999,"40%-49.9%",
A84&lt;=0.5999,"50%-59.9%",
A84&lt;=0.6999,"60%-69.9%",
A84&lt;=0.7999,"70%-79.9%",
A84&lt;=0.8999,"80%-89.9%",
A84&lt;=0.999,"90%-99.9%",
A84&lt;=5,"&gt;100%",
A84&gt;5,"&gt;500%"
)</f>
        <v>(39.9%-30%)</v>
      </c>
      <c r="H84" s="52">
        <f t="shared" si="3"/>
        <v>-0.39346800797908926</v>
      </c>
      <c r="I84" s="52">
        <f t="shared" si="4"/>
        <v>-0.39346800797908926</v>
      </c>
      <c r="J84" s="12">
        <f t="shared" si="5"/>
        <v>1</v>
      </c>
    </row>
    <row r="85" spans="1:10" x14ac:dyDescent="0.25">
      <c r="A85" s="58">
        <v>-0.39270849237891425</v>
      </c>
      <c r="B85" s="56" t="s">
        <v>712</v>
      </c>
      <c r="C85" s="59">
        <v>4579.3999999999996</v>
      </c>
      <c r="D85" s="60">
        <v>2781.0307299999999</v>
      </c>
      <c r="G85" s="12" t="str" cm="1">
        <f t="array" ref="G85">_xlfn.IFS(
A85&lt;=-1,"(&gt;=100%)",
A85&lt;=-0.9,"(99.9%-90%)",
A85&lt;=-0.8,"(89.9%-80%)",
A85&lt;=-0.7,"(79.9%-70%)",
A85&lt;=-0.6,"(69.9%-60%)",
A85&lt;=-0.5,"(59.9%-50%)",
A85&lt;=-0.4,"(49.9%-40%)",
A85&lt;=-0.3,"(39.9%-30%)",
A85&lt;=-0.2,"(29.9%-20%)",
A85&lt;=-0.1,"(19.9%-10%)",
A85&lt;0,"(9.9%-0.01%)",
A85&lt;=0.0999,"0%-9.9%",
A85&lt;=0.1999,"10%-19.9%",
A85&lt;=0.2999,"20%-29.9%",
A85&lt;=0.3999,"30%-39.9%",
A85&lt;=0.4999,"40%-49.9%",
A85&lt;=0.5999,"50%-59.9%",
A85&lt;=0.6999,"60%-69.9%",
A85&lt;=0.7999,"70%-79.9%",
A85&lt;=0.8999,"80%-89.9%",
A85&lt;=0.999,"90%-99.9%",
A85&lt;=5,"&gt;100%",
A85&gt;5,"&gt;500%"
)</f>
        <v>(39.9%-30%)</v>
      </c>
      <c r="H85" s="52">
        <f t="shared" si="3"/>
        <v>-0.39270849237891425</v>
      </c>
      <c r="I85" s="52">
        <f t="shared" si="4"/>
        <v>-0.39270849237891425</v>
      </c>
      <c r="J85" s="12">
        <f t="shared" si="5"/>
        <v>1</v>
      </c>
    </row>
    <row r="86" spans="1:10" x14ac:dyDescent="0.25">
      <c r="A86" s="58">
        <v>-0.38779405299207975</v>
      </c>
      <c r="B86" s="56" t="s">
        <v>644</v>
      </c>
      <c r="C86" s="59">
        <v>2465.576</v>
      </c>
      <c r="D86" s="60">
        <v>1509.44029</v>
      </c>
      <c r="G86" s="12" t="str" cm="1">
        <f t="array" ref="G86">_xlfn.IFS(
A86&lt;=-1,"(&gt;=100%)",
A86&lt;=-0.9,"(99.9%-90%)",
A86&lt;=-0.8,"(89.9%-80%)",
A86&lt;=-0.7,"(79.9%-70%)",
A86&lt;=-0.6,"(69.9%-60%)",
A86&lt;=-0.5,"(59.9%-50%)",
A86&lt;=-0.4,"(49.9%-40%)",
A86&lt;=-0.3,"(39.9%-30%)",
A86&lt;=-0.2,"(29.9%-20%)",
A86&lt;=-0.1,"(19.9%-10%)",
A86&lt;0,"(9.9%-0.01%)",
A86&lt;=0.0999,"0%-9.9%",
A86&lt;=0.1999,"10%-19.9%",
A86&lt;=0.2999,"20%-29.9%",
A86&lt;=0.3999,"30%-39.9%",
A86&lt;=0.4999,"40%-49.9%",
A86&lt;=0.5999,"50%-59.9%",
A86&lt;=0.6999,"60%-69.9%",
A86&lt;=0.7999,"70%-79.9%",
A86&lt;=0.8999,"80%-89.9%",
A86&lt;=0.999,"90%-99.9%",
A86&lt;=5,"&gt;100%",
A86&gt;5,"&gt;500%"
)</f>
        <v>(39.9%-30%)</v>
      </c>
      <c r="H86" s="52">
        <f t="shared" si="3"/>
        <v>-0.38779405299207975</v>
      </c>
      <c r="I86" s="52">
        <f t="shared" si="4"/>
        <v>-0.38779405299207975</v>
      </c>
      <c r="J86" s="12">
        <f t="shared" si="5"/>
        <v>1</v>
      </c>
    </row>
    <row r="87" spans="1:10" x14ac:dyDescent="0.25">
      <c r="A87" s="58">
        <v>-0.38568226715280074</v>
      </c>
      <c r="B87" s="56" t="s">
        <v>374</v>
      </c>
      <c r="C87" s="59">
        <v>301.7</v>
      </c>
      <c r="D87" s="60">
        <v>185.33966000000001</v>
      </c>
      <c r="G87" s="12" t="str" cm="1">
        <f t="array" ref="G87">_xlfn.IFS(
A87&lt;=-1,"(&gt;=100%)",
A87&lt;=-0.9,"(99.9%-90%)",
A87&lt;=-0.8,"(89.9%-80%)",
A87&lt;=-0.7,"(79.9%-70%)",
A87&lt;=-0.6,"(69.9%-60%)",
A87&lt;=-0.5,"(59.9%-50%)",
A87&lt;=-0.4,"(49.9%-40%)",
A87&lt;=-0.3,"(39.9%-30%)",
A87&lt;=-0.2,"(29.9%-20%)",
A87&lt;=-0.1,"(19.9%-10%)",
A87&lt;0,"(9.9%-0.01%)",
A87&lt;=0.0999,"0%-9.9%",
A87&lt;=0.1999,"10%-19.9%",
A87&lt;=0.2999,"20%-29.9%",
A87&lt;=0.3999,"30%-39.9%",
A87&lt;=0.4999,"40%-49.9%",
A87&lt;=0.5999,"50%-59.9%",
A87&lt;=0.6999,"60%-69.9%",
A87&lt;=0.7999,"70%-79.9%",
A87&lt;=0.8999,"80%-89.9%",
A87&lt;=0.999,"90%-99.9%",
A87&lt;=5,"&gt;100%",
A87&gt;5,"&gt;500%"
)</f>
        <v>(39.9%-30%)</v>
      </c>
      <c r="H87" s="52">
        <f t="shared" si="3"/>
        <v>-0.38568226715280074</v>
      </c>
      <c r="I87" s="52">
        <f t="shared" si="4"/>
        <v>-0.38568226715280074</v>
      </c>
      <c r="J87" s="12">
        <f t="shared" si="5"/>
        <v>1</v>
      </c>
    </row>
    <row r="88" spans="1:10" x14ac:dyDescent="0.25">
      <c r="A88" s="58">
        <v>-0.38157731767614345</v>
      </c>
      <c r="B88" s="56" t="s">
        <v>933</v>
      </c>
      <c r="C88" s="59">
        <v>161.80000000000001</v>
      </c>
      <c r="D88" s="60">
        <v>100.06079</v>
      </c>
      <c r="G88" s="12" t="str" cm="1">
        <f t="array" ref="G88">_xlfn.IFS(
A88&lt;=-1,"(&gt;=100%)",
A88&lt;=-0.9,"(99.9%-90%)",
A88&lt;=-0.8,"(89.9%-80%)",
A88&lt;=-0.7,"(79.9%-70%)",
A88&lt;=-0.6,"(69.9%-60%)",
A88&lt;=-0.5,"(59.9%-50%)",
A88&lt;=-0.4,"(49.9%-40%)",
A88&lt;=-0.3,"(39.9%-30%)",
A88&lt;=-0.2,"(29.9%-20%)",
A88&lt;=-0.1,"(19.9%-10%)",
A88&lt;0,"(9.9%-0.01%)",
A88&lt;=0.0999,"0%-9.9%",
A88&lt;=0.1999,"10%-19.9%",
A88&lt;=0.2999,"20%-29.9%",
A88&lt;=0.3999,"30%-39.9%",
A88&lt;=0.4999,"40%-49.9%",
A88&lt;=0.5999,"50%-59.9%",
A88&lt;=0.6999,"60%-69.9%",
A88&lt;=0.7999,"70%-79.9%",
A88&lt;=0.8999,"80%-89.9%",
A88&lt;=0.999,"90%-99.9%",
A88&lt;=5,"&gt;100%",
A88&gt;5,"&gt;500%"
)</f>
        <v>(39.9%-30%)</v>
      </c>
      <c r="H88" s="52">
        <f t="shared" si="3"/>
        <v>-0.38157731767614345</v>
      </c>
      <c r="I88" s="52">
        <f t="shared" si="4"/>
        <v>-0.38157731767614345</v>
      </c>
      <c r="J88" s="12">
        <f t="shared" si="5"/>
        <v>1</v>
      </c>
    </row>
    <row r="89" spans="1:10" x14ac:dyDescent="0.25">
      <c r="A89" s="58">
        <v>-0.37970863764728807</v>
      </c>
      <c r="B89" s="56" t="s">
        <v>311</v>
      </c>
      <c r="C89" s="59">
        <v>1026.9000000000001</v>
      </c>
      <c r="D89" s="60">
        <v>636.97719999999993</v>
      </c>
      <c r="G89" s="12" t="str" cm="1">
        <f t="array" ref="G89">_xlfn.IFS(
A89&lt;=-1,"(&gt;=100%)",
A89&lt;=-0.9,"(99.9%-90%)",
A89&lt;=-0.8,"(89.9%-80%)",
A89&lt;=-0.7,"(79.9%-70%)",
A89&lt;=-0.6,"(69.9%-60%)",
A89&lt;=-0.5,"(59.9%-50%)",
A89&lt;=-0.4,"(49.9%-40%)",
A89&lt;=-0.3,"(39.9%-30%)",
A89&lt;=-0.2,"(29.9%-20%)",
A89&lt;=-0.1,"(19.9%-10%)",
A89&lt;0,"(9.9%-0.01%)",
A89&lt;=0.0999,"0%-9.9%",
A89&lt;=0.1999,"10%-19.9%",
A89&lt;=0.2999,"20%-29.9%",
A89&lt;=0.3999,"30%-39.9%",
A89&lt;=0.4999,"40%-49.9%",
A89&lt;=0.5999,"50%-59.9%",
A89&lt;=0.6999,"60%-69.9%",
A89&lt;=0.7999,"70%-79.9%",
A89&lt;=0.8999,"80%-89.9%",
A89&lt;=0.999,"90%-99.9%",
A89&lt;=5,"&gt;100%",
A89&gt;5,"&gt;500%"
)</f>
        <v>(39.9%-30%)</v>
      </c>
      <c r="H89" s="52">
        <f t="shared" si="3"/>
        <v>-0.37970863764728807</v>
      </c>
      <c r="I89" s="52">
        <f t="shared" si="4"/>
        <v>-0.37970863764728807</v>
      </c>
      <c r="J89" s="12">
        <f t="shared" si="5"/>
        <v>1</v>
      </c>
    </row>
    <row r="90" spans="1:10" x14ac:dyDescent="0.25">
      <c r="A90" s="58">
        <v>-0.37898743083716313</v>
      </c>
      <c r="B90" s="56" t="s">
        <v>453</v>
      </c>
      <c r="C90" s="59">
        <v>5548.5</v>
      </c>
      <c r="D90" s="60">
        <v>3445.6882400000004</v>
      </c>
      <c r="G90" s="12" t="str" cm="1">
        <f t="array" ref="G90">_xlfn.IFS(
A90&lt;=-1,"(&gt;=100%)",
A90&lt;=-0.9,"(99.9%-90%)",
A90&lt;=-0.8,"(89.9%-80%)",
A90&lt;=-0.7,"(79.9%-70%)",
A90&lt;=-0.6,"(69.9%-60%)",
A90&lt;=-0.5,"(59.9%-50%)",
A90&lt;=-0.4,"(49.9%-40%)",
A90&lt;=-0.3,"(39.9%-30%)",
A90&lt;=-0.2,"(29.9%-20%)",
A90&lt;=-0.1,"(19.9%-10%)",
A90&lt;0,"(9.9%-0.01%)",
A90&lt;=0.0999,"0%-9.9%",
A90&lt;=0.1999,"10%-19.9%",
A90&lt;=0.2999,"20%-29.9%",
A90&lt;=0.3999,"30%-39.9%",
A90&lt;=0.4999,"40%-49.9%",
A90&lt;=0.5999,"50%-59.9%",
A90&lt;=0.6999,"60%-69.9%",
A90&lt;=0.7999,"70%-79.9%",
A90&lt;=0.8999,"80%-89.9%",
A90&lt;=0.999,"90%-99.9%",
A90&lt;=5,"&gt;100%",
A90&gt;5,"&gt;500%"
)</f>
        <v>(39.9%-30%)</v>
      </c>
      <c r="H90" s="52">
        <f t="shared" si="3"/>
        <v>-0.37898743083716313</v>
      </c>
      <c r="I90" s="52">
        <f t="shared" si="4"/>
        <v>-0.37898743083716313</v>
      </c>
      <c r="J90" s="12">
        <f t="shared" si="5"/>
        <v>1</v>
      </c>
    </row>
    <row r="91" spans="1:10" x14ac:dyDescent="0.25">
      <c r="A91" s="58">
        <v>-0.37798599182004083</v>
      </c>
      <c r="B91" s="56" t="s">
        <v>14</v>
      </c>
      <c r="C91" s="59">
        <v>195.6</v>
      </c>
      <c r="D91" s="60">
        <v>121.66594000000001</v>
      </c>
      <c r="G91" s="12" t="str" cm="1">
        <f t="array" ref="G91">_xlfn.IFS(
A91&lt;=-1,"(&gt;=100%)",
A91&lt;=-0.9,"(99.9%-90%)",
A91&lt;=-0.8,"(89.9%-80%)",
A91&lt;=-0.7,"(79.9%-70%)",
A91&lt;=-0.6,"(69.9%-60%)",
A91&lt;=-0.5,"(59.9%-50%)",
A91&lt;=-0.4,"(49.9%-40%)",
A91&lt;=-0.3,"(39.9%-30%)",
A91&lt;=-0.2,"(29.9%-20%)",
A91&lt;=-0.1,"(19.9%-10%)",
A91&lt;0,"(9.9%-0.01%)",
A91&lt;=0.0999,"0%-9.9%",
A91&lt;=0.1999,"10%-19.9%",
A91&lt;=0.2999,"20%-29.9%",
A91&lt;=0.3999,"30%-39.9%",
A91&lt;=0.4999,"40%-49.9%",
A91&lt;=0.5999,"50%-59.9%",
A91&lt;=0.6999,"60%-69.9%",
A91&lt;=0.7999,"70%-79.9%",
A91&lt;=0.8999,"80%-89.9%",
A91&lt;=0.999,"90%-99.9%",
A91&lt;=5,"&gt;100%",
A91&gt;5,"&gt;500%"
)</f>
        <v>(39.9%-30%)</v>
      </c>
      <c r="H91" s="52">
        <f t="shared" si="3"/>
        <v>-0.37798599182004083</v>
      </c>
      <c r="I91" s="52">
        <f t="shared" si="4"/>
        <v>-0.37798599182004083</v>
      </c>
      <c r="J91" s="12">
        <f t="shared" si="5"/>
        <v>1</v>
      </c>
    </row>
    <row r="92" spans="1:10" x14ac:dyDescent="0.25">
      <c r="A92" s="58">
        <v>-0.37524274725558371</v>
      </c>
      <c r="B92" s="56" t="s">
        <v>794</v>
      </c>
      <c r="C92" s="59">
        <v>2253.2077599999998</v>
      </c>
      <c r="D92" s="60">
        <v>1407.7078899999999</v>
      </c>
      <c r="G92" s="12" t="str" cm="1">
        <f t="array" ref="G92">_xlfn.IFS(
A92&lt;=-1,"(&gt;=100%)",
A92&lt;=-0.9,"(99.9%-90%)",
A92&lt;=-0.8,"(89.9%-80%)",
A92&lt;=-0.7,"(79.9%-70%)",
A92&lt;=-0.6,"(69.9%-60%)",
A92&lt;=-0.5,"(59.9%-50%)",
A92&lt;=-0.4,"(49.9%-40%)",
A92&lt;=-0.3,"(39.9%-30%)",
A92&lt;=-0.2,"(29.9%-20%)",
A92&lt;=-0.1,"(19.9%-10%)",
A92&lt;0,"(9.9%-0.01%)",
A92&lt;=0.0999,"0%-9.9%",
A92&lt;=0.1999,"10%-19.9%",
A92&lt;=0.2999,"20%-29.9%",
A92&lt;=0.3999,"30%-39.9%",
A92&lt;=0.4999,"40%-49.9%",
A92&lt;=0.5999,"50%-59.9%",
A92&lt;=0.6999,"60%-69.9%",
A92&lt;=0.7999,"70%-79.9%",
A92&lt;=0.8999,"80%-89.9%",
A92&lt;=0.999,"90%-99.9%",
A92&lt;=5,"&gt;100%",
A92&gt;5,"&gt;500%"
)</f>
        <v>(39.9%-30%)</v>
      </c>
      <c r="H92" s="52">
        <f t="shared" si="3"/>
        <v>-0.37524274725558371</v>
      </c>
      <c r="I92" s="52">
        <f t="shared" si="4"/>
        <v>-0.37524274725558371</v>
      </c>
      <c r="J92" s="12">
        <f t="shared" si="5"/>
        <v>1</v>
      </c>
    </row>
    <row r="93" spans="1:10" x14ac:dyDescent="0.25">
      <c r="A93" s="58">
        <v>-0.37363774091627167</v>
      </c>
      <c r="B93" s="56" t="s">
        <v>154</v>
      </c>
      <c r="C93" s="59">
        <v>14559</v>
      </c>
      <c r="D93" s="60">
        <v>9119.2081300000009</v>
      </c>
      <c r="G93" s="12" t="str" cm="1">
        <f t="array" ref="G93">_xlfn.IFS(
A93&lt;=-1,"(&gt;=100%)",
A93&lt;=-0.9,"(99.9%-90%)",
A93&lt;=-0.8,"(89.9%-80%)",
A93&lt;=-0.7,"(79.9%-70%)",
A93&lt;=-0.6,"(69.9%-60%)",
A93&lt;=-0.5,"(59.9%-50%)",
A93&lt;=-0.4,"(49.9%-40%)",
A93&lt;=-0.3,"(39.9%-30%)",
A93&lt;=-0.2,"(29.9%-20%)",
A93&lt;=-0.1,"(19.9%-10%)",
A93&lt;0,"(9.9%-0.01%)",
A93&lt;=0.0999,"0%-9.9%",
A93&lt;=0.1999,"10%-19.9%",
A93&lt;=0.2999,"20%-29.9%",
A93&lt;=0.3999,"30%-39.9%",
A93&lt;=0.4999,"40%-49.9%",
A93&lt;=0.5999,"50%-59.9%",
A93&lt;=0.6999,"60%-69.9%",
A93&lt;=0.7999,"70%-79.9%",
A93&lt;=0.8999,"80%-89.9%",
A93&lt;=0.999,"90%-99.9%",
A93&lt;=5,"&gt;100%",
A93&gt;5,"&gt;500%"
)</f>
        <v>(39.9%-30%)</v>
      </c>
      <c r="H93" s="52">
        <f t="shared" si="3"/>
        <v>-0.37363774091627167</v>
      </c>
      <c r="I93" s="52">
        <f t="shared" si="4"/>
        <v>-0.37363774091627167</v>
      </c>
      <c r="J93" s="12">
        <f t="shared" si="5"/>
        <v>1</v>
      </c>
    </row>
    <row r="94" spans="1:10" x14ac:dyDescent="0.25">
      <c r="A94" s="58">
        <v>-0.36964041623843774</v>
      </c>
      <c r="B94" s="56" t="s">
        <v>24</v>
      </c>
      <c r="C94" s="59">
        <v>389.2</v>
      </c>
      <c r="D94" s="60">
        <v>245.33595000000003</v>
      </c>
      <c r="G94" s="12" t="str" cm="1">
        <f t="array" ref="G94">_xlfn.IFS(
A94&lt;=-1,"(&gt;=100%)",
A94&lt;=-0.9,"(99.9%-90%)",
A94&lt;=-0.8,"(89.9%-80%)",
A94&lt;=-0.7,"(79.9%-70%)",
A94&lt;=-0.6,"(69.9%-60%)",
A94&lt;=-0.5,"(59.9%-50%)",
A94&lt;=-0.4,"(49.9%-40%)",
A94&lt;=-0.3,"(39.9%-30%)",
A94&lt;=-0.2,"(29.9%-20%)",
A94&lt;=-0.1,"(19.9%-10%)",
A94&lt;0,"(9.9%-0.01%)",
A94&lt;=0.0999,"0%-9.9%",
A94&lt;=0.1999,"10%-19.9%",
A94&lt;=0.2999,"20%-29.9%",
A94&lt;=0.3999,"30%-39.9%",
A94&lt;=0.4999,"40%-49.9%",
A94&lt;=0.5999,"50%-59.9%",
A94&lt;=0.6999,"60%-69.9%",
A94&lt;=0.7999,"70%-79.9%",
A94&lt;=0.8999,"80%-89.9%",
A94&lt;=0.999,"90%-99.9%",
A94&lt;=5,"&gt;100%",
A94&gt;5,"&gt;500%"
)</f>
        <v>(39.9%-30%)</v>
      </c>
      <c r="H94" s="52">
        <f t="shared" si="3"/>
        <v>-0.36964041623843774</v>
      </c>
      <c r="I94" s="52">
        <f t="shared" si="4"/>
        <v>-0.36964041623843774</v>
      </c>
      <c r="J94" s="12">
        <f t="shared" si="5"/>
        <v>1</v>
      </c>
    </row>
    <row r="95" spans="1:10" x14ac:dyDescent="0.25">
      <c r="A95" s="58">
        <v>-0.36700312984059674</v>
      </c>
      <c r="B95" s="56" t="s">
        <v>468</v>
      </c>
      <c r="C95" s="59">
        <v>9102.7000000000007</v>
      </c>
      <c r="D95" s="60">
        <v>5761.9806100000005</v>
      </c>
      <c r="G95" s="12" t="str" cm="1">
        <f t="array" ref="G95">_xlfn.IFS(
A95&lt;=-1,"(&gt;=100%)",
A95&lt;=-0.9,"(99.9%-90%)",
A95&lt;=-0.8,"(89.9%-80%)",
A95&lt;=-0.7,"(79.9%-70%)",
A95&lt;=-0.6,"(69.9%-60%)",
A95&lt;=-0.5,"(59.9%-50%)",
A95&lt;=-0.4,"(49.9%-40%)",
A95&lt;=-0.3,"(39.9%-30%)",
A95&lt;=-0.2,"(29.9%-20%)",
A95&lt;=-0.1,"(19.9%-10%)",
A95&lt;0,"(9.9%-0.01%)",
A95&lt;=0.0999,"0%-9.9%",
A95&lt;=0.1999,"10%-19.9%",
A95&lt;=0.2999,"20%-29.9%",
A95&lt;=0.3999,"30%-39.9%",
A95&lt;=0.4999,"40%-49.9%",
A95&lt;=0.5999,"50%-59.9%",
A95&lt;=0.6999,"60%-69.9%",
A95&lt;=0.7999,"70%-79.9%",
A95&lt;=0.8999,"80%-89.9%",
A95&lt;=0.999,"90%-99.9%",
A95&lt;=5,"&gt;100%",
A95&gt;5,"&gt;500%"
)</f>
        <v>(39.9%-30%)</v>
      </c>
      <c r="H95" s="52">
        <f t="shared" si="3"/>
        <v>-0.36700312984059674</v>
      </c>
      <c r="I95" s="52">
        <f t="shared" si="4"/>
        <v>-0.36700312984059674</v>
      </c>
      <c r="J95" s="12">
        <f t="shared" si="5"/>
        <v>1</v>
      </c>
    </row>
    <row r="96" spans="1:10" x14ac:dyDescent="0.25">
      <c r="A96" s="58">
        <v>-0.3664052490626673</v>
      </c>
      <c r="B96" s="56" t="s">
        <v>10</v>
      </c>
      <c r="C96" s="59">
        <v>373.4</v>
      </c>
      <c r="D96" s="60">
        <v>236.58428000000001</v>
      </c>
      <c r="G96" s="12" t="str" cm="1">
        <f t="array" ref="G96">_xlfn.IFS(
A96&lt;=-1,"(&gt;=100%)",
A96&lt;=-0.9,"(99.9%-90%)",
A96&lt;=-0.8,"(89.9%-80%)",
A96&lt;=-0.7,"(79.9%-70%)",
A96&lt;=-0.6,"(69.9%-60%)",
A96&lt;=-0.5,"(59.9%-50%)",
A96&lt;=-0.4,"(49.9%-40%)",
A96&lt;=-0.3,"(39.9%-30%)",
A96&lt;=-0.2,"(29.9%-20%)",
A96&lt;=-0.1,"(19.9%-10%)",
A96&lt;0,"(9.9%-0.01%)",
A96&lt;=0.0999,"0%-9.9%",
A96&lt;=0.1999,"10%-19.9%",
A96&lt;=0.2999,"20%-29.9%",
A96&lt;=0.3999,"30%-39.9%",
A96&lt;=0.4999,"40%-49.9%",
A96&lt;=0.5999,"50%-59.9%",
A96&lt;=0.6999,"60%-69.9%",
A96&lt;=0.7999,"70%-79.9%",
A96&lt;=0.8999,"80%-89.9%",
A96&lt;=0.999,"90%-99.9%",
A96&lt;=5,"&gt;100%",
A96&gt;5,"&gt;500%"
)</f>
        <v>(39.9%-30%)</v>
      </c>
      <c r="H96" s="52">
        <f t="shared" si="3"/>
        <v>-0.3664052490626673</v>
      </c>
      <c r="I96" s="52">
        <f t="shared" si="4"/>
        <v>-0.3664052490626673</v>
      </c>
      <c r="J96" s="12">
        <f t="shared" si="5"/>
        <v>1</v>
      </c>
    </row>
    <row r="97" spans="1:10" x14ac:dyDescent="0.25">
      <c r="A97" s="58">
        <v>-0.36631804115378402</v>
      </c>
      <c r="B97" s="56" t="s">
        <v>597</v>
      </c>
      <c r="C97" s="59">
        <v>692.81600000000003</v>
      </c>
      <c r="D97" s="60">
        <v>439.02499999999998</v>
      </c>
      <c r="G97" s="12" t="str" cm="1">
        <f t="array" ref="G97">_xlfn.IFS(
A97&lt;=-1,"(&gt;=100%)",
A97&lt;=-0.9,"(99.9%-90%)",
A97&lt;=-0.8,"(89.9%-80%)",
A97&lt;=-0.7,"(79.9%-70%)",
A97&lt;=-0.6,"(69.9%-60%)",
A97&lt;=-0.5,"(59.9%-50%)",
A97&lt;=-0.4,"(49.9%-40%)",
A97&lt;=-0.3,"(39.9%-30%)",
A97&lt;=-0.2,"(29.9%-20%)",
A97&lt;=-0.1,"(19.9%-10%)",
A97&lt;0,"(9.9%-0.01%)",
A97&lt;=0.0999,"0%-9.9%",
A97&lt;=0.1999,"10%-19.9%",
A97&lt;=0.2999,"20%-29.9%",
A97&lt;=0.3999,"30%-39.9%",
A97&lt;=0.4999,"40%-49.9%",
A97&lt;=0.5999,"50%-59.9%",
A97&lt;=0.6999,"60%-69.9%",
A97&lt;=0.7999,"70%-79.9%",
A97&lt;=0.8999,"80%-89.9%",
A97&lt;=0.999,"90%-99.9%",
A97&lt;=5,"&gt;100%",
A97&gt;5,"&gt;500%"
)</f>
        <v>(39.9%-30%)</v>
      </c>
      <c r="H97" s="52">
        <f t="shared" si="3"/>
        <v>-0.36631804115378402</v>
      </c>
      <c r="I97" s="52">
        <f t="shared" si="4"/>
        <v>-0.36631804115378402</v>
      </c>
      <c r="J97" s="12">
        <f t="shared" si="5"/>
        <v>1</v>
      </c>
    </row>
    <row r="98" spans="1:10" x14ac:dyDescent="0.25">
      <c r="A98" s="58">
        <v>-0.36501206694560673</v>
      </c>
      <c r="B98" s="56" t="s">
        <v>881</v>
      </c>
      <c r="C98" s="59">
        <v>597.5</v>
      </c>
      <c r="D98" s="60">
        <v>379.40528999999998</v>
      </c>
      <c r="G98" s="12" t="str" cm="1">
        <f t="array" ref="G98">_xlfn.IFS(
A98&lt;=-1,"(&gt;=100%)",
A98&lt;=-0.9,"(99.9%-90%)",
A98&lt;=-0.8,"(89.9%-80%)",
A98&lt;=-0.7,"(79.9%-70%)",
A98&lt;=-0.6,"(69.9%-60%)",
A98&lt;=-0.5,"(59.9%-50%)",
A98&lt;=-0.4,"(49.9%-40%)",
A98&lt;=-0.3,"(39.9%-30%)",
A98&lt;=-0.2,"(29.9%-20%)",
A98&lt;=-0.1,"(19.9%-10%)",
A98&lt;0,"(9.9%-0.01%)",
A98&lt;=0.0999,"0%-9.9%",
A98&lt;=0.1999,"10%-19.9%",
A98&lt;=0.2999,"20%-29.9%",
A98&lt;=0.3999,"30%-39.9%",
A98&lt;=0.4999,"40%-49.9%",
A98&lt;=0.5999,"50%-59.9%",
A98&lt;=0.6999,"60%-69.9%",
A98&lt;=0.7999,"70%-79.9%",
A98&lt;=0.8999,"80%-89.9%",
A98&lt;=0.999,"90%-99.9%",
A98&lt;=5,"&gt;100%",
A98&gt;5,"&gt;500%"
)</f>
        <v>(39.9%-30%)</v>
      </c>
      <c r="H98" s="52">
        <f t="shared" si="3"/>
        <v>-0.36501206694560673</v>
      </c>
      <c r="I98" s="52">
        <f t="shared" si="4"/>
        <v>-0.36501206694560673</v>
      </c>
      <c r="J98" s="12">
        <f t="shared" si="5"/>
        <v>1</v>
      </c>
    </row>
    <row r="99" spans="1:10" x14ac:dyDescent="0.25">
      <c r="A99" s="58">
        <v>-0.36234090620368403</v>
      </c>
      <c r="B99" s="56" t="s">
        <v>343</v>
      </c>
      <c r="C99" s="59">
        <v>472.3</v>
      </c>
      <c r="D99" s="60">
        <v>301.16639000000004</v>
      </c>
      <c r="G99" s="12" t="str" cm="1">
        <f t="array" ref="G99">_xlfn.IFS(
A99&lt;=-1,"(&gt;=100%)",
A99&lt;=-0.9,"(99.9%-90%)",
A99&lt;=-0.8,"(89.9%-80%)",
A99&lt;=-0.7,"(79.9%-70%)",
A99&lt;=-0.6,"(69.9%-60%)",
A99&lt;=-0.5,"(59.9%-50%)",
A99&lt;=-0.4,"(49.9%-40%)",
A99&lt;=-0.3,"(39.9%-30%)",
A99&lt;=-0.2,"(29.9%-20%)",
A99&lt;=-0.1,"(19.9%-10%)",
A99&lt;0,"(9.9%-0.01%)",
A99&lt;=0.0999,"0%-9.9%",
A99&lt;=0.1999,"10%-19.9%",
A99&lt;=0.2999,"20%-29.9%",
A99&lt;=0.3999,"30%-39.9%",
A99&lt;=0.4999,"40%-49.9%",
A99&lt;=0.5999,"50%-59.9%",
A99&lt;=0.6999,"60%-69.9%",
A99&lt;=0.7999,"70%-79.9%",
A99&lt;=0.8999,"80%-89.9%",
A99&lt;=0.999,"90%-99.9%",
A99&lt;=5,"&gt;100%",
A99&gt;5,"&gt;500%"
)</f>
        <v>(39.9%-30%)</v>
      </c>
      <c r="H99" s="52">
        <f t="shared" si="3"/>
        <v>-0.36234090620368403</v>
      </c>
      <c r="I99" s="52">
        <f t="shared" si="4"/>
        <v>-0.36234090620368403</v>
      </c>
      <c r="J99" s="12">
        <f t="shared" si="5"/>
        <v>1</v>
      </c>
    </row>
    <row r="100" spans="1:10" x14ac:dyDescent="0.25">
      <c r="A100" s="58">
        <v>-0.36103715913291123</v>
      </c>
      <c r="B100" s="56" t="s">
        <v>770</v>
      </c>
      <c r="C100" s="59">
        <v>2324.60914</v>
      </c>
      <c r="D100" s="60">
        <v>1485.3388600000001</v>
      </c>
      <c r="G100" s="12" t="str" cm="1">
        <f t="array" ref="G100">_xlfn.IFS(
A100&lt;=-1,"(&gt;=100%)",
A100&lt;=-0.9,"(99.9%-90%)",
A100&lt;=-0.8,"(89.9%-80%)",
A100&lt;=-0.7,"(79.9%-70%)",
A100&lt;=-0.6,"(69.9%-60%)",
A100&lt;=-0.5,"(59.9%-50%)",
A100&lt;=-0.4,"(49.9%-40%)",
A100&lt;=-0.3,"(39.9%-30%)",
A100&lt;=-0.2,"(29.9%-20%)",
A100&lt;=-0.1,"(19.9%-10%)",
A100&lt;0,"(9.9%-0.01%)",
A100&lt;=0.0999,"0%-9.9%",
A100&lt;=0.1999,"10%-19.9%",
A100&lt;=0.2999,"20%-29.9%",
A100&lt;=0.3999,"30%-39.9%",
A100&lt;=0.4999,"40%-49.9%",
A100&lt;=0.5999,"50%-59.9%",
A100&lt;=0.6999,"60%-69.9%",
A100&lt;=0.7999,"70%-79.9%",
A100&lt;=0.8999,"80%-89.9%",
A100&lt;=0.999,"90%-99.9%",
A100&lt;=5,"&gt;100%",
A100&gt;5,"&gt;500%"
)</f>
        <v>(39.9%-30%)</v>
      </c>
      <c r="H100" s="52">
        <f t="shared" si="3"/>
        <v>-0.36103715913291123</v>
      </c>
      <c r="I100" s="52">
        <f t="shared" si="4"/>
        <v>-0.36103715913291123</v>
      </c>
      <c r="J100" s="12">
        <f t="shared" si="5"/>
        <v>1</v>
      </c>
    </row>
    <row r="101" spans="1:10" x14ac:dyDescent="0.25">
      <c r="A101" s="58">
        <v>-0.3589160678076081</v>
      </c>
      <c r="B101" s="56" t="s">
        <v>375</v>
      </c>
      <c r="C101" s="59">
        <v>1232.9000000000001</v>
      </c>
      <c r="D101" s="60">
        <v>790.39238</v>
      </c>
      <c r="G101" s="12" t="str" cm="1">
        <f t="array" ref="G101">_xlfn.IFS(
A101&lt;=-1,"(&gt;=100%)",
A101&lt;=-0.9,"(99.9%-90%)",
A101&lt;=-0.8,"(89.9%-80%)",
A101&lt;=-0.7,"(79.9%-70%)",
A101&lt;=-0.6,"(69.9%-60%)",
A101&lt;=-0.5,"(59.9%-50%)",
A101&lt;=-0.4,"(49.9%-40%)",
A101&lt;=-0.3,"(39.9%-30%)",
A101&lt;=-0.2,"(29.9%-20%)",
A101&lt;=-0.1,"(19.9%-10%)",
A101&lt;0,"(9.9%-0.01%)",
A101&lt;=0.0999,"0%-9.9%",
A101&lt;=0.1999,"10%-19.9%",
A101&lt;=0.2999,"20%-29.9%",
A101&lt;=0.3999,"30%-39.9%",
A101&lt;=0.4999,"40%-49.9%",
A101&lt;=0.5999,"50%-59.9%",
A101&lt;=0.6999,"60%-69.9%",
A101&lt;=0.7999,"70%-79.9%",
A101&lt;=0.8999,"80%-89.9%",
A101&lt;=0.999,"90%-99.9%",
A101&lt;=5,"&gt;100%",
A101&gt;5,"&gt;500%"
)</f>
        <v>(39.9%-30%)</v>
      </c>
      <c r="H101" s="52">
        <f t="shared" si="3"/>
        <v>-0.3589160678076081</v>
      </c>
      <c r="I101" s="52">
        <f t="shared" si="4"/>
        <v>-0.3589160678076081</v>
      </c>
      <c r="J101" s="12">
        <f t="shared" si="5"/>
        <v>1</v>
      </c>
    </row>
    <row r="102" spans="1:10" x14ac:dyDescent="0.25">
      <c r="A102" s="58">
        <v>-0.35869695023019466</v>
      </c>
      <c r="B102" s="56" t="s">
        <v>531</v>
      </c>
      <c r="C102" s="59">
        <v>728.51400000000001</v>
      </c>
      <c r="D102" s="60">
        <v>467.19824999999997</v>
      </c>
      <c r="G102" s="12" t="str" cm="1">
        <f t="array" ref="G102">_xlfn.IFS(
A102&lt;=-1,"(&gt;=100%)",
A102&lt;=-0.9,"(99.9%-90%)",
A102&lt;=-0.8,"(89.9%-80%)",
A102&lt;=-0.7,"(79.9%-70%)",
A102&lt;=-0.6,"(69.9%-60%)",
A102&lt;=-0.5,"(59.9%-50%)",
A102&lt;=-0.4,"(49.9%-40%)",
A102&lt;=-0.3,"(39.9%-30%)",
A102&lt;=-0.2,"(29.9%-20%)",
A102&lt;=-0.1,"(19.9%-10%)",
A102&lt;0,"(9.9%-0.01%)",
A102&lt;=0.0999,"0%-9.9%",
A102&lt;=0.1999,"10%-19.9%",
A102&lt;=0.2999,"20%-29.9%",
A102&lt;=0.3999,"30%-39.9%",
A102&lt;=0.4999,"40%-49.9%",
A102&lt;=0.5999,"50%-59.9%",
A102&lt;=0.6999,"60%-69.9%",
A102&lt;=0.7999,"70%-79.9%",
A102&lt;=0.8999,"80%-89.9%",
A102&lt;=0.999,"90%-99.9%",
A102&lt;=5,"&gt;100%",
A102&gt;5,"&gt;500%"
)</f>
        <v>(39.9%-30%)</v>
      </c>
      <c r="H102" s="52">
        <f t="shared" si="3"/>
        <v>-0.35869695023019466</v>
      </c>
      <c r="I102" s="52">
        <f t="shared" si="4"/>
        <v>-0.35869695023019466</v>
      </c>
      <c r="J102" s="12">
        <f t="shared" si="5"/>
        <v>1</v>
      </c>
    </row>
    <row r="103" spans="1:10" x14ac:dyDescent="0.25">
      <c r="A103" s="58">
        <v>-0.3497750453939969</v>
      </c>
      <c r="B103" s="56" t="s">
        <v>774</v>
      </c>
      <c r="C103" s="59">
        <v>312.59640000000002</v>
      </c>
      <c r="D103" s="60">
        <v>203.25798</v>
      </c>
      <c r="G103" s="12" t="str" cm="1">
        <f t="array" ref="G103">_xlfn.IFS(
A103&lt;=-1,"(&gt;=100%)",
A103&lt;=-0.9,"(99.9%-90%)",
A103&lt;=-0.8,"(89.9%-80%)",
A103&lt;=-0.7,"(79.9%-70%)",
A103&lt;=-0.6,"(69.9%-60%)",
A103&lt;=-0.5,"(59.9%-50%)",
A103&lt;=-0.4,"(49.9%-40%)",
A103&lt;=-0.3,"(39.9%-30%)",
A103&lt;=-0.2,"(29.9%-20%)",
A103&lt;=-0.1,"(19.9%-10%)",
A103&lt;0,"(9.9%-0.01%)",
A103&lt;=0.0999,"0%-9.9%",
A103&lt;=0.1999,"10%-19.9%",
A103&lt;=0.2999,"20%-29.9%",
A103&lt;=0.3999,"30%-39.9%",
A103&lt;=0.4999,"40%-49.9%",
A103&lt;=0.5999,"50%-59.9%",
A103&lt;=0.6999,"60%-69.9%",
A103&lt;=0.7999,"70%-79.9%",
A103&lt;=0.8999,"80%-89.9%",
A103&lt;=0.999,"90%-99.9%",
A103&lt;=5,"&gt;100%",
A103&gt;5,"&gt;500%"
)</f>
        <v>(39.9%-30%)</v>
      </c>
      <c r="H103" s="52">
        <f t="shared" si="3"/>
        <v>-0.3497750453939969</v>
      </c>
      <c r="I103" s="52">
        <f t="shared" si="4"/>
        <v>-0.3497750453939969</v>
      </c>
      <c r="J103" s="12">
        <f t="shared" si="5"/>
        <v>1</v>
      </c>
    </row>
    <row r="104" spans="1:10" x14ac:dyDescent="0.25">
      <c r="A104" s="58">
        <v>-0.34973566158386632</v>
      </c>
      <c r="B104" s="56" t="s">
        <v>307</v>
      </c>
      <c r="C104" s="59">
        <v>406.6</v>
      </c>
      <c r="D104" s="60">
        <v>264.39747999999997</v>
      </c>
      <c r="G104" s="12" t="str" cm="1">
        <f t="array" ref="G104">_xlfn.IFS(
A104&lt;=-1,"(&gt;=100%)",
A104&lt;=-0.9,"(99.9%-90%)",
A104&lt;=-0.8,"(89.9%-80%)",
A104&lt;=-0.7,"(79.9%-70%)",
A104&lt;=-0.6,"(69.9%-60%)",
A104&lt;=-0.5,"(59.9%-50%)",
A104&lt;=-0.4,"(49.9%-40%)",
A104&lt;=-0.3,"(39.9%-30%)",
A104&lt;=-0.2,"(29.9%-20%)",
A104&lt;=-0.1,"(19.9%-10%)",
A104&lt;0,"(9.9%-0.01%)",
A104&lt;=0.0999,"0%-9.9%",
A104&lt;=0.1999,"10%-19.9%",
A104&lt;=0.2999,"20%-29.9%",
A104&lt;=0.3999,"30%-39.9%",
A104&lt;=0.4999,"40%-49.9%",
A104&lt;=0.5999,"50%-59.9%",
A104&lt;=0.6999,"60%-69.9%",
A104&lt;=0.7999,"70%-79.9%",
A104&lt;=0.8999,"80%-89.9%",
A104&lt;=0.999,"90%-99.9%",
A104&lt;=5,"&gt;100%",
A104&gt;5,"&gt;500%"
)</f>
        <v>(39.9%-30%)</v>
      </c>
      <c r="H104" s="52">
        <f t="shared" si="3"/>
        <v>-0.34973566158386632</v>
      </c>
      <c r="I104" s="52">
        <f t="shared" si="4"/>
        <v>-0.34973566158386632</v>
      </c>
      <c r="J104" s="12">
        <f t="shared" si="5"/>
        <v>1</v>
      </c>
    </row>
    <row r="105" spans="1:10" x14ac:dyDescent="0.25">
      <c r="A105" s="58">
        <v>-0.34554038888888888</v>
      </c>
      <c r="B105" s="56" t="s">
        <v>236</v>
      </c>
      <c r="C105" s="59">
        <v>1800</v>
      </c>
      <c r="D105" s="60">
        <v>1178.0273</v>
      </c>
      <c r="G105" s="12" t="str" cm="1">
        <f t="array" ref="G105">_xlfn.IFS(
A105&lt;=-1,"(&gt;=100%)",
A105&lt;=-0.9,"(99.9%-90%)",
A105&lt;=-0.8,"(89.9%-80%)",
A105&lt;=-0.7,"(79.9%-70%)",
A105&lt;=-0.6,"(69.9%-60%)",
A105&lt;=-0.5,"(59.9%-50%)",
A105&lt;=-0.4,"(49.9%-40%)",
A105&lt;=-0.3,"(39.9%-30%)",
A105&lt;=-0.2,"(29.9%-20%)",
A105&lt;=-0.1,"(19.9%-10%)",
A105&lt;0,"(9.9%-0.01%)",
A105&lt;=0.0999,"0%-9.9%",
A105&lt;=0.1999,"10%-19.9%",
A105&lt;=0.2999,"20%-29.9%",
A105&lt;=0.3999,"30%-39.9%",
A105&lt;=0.4999,"40%-49.9%",
A105&lt;=0.5999,"50%-59.9%",
A105&lt;=0.6999,"60%-69.9%",
A105&lt;=0.7999,"70%-79.9%",
A105&lt;=0.8999,"80%-89.9%",
A105&lt;=0.999,"90%-99.9%",
A105&lt;=5,"&gt;100%",
A105&gt;5,"&gt;500%"
)</f>
        <v>(39.9%-30%)</v>
      </c>
      <c r="H105" s="52">
        <f t="shared" si="3"/>
        <v>-0.34554038888888888</v>
      </c>
      <c r="I105" s="52">
        <f t="shared" si="4"/>
        <v>-0.34554038888888888</v>
      </c>
      <c r="J105" s="12">
        <f t="shared" si="5"/>
        <v>1</v>
      </c>
    </row>
    <row r="106" spans="1:10" x14ac:dyDescent="0.25">
      <c r="A106" s="58">
        <v>-0.34347418329789919</v>
      </c>
      <c r="B106" s="56" t="s">
        <v>150</v>
      </c>
      <c r="C106" s="59">
        <v>4374.3</v>
      </c>
      <c r="D106" s="60">
        <v>2871.8408799999997</v>
      </c>
      <c r="G106" s="12" t="str" cm="1">
        <f t="array" ref="G106">_xlfn.IFS(
A106&lt;=-1,"(&gt;=100%)",
A106&lt;=-0.9,"(99.9%-90%)",
A106&lt;=-0.8,"(89.9%-80%)",
A106&lt;=-0.7,"(79.9%-70%)",
A106&lt;=-0.6,"(69.9%-60%)",
A106&lt;=-0.5,"(59.9%-50%)",
A106&lt;=-0.4,"(49.9%-40%)",
A106&lt;=-0.3,"(39.9%-30%)",
A106&lt;=-0.2,"(29.9%-20%)",
A106&lt;=-0.1,"(19.9%-10%)",
A106&lt;0,"(9.9%-0.01%)",
A106&lt;=0.0999,"0%-9.9%",
A106&lt;=0.1999,"10%-19.9%",
A106&lt;=0.2999,"20%-29.9%",
A106&lt;=0.3999,"30%-39.9%",
A106&lt;=0.4999,"40%-49.9%",
A106&lt;=0.5999,"50%-59.9%",
A106&lt;=0.6999,"60%-69.9%",
A106&lt;=0.7999,"70%-79.9%",
A106&lt;=0.8999,"80%-89.9%",
A106&lt;=0.999,"90%-99.9%",
A106&lt;=5,"&gt;100%",
A106&gt;5,"&gt;500%"
)</f>
        <v>(39.9%-30%)</v>
      </c>
      <c r="H106" s="52">
        <f t="shared" si="3"/>
        <v>-0.34347418329789919</v>
      </c>
      <c r="I106" s="52">
        <f t="shared" si="4"/>
        <v>-0.34347418329789919</v>
      </c>
      <c r="J106" s="12">
        <f t="shared" si="5"/>
        <v>1</v>
      </c>
    </row>
    <row r="107" spans="1:10" x14ac:dyDescent="0.25">
      <c r="A107" s="58">
        <v>-0.34231687945925648</v>
      </c>
      <c r="B107" s="56" t="s">
        <v>595</v>
      </c>
      <c r="C107" s="59">
        <v>532.6</v>
      </c>
      <c r="D107" s="60">
        <v>350.28203000000002</v>
      </c>
      <c r="G107" s="12" t="str" cm="1">
        <f t="array" ref="G107">_xlfn.IFS(
A107&lt;=-1,"(&gt;=100%)",
A107&lt;=-0.9,"(99.9%-90%)",
A107&lt;=-0.8,"(89.9%-80%)",
A107&lt;=-0.7,"(79.9%-70%)",
A107&lt;=-0.6,"(69.9%-60%)",
A107&lt;=-0.5,"(59.9%-50%)",
A107&lt;=-0.4,"(49.9%-40%)",
A107&lt;=-0.3,"(39.9%-30%)",
A107&lt;=-0.2,"(29.9%-20%)",
A107&lt;=-0.1,"(19.9%-10%)",
A107&lt;0,"(9.9%-0.01%)",
A107&lt;=0.0999,"0%-9.9%",
A107&lt;=0.1999,"10%-19.9%",
A107&lt;=0.2999,"20%-29.9%",
A107&lt;=0.3999,"30%-39.9%",
A107&lt;=0.4999,"40%-49.9%",
A107&lt;=0.5999,"50%-59.9%",
A107&lt;=0.6999,"60%-69.9%",
A107&lt;=0.7999,"70%-79.9%",
A107&lt;=0.8999,"80%-89.9%",
A107&lt;=0.999,"90%-99.9%",
A107&lt;=5,"&gt;100%",
A107&gt;5,"&gt;500%"
)</f>
        <v>(39.9%-30%)</v>
      </c>
      <c r="H107" s="52">
        <f t="shared" si="3"/>
        <v>-0.34231687945925648</v>
      </c>
      <c r="I107" s="52">
        <f t="shared" si="4"/>
        <v>-0.34231687945925648</v>
      </c>
      <c r="J107" s="12">
        <f t="shared" si="5"/>
        <v>1</v>
      </c>
    </row>
    <row r="108" spans="1:10" x14ac:dyDescent="0.25">
      <c r="A108" s="58">
        <v>-0.33957471619365609</v>
      </c>
      <c r="B108" s="56" t="s">
        <v>358</v>
      </c>
      <c r="C108" s="59">
        <v>1198</v>
      </c>
      <c r="D108" s="60">
        <v>791.18948999999998</v>
      </c>
      <c r="G108" s="12" t="str" cm="1">
        <f t="array" ref="G108">_xlfn.IFS(
A108&lt;=-1,"(&gt;=100%)",
A108&lt;=-0.9,"(99.9%-90%)",
A108&lt;=-0.8,"(89.9%-80%)",
A108&lt;=-0.7,"(79.9%-70%)",
A108&lt;=-0.6,"(69.9%-60%)",
A108&lt;=-0.5,"(59.9%-50%)",
A108&lt;=-0.4,"(49.9%-40%)",
A108&lt;=-0.3,"(39.9%-30%)",
A108&lt;=-0.2,"(29.9%-20%)",
A108&lt;=-0.1,"(19.9%-10%)",
A108&lt;0,"(9.9%-0.01%)",
A108&lt;=0.0999,"0%-9.9%",
A108&lt;=0.1999,"10%-19.9%",
A108&lt;=0.2999,"20%-29.9%",
A108&lt;=0.3999,"30%-39.9%",
A108&lt;=0.4999,"40%-49.9%",
A108&lt;=0.5999,"50%-59.9%",
A108&lt;=0.6999,"60%-69.9%",
A108&lt;=0.7999,"70%-79.9%",
A108&lt;=0.8999,"80%-89.9%",
A108&lt;=0.999,"90%-99.9%",
A108&lt;=5,"&gt;100%",
A108&gt;5,"&gt;500%"
)</f>
        <v>(39.9%-30%)</v>
      </c>
      <c r="H108" s="52">
        <f t="shared" si="3"/>
        <v>-0.33957471619365609</v>
      </c>
      <c r="I108" s="52">
        <f t="shared" si="4"/>
        <v>-0.33957471619365609</v>
      </c>
      <c r="J108" s="12">
        <f t="shared" si="5"/>
        <v>1</v>
      </c>
    </row>
    <row r="109" spans="1:10" x14ac:dyDescent="0.25">
      <c r="A109" s="58">
        <v>-0.33838066627703106</v>
      </c>
      <c r="B109" s="56" t="s">
        <v>449</v>
      </c>
      <c r="C109" s="59">
        <v>855.5</v>
      </c>
      <c r="D109" s="60">
        <v>566.01533999999992</v>
      </c>
      <c r="G109" s="12" t="str" cm="1">
        <f t="array" ref="G109">_xlfn.IFS(
A109&lt;=-1,"(&gt;=100%)",
A109&lt;=-0.9,"(99.9%-90%)",
A109&lt;=-0.8,"(89.9%-80%)",
A109&lt;=-0.7,"(79.9%-70%)",
A109&lt;=-0.6,"(69.9%-60%)",
A109&lt;=-0.5,"(59.9%-50%)",
A109&lt;=-0.4,"(49.9%-40%)",
A109&lt;=-0.3,"(39.9%-30%)",
A109&lt;=-0.2,"(29.9%-20%)",
A109&lt;=-0.1,"(19.9%-10%)",
A109&lt;0,"(9.9%-0.01%)",
A109&lt;=0.0999,"0%-9.9%",
A109&lt;=0.1999,"10%-19.9%",
A109&lt;=0.2999,"20%-29.9%",
A109&lt;=0.3999,"30%-39.9%",
A109&lt;=0.4999,"40%-49.9%",
A109&lt;=0.5999,"50%-59.9%",
A109&lt;=0.6999,"60%-69.9%",
A109&lt;=0.7999,"70%-79.9%",
A109&lt;=0.8999,"80%-89.9%",
A109&lt;=0.999,"90%-99.9%",
A109&lt;=5,"&gt;100%",
A109&gt;5,"&gt;500%"
)</f>
        <v>(39.9%-30%)</v>
      </c>
      <c r="H109" s="52">
        <f t="shared" si="3"/>
        <v>-0.33838066627703106</v>
      </c>
      <c r="I109" s="52">
        <f t="shared" si="4"/>
        <v>-0.33838066627703106</v>
      </c>
      <c r="J109" s="12">
        <f t="shared" si="5"/>
        <v>1</v>
      </c>
    </row>
    <row r="110" spans="1:10" x14ac:dyDescent="0.25">
      <c r="A110" s="58">
        <v>-0.33531929673427835</v>
      </c>
      <c r="B110" s="56" t="s">
        <v>174</v>
      </c>
      <c r="C110" s="59">
        <v>2553.8000000000002</v>
      </c>
      <c r="D110" s="60">
        <v>1697.4615800000001</v>
      </c>
      <c r="G110" s="12" t="str" cm="1">
        <f t="array" ref="G110">_xlfn.IFS(
A110&lt;=-1,"(&gt;=100%)",
A110&lt;=-0.9,"(99.9%-90%)",
A110&lt;=-0.8,"(89.9%-80%)",
A110&lt;=-0.7,"(79.9%-70%)",
A110&lt;=-0.6,"(69.9%-60%)",
A110&lt;=-0.5,"(59.9%-50%)",
A110&lt;=-0.4,"(49.9%-40%)",
A110&lt;=-0.3,"(39.9%-30%)",
A110&lt;=-0.2,"(29.9%-20%)",
A110&lt;=-0.1,"(19.9%-10%)",
A110&lt;0,"(9.9%-0.01%)",
A110&lt;=0.0999,"0%-9.9%",
A110&lt;=0.1999,"10%-19.9%",
A110&lt;=0.2999,"20%-29.9%",
A110&lt;=0.3999,"30%-39.9%",
A110&lt;=0.4999,"40%-49.9%",
A110&lt;=0.5999,"50%-59.9%",
A110&lt;=0.6999,"60%-69.9%",
A110&lt;=0.7999,"70%-79.9%",
A110&lt;=0.8999,"80%-89.9%",
A110&lt;=0.999,"90%-99.9%",
A110&lt;=5,"&gt;100%",
A110&gt;5,"&gt;500%"
)</f>
        <v>(39.9%-30%)</v>
      </c>
      <c r="H110" s="52">
        <f t="shared" si="3"/>
        <v>-0.33531929673427835</v>
      </c>
      <c r="I110" s="52">
        <f t="shared" si="4"/>
        <v>-0.33531929673427835</v>
      </c>
      <c r="J110" s="12">
        <f t="shared" si="5"/>
        <v>1</v>
      </c>
    </row>
    <row r="111" spans="1:10" x14ac:dyDescent="0.25">
      <c r="A111" s="58">
        <v>-0.3350364215091326</v>
      </c>
      <c r="B111" s="56" t="s">
        <v>529</v>
      </c>
      <c r="C111" s="59">
        <v>467.16899999999998</v>
      </c>
      <c r="D111" s="60">
        <v>310.65037000000001</v>
      </c>
      <c r="G111" s="12" t="str" cm="1">
        <f t="array" ref="G111">_xlfn.IFS(
A111&lt;=-1,"(&gt;=100%)",
A111&lt;=-0.9,"(99.9%-90%)",
A111&lt;=-0.8,"(89.9%-80%)",
A111&lt;=-0.7,"(79.9%-70%)",
A111&lt;=-0.6,"(69.9%-60%)",
A111&lt;=-0.5,"(59.9%-50%)",
A111&lt;=-0.4,"(49.9%-40%)",
A111&lt;=-0.3,"(39.9%-30%)",
A111&lt;=-0.2,"(29.9%-20%)",
A111&lt;=-0.1,"(19.9%-10%)",
A111&lt;0,"(9.9%-0.01%)",
A111&lt;=0.0999,"0%-9.9%",
A111&lt;=0.1999,"10%-19.9%",
A111&lt;=0.2999,"20%-29.9%",
A111&lt;=0.3999,"30%-39.9%",
A111&lt;=0.4999,"40%-49.9%",
A111&lt;=0.5999,"50%-59.9%",
A111&lt;=0.6999,"60%-69.9%",
A111&lt;=0.7999,"70%-79.9%",
A111&lt;=0.8999,"80%-89.9%",
A111&lt;=0.999,"90%-99.9%",
A111&lt;=5,"&gt;100%",
A111&gt;5,"&gt;500%"
)</f>
        <v>(39.9%-30%)</v>
      </c>
      <c r="H111" s="52">
        <f t="shared" si="3"/>
        <v>-0.3350364215091326</v>
      </c>
      <c r="I111" s="52">
        <f t="shared" si="4"/>
        <v>-0.3350364215091326</v>
      </c>
      <c r="J111" s="12">
        <f t="shared" si="5"/>
        <v>1</v>
      </c>
    </row>
    <row r="112" spans="1:10" x14ac:dyDescent="0.25">
      <c r="A112" s="58">
        <v>-0.33301456521739126</v>
      </c>
      <c r="B112" s="56" t="s">
        <v>132</v>
      </c>
      <c r="C112" s="59">
        <v>46</v>
      </c>
      <c r="D112" s="60">
        <v>30.681330000000003</v>
      </c>
      <c r="G112" s="12" t="str" cm="1">
        <f t="array" ref="G112">_xlfn.IFS(
A112&lt;=-1,"(&gt;=100%)",
A112&lt;=-0.9,"(99.9%-90%)",
A112&lt;=-0.8,"(89.9%-80%)",
A112&lt;=-0.7,"(79.9%-70%)",
A112&lt;=-0.6,"(69.9%-60%)",
A112&lt;=-0.5,"(59.9%-50%)",
A112&lt;=-0.4,"(49.9%-40%)",
A112&lt;=-0.3,"(39.9%-30%)",
A112&lt;=-0.2,"(29.9%-20%)",
A112&lt;=-0.1,"(19.9%-10%)",
A112&lt;0,"(9.9%-0.01%)",
A112&lt;=0.0999,"0%-9.9%",
A112&lt;=0.1999,"10%-19.9%",
A112&lt;=0.2999,"20%-29.9%",
A112&lt;=0.3999,"30%-39.9%",
A112&lt;=0.4999,"40%-49.9%",
A112&lt;=0.5999,"50%-59.9%",
A112&lt;=0.6999,"60%-69.9%",
A112&lt;=0.7999,"70%-79.9%",
A112&lt;=0.8999,"80%-89.9%",
A112&lt;=0.999,"90%-99.9%",
A112&lt;=5,"&gt;100%",
A112&gt;5,"&gt;500%"
)</f>
        <v>(39.9%-30%)</v>
      </c>
      <c r="H112" s="52">
        <f t="shared" si="3"/>
        <v>-0.33301456521739126</v>
      </c>
      <c r="I112" s="52">
        <f t="shared" si="4"/>
        <v>-0.33301456521739126</v>
      </c>
      <c r="J112" s="12">
        <f t="shared" si="5"/>
        <v>1</v>
      </c>
    </row>
    <row r="113" spans="1:10" x14ac:dyDescent="0.25">
      <c r="A113" s="58">
        <v>-0.33172606337425076</v>
      </c>
      <c r="B113" s="56" t="s">
        <v>599</v>
      </c>
      <c r="C113" s="59">
        <v>350.3</v>
      </c>
      <c r="D113" s="60">
        <v>234.09635999999998</v>
      </c>
      <c r="G113" s="12" t="str" cm="1">
        <f t="array" ref="G113">_xlfn.IFS(
A113&lt;=-1,"(&gt;=100%)",
A113&lt;=-0.9,"(99.9%-90%)",
A113&lt;=-0.8,"(89.9%-80%)",
A113&lt;=-0.7,"(79.9%-70%)",
A113&lt;=-0.6,"(69.9%-60%)",
A113&lt;=-0.5,"(59.9%-50%)",
A113&lt;=-0.4,"(49.9%-40%)",
A113&lt;=-0.3,"(39.9%-30%)",
A113&lt;=-0.2,"(29.9%-20%)",
A113&lt;=-0.1,"(19.9%-10%)",
A113&lt;0,"(9.9%-0.01%)",
A113&lt;=0.0999,"0%-9.9%",
A113&lt;=0.1999,"10%-19.9%",
A113&lt;=0.2999,"20%-29.9%",
A113&lt;=0.3999,"30%-39.9%",
A113&lt;=0.4999,"40%-49.9%",
A113&lt;=0.5999,"50%-59.9%",
A113&lt;=0.6999,"60%-69.9%",
A113&lt;=0.7999,"70%-79.9%",
A113&lt;=0.8999,"80%-89.9%",
A113&lt;=0.999,"90%-99.9%",
A113&lt;=5,"&gt;100%",
A113&gt;5,"&gt;500%"
)</f>
        <v>(39.9%-30%)</v>
      </c>
      <c r="H113" s="52">
        <f t="shared" si="3"/>
        <v>-0.33172606337425076</v>
      </c>
      <c r="I113" s="52">
        <f t="shared" si="4"/>
        <v>-0.33172606337425076</v>
      </c>
      <c r="J113" s="12">
        <f t="shared" si="5"/>
        <v>1</v>
      </c>
    </row>
    <row r="114" spans="1:10" x14ac:dyDescent="0.25">
      <c r="A114" s="58">
        <v>-0.32853195400645091</v>
      </c>
      <c r="B114" s="56" t="s">
        <v>806</v>
      </c>
      <c r="C114" s="59">
        <v>869.07318000000009</v>
      </c>
      <c r="D114" s="60">
        <v>583.55487000000005</v>
      </c>
      <c r="G114" s="12" t="str" cm="1">
        <f t="array" ref="G114">_xlfn.IFS(
A114&lt;=-1,"(&gt;=100%)",
A114&lt;=-0.9,"(99.9%-90%)",
A114&lt;=-0.8,"(89.9%-80%)",
A114&lt;=-0.7,"(79.9%-70%)",
A114&lt;=-0.6,"(69.9%-60%)",
A114&lt;=-0.5,"(59.9%-50%)",
A114&lt;=-0.4,"(49.9%-40%)",
A114&lt;=-0.3,"(39.9%-30%)",
A114&lt;=-0.2,"(29.9%-20%)",
A114&lt;=-0.1,"(19.9%-10%)",
A114&lt;0,"(9.9%-0.01%)",
A114&lt;=0.0999,"0%-9.9%",
A114&lt;=0.1999,"10%-19.9%",
A114&lt;=0.2999,"20%-29.9%",
A114&lt;=0.3999,"30%-39.9%",
A114&lt;=0.4999,"40%-49.9%",
A114&lt;=0.5999,"50%-59.9%",
A114&lt;=0.6999,"60%-69.9%",
A114&lt;=0.7999,"70%-79.9%",
A114&lt;=0.8999,"80%-89.9%",
A114&lt;=0.999,"90%-99.9%",
A114&lt;=5,"&gt;100%",
A114&gt;5,"&gt;500%"
)</f>
        <v>(39.9%-30%)</v>
      </c>
      <c r="H114" s="52">
        <f t="shared" si="3"/>
        <v>-0.32853195400645091</v>
      </c>
      <c r="I114" s="52">
        <f t="shared" si="4"/>
        <v>-0.32853195400645091</v>
      </c>
      <c r="J114" s="12">
        <f t="shared" si="5"/>
        <v>1</v>
      </c>
    </row>
    <row r="115" spans="1:10" x14ac:dyDescent="0.25">
      <c r="A115" s="58">
        <v>-0.32837439192168816</v>
      </c>
      <c r="B115" s="56" t="s">
        <v>786</v>
      </c>
      <c r="C115" s="59">
        <v>8402.5238200000003</v>
      </c>
      <c r="D115" s="60">
        <v>5643.3501699999997</v>
      </c>
      <c r="G115" s="12" t="str" cm="1">
        <f t="array" ref="G115">_xlfn.IFS(
A115&lt;=-1,"(&gt;=100%)",
A115&lt;=-0.9,"(99.9%-90%)",
A115&lt;=-0.8,"(89.9%-80%)",
A115&lt;=-0.7,"(79.9%-70%)",
A115&lt;=-0.6,"(69.9%-60%)",
A115&lt;=-0.5,"(59.9%-50%)",
A115&lt;=-0.4,"(49.9%-40%)",
A115&lt;=-0.3,"(39.9%-30%)",
A115&lt;=-0.2,"(29.9%-20%)",
A115&lt;=-0.1,"(19.9%-10%)",
A115&lt;0,"(9.9%-0.01%)",
A115&lt;=0.0999,"0%-9.9%",
A115&lt;=0.1999,"10%-19.9%",
A115&lt;=0.2999,"20%-29.9%",
A115&lt;=0.3999,"30%-39.9%",
A115&lt;=0.4999,"40%-49.9%",
A115&lt;=0.5999,"50%-59.9%",
A115&lt;=0.6999,"60%-69.9%",
A115&lt;=0.7999,"70%-79.9%",
A115&lt;=0.8999,"80%-89.9%",
A115&lt;=0.999,"90%-99.9%",
A115&lt;=5,"&gt;100%",
A115&gt;5,"&gt;500%"
)</f>
        <v>(39.9%-30%)</v>
      </c>
      <c r="H115" s="52">
        <f t="shared" si="3"/>
        <v>-0.32837439192168816</v>
      </c>
      <c r="I115" s="52">
        <f t="shared" si="4"/>
        <v>-0.32837439192168816</v>
      </c>
      <c r="J115" s="12">
        <f t="shared" si="5"/>
        <v>1</v>
      </c>
    </row>
    <row r="116" spans="1:10" x14ac:dyDescent="0.25">
      <c r="A116" s="58">
        <v>-0.32326933045356365</v>
      </c>
      <c r="B116" s="56" t="s">
        <v>286</v>
      </c>
      <c r="C116" s="59">
        <v>46.3</v>
      </c>
      <c r="D116" s="60">
        <v>31.332630000000002</v>
      </c>
      <c r="G116" s="12" t="str" cm="1">
        <f t="array" ref="G116">_xlfn.IFS(
A116&lt;=-1,"(&gt;=100%)",
A116&lt;=-0.9,"(99.9%-90%)",
A116&lt;=-0.8,"(89.9%-80%)",
A116&lt;=-0.7,"(79.9%-70%)",
A116&lt;=-0.6,"(69.9%-60%)",
A116&lt;=-0.5,"(59.9%-50%)",
A116&lt;=-0.4,"(49.9%-40%)",
A116&lt;=-0.3,"(39.9%-30%)",
A116&lt;=-0.2,"(29.9%-20%)",
A116&lt;=-0.1,"(19.9%-10%)",
A116&lt;0,"(9.9%-0.01%)",
A116&lt;=0.0999,"0%-9.9%",
A116&lt;=0.1999,"10%-19.9%",
A116&lt;=0.2999,"20%-29.9%",
A116&lt;=0.3999,"30%-39.9%",
A116&lt;=0.4999,"40%-49.9%",
A116&lt;=0.5999,"50%-59.9%",
A116&lt;=0.6999,"60%-69.9%",
A116&lt;=0.7999,"70%-79.9%",
A116&lt;=0.8999,"80%-89.9%",
A116&lt;=0.999,"90%-99.9%",
A116&lt;=5,"&gt;100%",
A116&gt;5,"&gt;500%"
)</f>
        <v>(39.9%-30%)</v>
      </c>
      <c r="H116" s="52">
        <f t="shared" si="3"/>
        <v>-0.32326933045356365</v>
      </c>
      <c r="I116" s="52">
        <f t="shared" si="4"/>
        <v>-0.32326933045356365</v>
      </c>
      <c r="J116" s="12">
        <f t="shared" si="5"/>
        <v>1</v>
      </c>
    </row>
    <row r="117" spans="1:10" x14ac:dyDescent="0.25">
      <c r="A117" s="58">
        <v>-0.32257450887797506</v>
      </c>
      <c r="B117" s="56" t="s">
        <v>96</v>
      </c>
      <c r="C117" s="59">
        <v>1058.8</v>
      </c>
      <c r="D117" s="60">
        <v>717.25810999999999</v>
      </c>
      <c r="G117" s="12" t="str" cm="1">
        <f t="array" ref="G117">_xlfn.IFS(
A117&lt;=-1,"(&gt;=100%)",
A117&lt;=-0.9,"(99.9%-90%)",
A117&lt;=-0.8,"(89.9%-80%)",
A117&lt;=-0.7,"(79.9%-70%)",
A117&lt;=-0.6,"(69.9%-60%)",
A117&lt;=-0.5,"(59.9%-50%)",
A117&lt;=-0.4,"(49.9%-40%)",
A117&lt;=-0.3,"(39.9%-30%)",
A117&lt;=-0.2,"(29.9%-20%)",
A117&lt;=-0.1,"(19.9%-10%)",
A117&lt;0,"(9.9%-0.01%)",
A117&lt;=0.0999,"0%-9.9%",
A117&lt;=0.1999,"10%-19.9%",
A117&lt;=0.2999,"20%-29.9%",
A117&lt;=0.3999,"30%-39.9%",
A117&lt;=0.4999,"40%-49.9%",
A117&lt;=0.5999,"50%-59.9%",
A117&lt;=0.6999,"60%-69.9%",
A117&lt;=0.7999,"70%-79.9%",
A117&lt;=0.8999,"80%-89.9%",
A117&lt;=0.999,"90%-99.9%",
A117&lt;=5,"&gt;100%",
A117&gt;5,"&gt;500%"
)</f>
        <v>(39.9%-30%)</v>
      </c>
      <c r="H117" s="52">
        <f t="shared" si="3"/>
        <v>-0.32257450887797506</v>
      </c>
      <c r="I117" s="52">
        <f t="shared" si="4"/>
        <v>-0.32257450887797506</v>
      </c>
      <c r="J117" s="12">
        <f t="shared" si="5"/>
        <v>1</v>
      </c>
    </row>
    <row r="118" spans="1:10" x14ac:dyDescent="0.25">
      <c r="A118" s="58">
        <v>-0.31998264203419885</v>
      </c>
      <c r="B118" s="56" t="s">
        <v>784</v>
      </c>
      <c r="C118" s="59">
        <v>12048.692939999999</v>
      </c>
      <c r="D118" s="60">
        <v>8193.3203400000002</v>
      </c>
      <c r="G118" s="12" t="str" cm="1">
        <f t="array" ref="G118">_xlfn.IFS(
A118&lt;=-1,"(&gt;=100%)",
A118&lt;=-0.9,"(99.9%-90%)",
A118&lt;=-0.8,"(89.9%-80%)",
A118&lt;=-0.7,"(79.9%-70%)",
A118&lt;=-0.6,"(69.9%-60%)",
A118&lt;=-0.5,"(59.9%-50%)",
A118&lt;=-0.4,"(49.9%-40%)",
A118&lt;=-0.3,"(39.9%-30%)",
A118&lt;=-0.2,"(29.9%-20%)",
A118&lt;=-0.1,"(19.9%-10%)",
A118&lt;0,"(9.9%-0.01%)",
A118&lt;=0.0999,"0%-9.9%",
A118&lt;=0.1999,"10%-19.9%",
A118&lt;=0.2999,"20%-29.9%",
A118&lt;=0.3999,"30%-39.9%",
A118&lt;=0.4999,"40%-49.9%",
A118&lt;=0.5999,"50%-59.9%",
A118&lt;=0.6999,"60%-69.9%",
A118&lt;=0.7999,"70%-79.9%",
A118&lt;=0.8999,"80%-89.9%",
A118&lt;=0.999,"90%-99.9%",
A118&lt;=5,"&gt;100%",
A118&gt;5,"&gt;500%"
)</f>
        <v>(39.9%-30%)</v>
      </c>
      <c r="H118" s="52">
        <f t="shared" si="3"/>
        <v>-0.31998264203419885</v>
      </c>
      <c r="I118" s="52">
        <f t="shared" si="4"/>
        <v>-0.31998264203419885</v>
      </c>
      <c r="J118" s="12">
        <f t="shared" si="5"/>
        <v>1</v>
      </c>
    </row>
    <row r="119" spans="1:10" x14ac:dyDescent="0.25">
      <c r="A119" s="58">
        <v>-0.3189774030005173</v>
      </c>
      <c r="B119" s="56" t="s">
        <v>323</v>
      </c>
      <c r="C119" s="59">
        <v>966.5</v>
      </c>
      <c r="D119" s="60">
        <v>658.20834000000002</v>
      </c>
      <c r="G119" s="12" t="str" cm="1">
        <f t="array" ref="G119">_xlfn.IFS(
A119&lt;=-1,"(&gt;=100%)",
A119&lt;=-0.9,"(99.9%-90%)",
A119&lt;=-0.8,"(89.9%-80%)",
A119&lt;=-0.7,"(79.9%-70%)",
A119&lt;=-0.6,"(69.9%-60%)",
A119&lt;=-0.5,"(59.9%-50%)",
A119&lt;=-0.4,"(49.9%-40%)",
A119&lt;=-0.3,"(39.9%-30%)",
A119&lt;=-0.2,"(29.9%-20%)",
A119&lt;=-0.1,"(19.9%-10%)",
A119&lt;0,"(9.9%-0.01%)",
A119&lt;=0.0999,"0%-9.9%",
A119&lt;=0.1999,"10%-19.9%",
A119&lt;=0.2999,"20%-29.9%",
A119&lt;=0.3999,"30%-39.9%",
A119&lt;=0.4999,"40%-49.9%",
A119&lt;=0.5999,"50%-59.9%",
A119&lt;=0.6999,"60%-69.9%",
A119&lt;=0.7999,"70%-79.9%",
A119&lt;=0.8999,"80%-89.9%",
A119&lt;=0.999,"90%-99.9%",
A119&lt;=5,"&gt;100%",
A119&gt;5,"&gt;500%"
)</f>
        <v>(39.9%-30%)</v>
      </c>
      <c r="H119" s="52">
        <f t="shared" si="3"/>
        <v>-0.3189774030005173</v>
      </c>
      <c r="I119" s="52">
        <f t="shared" si="4"/>
        <v>-0.3189774030005173</v>
      </c>
      <c r="J119" s="12">
        <f t="shared" si="5"/>
        <v>1</v>
      </c>
    </row>
    <row r="120" spans="1:10" x14ac:dyDescent="0.25">
      <c r="A120" s="58">
        <v>-0.31850660927520136</v>
      </c>
      <c r="B120" s="56" t="s">
        <v>265</v>
      </c>
      <c r="C120" s="59">
        <v>2520.6999999999998</v>
      </c>
      <c r="D120" s="60">
        <v>1717.8403899999998</v>
      </c>
      <c r="G120" s="12" t="str" cm="1">
        <f t="array" ref="G120">_xlfn.IFS(
A120&lt;=-1,"(&gt;=100%)",
A120&lt;=-0.9,"(99.9%-90%)",
A120&lt;=-0.8,"(89.9%-80%)",
A120&lt;=-0.7,"(79.9%-70%)",
A120&lt;=-0.6,"(69.9%-60%)",
A120&lt;=-0.5,"(59.9%-50%)",
A120&lt;=-0.4,"(49.9%-40%)",
A120&lt;=-0.3,"(39.9%-30%)",
A120&lt;=-0.2,"(29.9%-20%)",
A120&lt;=-0.1,"(19.9%-10%)",
A120&lt;0,"(9.9%-0.01%)",
A120&lt;=0.0999,"0%-9.9%",
A120&lt;=0.1999,"10%-19.9%",
A120&lt;=0.2999,"20%-29.9%",
A120&lt;=0.3999,"30%-39.9%",
A120&lt;=0.4999,"40%-49.9%",
A120&lt;=0.5999,"50%-59.9%",
A120&lt;=0.6999,"60%-69.9%",
A120&lt;=0.7999,"70%-79.9%",
A120&lt;=0.8999,"80%-89.9%",
A120&lt;=0.999,"90%-99.9%",
A120&lt;=5,"&gt;100%",
A120&gt;5,"&gt;500%"
)</f>
        <v>(39.9%-30%)</v>
      </c>
      <c r="H120" s="52">
        <f t="shared" si="3"/>
        <v>-0.31850660927520136</v>
      </c>
      <c r="I120" s="52">
        <f t="shared" si="4"/>
        <v>-0.31850660927520136</v>
      </c>
      <c r="J120" s="12">
        <f t="shared" si="5"/>
        <v>1</v>
      </c>
    </row>
    <row r="121" spans="1:10" x14ac:dyDescent="0.25">
      <c r="A121" s="58">
        <v>-0.31525334900117502</v>
      </c>
      <c r="B121" s="56" t="s">
        <v>267</v>
      </c>
      <c r="C121" s="59">
        <v>340.4</v>
      </c>
      <c r="D121" s="60">
        <v>233.08776</v>
      </c>
      <c r="G121" s="12" t="str" cm="1">
        <f t="array" ref="G121">_xlfn.IFS(
A121&lt;=-1,"(&gt;=100%)",
A121&lt;=-0.9,"(99.9%-90%)",
A121&lt;=-0.8,"(89.9%-80%)",
A121&lt;=-0.7,"(79.9%-70%)",
A121&lt;=-0.6,"(69.9%-60%)",
A121&lt;=-0.5,"(59.9%-50%)",
A121&lt;=-0.4,"(49.9%-40%)",
A121&lt;=-0.3,"(39.9%-30%)",
A121&lt;=-0.2,"(29.9%-20%)",
A121&lt;=-0.1,"(19.9%-10%)",
A121&lt;0,"(9.9%-0.01%)",
A121&lt;=0.0999,"0%-9.9%",
A121&lt;=0.1999,"10%-19.9%",
A121&lt;=0.2999,"20%-29.9%",
A121&lt;=0.3999,"30%-39.9%",
A121&lt;=0.4999,"40%-49.9%",
A121&lt;=0.5999,"50%-59.9%",
A121&lt;=0.6999,"60%-69.9%",
A121&lt;=0.7999,"70%-79.9%",
A121&lt;=0.8999,"80%-89.9%",
A121&lt;=0.999,"90%-99.9%",
A121&lt;=5,"&gt;100%",
A121&gt;5,"&gt;500%"
)</f>
        <v>(39.9%-30%)</v>
      </c>
      <c r="H121" s="52">
        <f t="shared" si="3"/>
        <v>-0.31525334900117502</v>
      </c>
      <c r="I121" s="52">
        <f t="shared" si="4"/>
        <v>-0.31525334900117502</v>
      </c>
      <c r="J121" s="12">
        <f t="shared" si="5"/>
        <v>1</v>
      </c>
    </row>
    <row r="122" spans="1:10" x14ac:dyDescent="0.25">
      <c r="A122" s="58">
        <v>-0.3140357085690631</v>
      </c>
      <c r="B122" s="56" t="s">
        <v>723</v>
      </c>
      <c r="C122" s="59">
        <v>3623.5</v>
      </c>
      <c r="D122" s="60">
        <v>2485.5916099999999</v>
      </c>
      <c r="G122" s="12" t="str" cm="1">
        <f t="array" ref="G122">_xlfn.IFS(
A122&lt;=-1,"(&gt;=100%)",
A122&lt;=-0.9,"(99.9%-90%)",
A122&lt;=-0.8,"(89.9%-80%)",
A122&lt;=-0.7,"(79.9%-70%)",
A122&lt;=-0.6,"(69.9%-60%)",
A122&lt;=-0.5,"(59.9%-50%)",
A122&lt;=-0.4,"(49.9%-40%)",
A122&lt;=-0.3,"(39.9%-30%)",
A122&lt;=-0.2,"(29.9%-20%)",
A122&lt;=-0.1,"(19.9%-10%)",
A122&lt;0,"(9.9%-0.01%)",
A122&lt;=0.0999,"0%-9.9%",
A122&lt;=0.1999,"10%-19.9%",
A122&lt;=0.2999,"20%-29.9%",
A122&lt;=0.3999,"30%-39.9%",
A122&lt;=0.4999,"40%-49.9%",
A122&lt;=0.5999,"50%-59.9%",
A122&lt;=0.6999,"60%-69.9%",
A122&lt;=0.7999,"70%-79.9%",
A122&lt;=0.8999,"80%-89.9%",
A122&lt;=0.999,"90%-99.9%",
A122&lt;=5,"&gt;100%",
A122&gt;5,"&gt;500%"
)</f>
        <v>(39.9%-30%)</v>
      </c>
      <c r="H122" s="52">
        <f t="shared" si="3"/>
        <v>-0.3140357085690631</v>
      </c>
      <c r="I122" s="52">
        <f t="shared" si="4"/>
        <v>-0.3140357085690631</v>
      </c>
      <c r="J122" s="12">
        <f t="shared" si="5"/>
        <v>1</v>
      </c>
    </row>
    <row r="123" spans="1:10" x14ac:dyDescent="0.25">
      <c r="A123" s="58">
        <v>-0.31293269866720108</v>
      </c>
      <c r="B123" s="56" t="s">
        <v>193</v>
      </c>
      <c r="C123" s="59">
        <v>997.9</v>
      </c>
      <c r="D123" s="60">
        <v>685.62446</v>
      </c>
      <c r="G123" s="12" t="str" cm="1">
        <f t="array" ref="G123">_xlfn.IFS(
A123&lt;=-1,"(&gt;=100%)",
A123&lt;=-0.9,"(99.9%-90%)",
A123&lt;=-0.8,"(89.9%-80%)",
A123&lt;=-0.7,"(79.9%-70%)",
A123&lt;=-0.6,"(69.9%-60%)",
A123&lt;=-0.5,"(59.9%-50%)",
A123&lt;=-0.4,"(49.9%-40%)",
A123&lt;=-0.3,"(39.9%-30%)",
A123&lt;=-0.2,"(29.9%-20%)",
A123&lt;=-0.1,"(19.9%-10%)",
A123&lt;0,"(9.9%-0.01%)",
A123&lt;=0.0999,"0%-9.9%",
A123&lt;=0.1999,"10%-19.9%",
A123&lt;=0.2999,"20%-29.9%",
A123&lt;=0.3999,"30%-39.9%",
A123&lt;=0.4999,"40%-49.9%",
A123&lt;=0.5999,"50%-59.9%",
A123&lt;=0.6999,"60%-69.9%",
A123&lt;=0.7999,"70%-79.9%",
A123&lt;=0.8999,"80%-89.9%",
A123&lt;=0.999,"90%-99.9%",
A123&lt;=5,"&gt;100%",
A123&gt;5,"&gt;500%"
)</f>
        <v>(39.9%-30%)</v>
      </c>
      <c r="H123" s="52">
        <f t="shared" si="3"/>
        <v>-0.31293269866720108</v>
      </c>
      <c r="I123" s="52">
        <f t="shared" si="4"/>
        <v>-0.31293269866720108</v>
      </c>
      <c r="J123" s="12">
        <f t="shared" si="5"/>
        <v>1</v>
      </c>
    </row>
    <row r="124" spans="1:10" x14ac:dyDescent="0.25">
      <c r="A124" s="58">
        <v>-0.31209620943659167</v>
      </c>
      <c r="B124" s="56" t="s">
        <v>142</v>
      </c>
      <c r="C124" s="59">
        <v>2511.5</v>
      </c>
      <c r="D124" s="60">
        <v>1727.67037</v>
      </c>
      <c r="G124" s="12" t="str" cm="1">
        <f t="array" ref="G124">_xlfn.IFS(
A124&lt;=-1,"(&gt;=100%)",
A124&lt;=-0.9,"(99.9%-90%)",
A124&lt;=-0.8,"(89.9%-80%)",
A124&lt;=-0.7,"(79.9%-70%)",
A124&lt;=-0.6,"(69.9%-60%)",
A124&lt;=-0.5,"(59.9%-50%)",
A124&lt;=-0.4,"(49.9%-40%)",
A124&lt;=-0.3,"(39.9%-30%)",
A124&lt;=-0.2,"(29.9%-20%)",
A124&lt;=-0.1,"(19.9%-10%)",
A124&lt;0,"(9.9%-0.01%)",
A124&lt;=0.0999,"0%-9.9%",
A124&lt;=0.1999,"10%-19.9%",
A124&lt;=0.2999,"20%-29.9%",
A124&lt;=0.3999,"30%-39.9%",
A124&lt;=0.4999,"40%-49.9%",
A124&lt;=0.5999,"50%-59.9%",
A124&lt;=0.6999,"60%-69.9%",
A124&lt;=0.7999,"70%-79.9%",
A124&lt;=0.8999,"80%-89.9%",
A124&lt;=0.999,"90%-99.9%",
A124&lt;=5,"&gt;100%",
A124&gt;5,"&gt;500%"
)</f>
        <v>(39.9%-30%)</v>
      </c>
      <c r="H124" s="52">
        <f t="shared" si="3"/>
        <v>-0.31209620943659167</v>
      </c>
      <c r="I124" s="52">
        <f t="shared" si="4"/>
        <v>-0.31209620943659167</v>
      </c>
      <c r="J124" s="12">
        <f t="shared" si="5"/>
        <v>1</v>
      </c>
    </row>
    <row r="125" spans="1:10" x14ac:dyDescent="0.25">
      <c r="A125" s="58">
        <v>-0.30941633584302991</v>
      </c>
      <c r="B125" s="56" t="s">
        <v>254</v>
      </c>
      <c r="C125" s="59">
        <v>438.3</v>
      </c>
      <c r="D125" s="60">
        <v>302.68281999999999</v>
      </c>
      <c r="G125" s="12" t="str" cm="1">
        <f t="array" ref="G125">_xlfn.IFS(
A125&lt;=-1,"(&gt;=100%)",
A125&lt;=-0.9,"(99.9%-90%)",
A125&lt;=-0.8,"(89.9%-80%)",
A125&lt;=-0.7,"(79.9%-70%)",
A125&lt;=-0.6,"(69.9%-60%)",
A125&lt;=-0.5,"(59.9%-50%)",
A125&lt;=-0.4,"(49.9%-40%)",
A125&lt;=-0.3,"(39.9%-30%)",
A125&lt;=-0.2,"(29.9%-20%)",
A125&lt;=-0.1,"(19.9%-10%)",
A125&lt;0,"(9.9%-0.01%)",
A125&lt;=0.0999,"0%-9.9%",
A125&lt;=0.1999,"10%-19.9%",
A125&lt;=0.2999,"20%-29.9%",
A125&lt;=0.3999,"30%-39.9%",
A125&lt;=0.4999,"40%-49.9%",
A125&lt;=0.5999,"50%-59.9%",
A125&lt;=0.6999,"60%-69.9%",
A125&lt;=0.7999,"70%-79.9%",
A125&lt;=0.8999,"80%-89.9%",
A125&lt;=0.999,"90%-99.9%",
A125&lt;=5,"&gt;100%",
A125&gt;5,"&gt;500%"
)</f>
        <v>(39.9%-30%)</v>
      </c>
      <c r="H125" s="52">
        <f t="shared" si="3"/>
        <v>-0.30941633584302991</v>
      </c>
      <c r="I125" s="52">
        <f t="shared" si="4"/>
        <v>-0.30941633584302991</v>
      </c>
      <c r="J125" s="12">
        <f t="shared" si="5"/>
        <v>1</v>
      </c>
    </row>
    <row r="126" spans="1:10" x14ac:dyDescent="0.25">
      <c r="A126" s="58">
        <v>-0.30914013422818792</v>
      </c>
      <c r="B126" s="56" t="s">
        <v>278</v>
      </c>
      <c r="C126" s="59">
        <v>74.5</v>
      </c>
      <c r="D126" s="60">
        <v>51.469059999999999</v>
      </c>
      <c r="G126" s="12" t="str" cm="1">
        <f t="array" ref="G126">_xlfn.IFS(
A126&lt;=-1,"(&gt;=100%)",
A126&lt;=-0.9,"(99.9%-90%)",
A126&lt;=-0.8,"(89.9%-80%)",
A126&lt;=-0.7,"(79.9%-70%)",
A126&lt;=-0.6,"(69.9%-60%)",
A126&lt;=-0.5,"(59.9%-50%)",
A126&lt;=-0.4,"(49.9%-40%)",
A126&lt;=-0.3,"(39.9%-30%)",
A126&lt;=-0.2,"(29.9%-20%)",
A126&lt;=-0.1,"(19.9%-10%)",
A126&lt;0,"(9.9%-0.01%)",
A126&lt;=0.0999,"0%-9.9%",
A126&lt;=0.1999,"10%-19.9%",
A126&lt;=0.2999,"20%-29.9%",
A126&lt;=0.3999,"30%-39.9%",
A126&lt;=0.4999,"40%-49.9%",
A126&lt;=0.5999,"50%-59.9%",
A126&lt;=0.6999,"60%-69.9%",
A126&lt;=0.7999,"70%-79.9%",
A126&lt;=0.8999,"80%-89.9%",
A126&lt;=0.999,"90%-99.9%",
A126&lt;=5,"&gt;100%",
A126&gt;5,"&gt;500%"
)</f>
        <v>(39.9%-30%)</v>
      </c>
      <c r="H126" s="52">
        <f t="shared" si="3"/>
        <v>-0.30914013422818792</v>
      </c>
      <c r="I126" s="52">
        <f t="shared" si="4"/>
        <v>-0.30914013422818792</v>
      </c>
      <c r="J126" s="12">
        <f t="shared" si="5"/>
        <v>1</v>
      </c>
    </row>
    <row r="127" spans="1:10" x14ac:dyDescent="0.25">
      <c r="A127" s="58">
        <v>-0.30891447638603697</v>
      </c>
      <c r="B127" s="56" t="s">
        <v>451</v>
      </c>
      <c r="C127" s="59">
        <v>974</v>
      </c>
      <c r="D127" s="60">
        <v>673.1173</v>
      </c>
      <c r="G127" s="12" t="str" cm="1">
        <f t="array" ref="G127">_xlfn.IFS(
A127&lt;=-1,"(&gt;=100%)",
A127&lt;=-0.9,"(99.9%-90%)",
A127&lt;=-0.8,"(89.9%-80%)",
A127&lt;=-0.7,"(79.9%-70%)",
A127&lt;=-0.6,"(69.9%-60%)",
A127&lt;=-0.5,"(59.9%-50%)",
A127&lt;=-0.4,"(49.9%-40%)",
A127&lt;=-0.3,"(39.9%-30%)",
A127&lt;=-0.2,"(29.9%-20%)",
A127&lt;=-0.1,"(19.9%-10%)",
A127&lt;0,"(9.9%-0.01%)",
A127&lt;=0.0999,"0%-9.9%",
A127&lt;=0.1999,"10%-19.9%",
A127&lt;=0.2999,"20%-29.9%",
A127&lt;=0.3999,"30%-39.9%",
A127&lt;=0.4999,"40%-49.9%",
A127&lt;=0.5999,"50%-59.9%",
A127&lt;=0.6999,"60%-69.9%",
A127&lt;=0.7999,"70%-79.9%",
A127&lt;=0.8999,"80%-89.9%",
A127&lt;=0.999,"90%-99.9%",
A127&lt;=5,"&gt;100%",
A127&gt;5,"&gt;500%"
)</f>
        <v>(39.9%-30%)</v>
      </c>
      <c r="H127" s="52">
        <f t="shared" si="3"/>
        <v>-0.30891447638603697</v>
      </c>
      <c r="I127" s="52">
        <f t="shared" si="4"/>
        <v>-0.30891447638603697</v>
      </c>
      <c r="J127" s="12">
        <f t="shared" si="5"/>
        <v>1</v>
      </c>
    </row>
    <row r="128" spans="1:10" x14ac:dyDescent="0.25">
      <c r="A128" s="58">
        <v>-0.30888308310991958</v>
      </c>
      <c r="B128" s="56" t="s">
        <v>623</v>
      </c>
      <c r="C128" s="59">
        <v>373</v>
      </c>
      <c r="D128" s="60">
        <v>257.78661</v>
      </c>
      <c r="G128" s="12" t="str" cm="1">
        <f t="array" ref="G128">_xlfn.IFS(
A128&lt;=-1,"(&gt;=100%)",
A128&lt;=-0.9,"(99.9%-90%)",
A128&lt;=-0.8,"(89.9%-80%)",
A128&lt;=-0.7,"(79.9%-70%)",
A128&lt;=-0.6,"(69.9%-60%)",
A128&lt;=-0.5,"(59.9%-50%)",
A128&lt;=-0.4,"(49.9%-40%)",
A128&lt;=-0.3,"(39.9%-30%)",
A128&lt;=-0.2,"(29.9%-20%)",
A128&lt;=-0.1,"(19.9%-10%)",
A128&lt;0,"(9.9%-0.01%)",
A128&lt;=0.0999,"0%-9.9%",
A128&lt;=0.1999,"10%-19.9%",
A128&lt;=0.2999,"20%-29.9%",
A128&lt;=0.3999,"30%-39.9%",
A128&lt;=0.4999,"40%-49.9%",
A128&lt;=0.5999,"50%-59.9%",
A128&lt;=0.6999,"60%-69.9%",
A128&lt;=0.7999,"70%-79.9%",
A128&lt;=0.8999,"80%-89.9%",
A128&lt;=0.999,"90%-99.9%",
A128&lt;=5,"&gt;100%",
A128&gt;5,"&gt;500%"
)</f>
        <v>(39.9%-30%)</v>
      </c>
      <c r="H128" s="52">
        <f t="shared" si="3"/>
        <v>-0.30888308310991958</v>
      </c>
      <c r="I128" s="52">
        <f t="shared" si="4"/>
        <v>-0.30888308310991958</v>
      </c>
      <c r="J128" s="12">
        <f t="shared" si="5"/>
        <v>1</v>
      </c>
    </row>
    <row r="129" spans="1:10" x14ac:dyDescent="0.25">
      <c r="A129" s="58">
        <v>-0.30687224921406114</v>
      </c>
      <c r="B129" s="56" t="s">
        <v>518</v>
      </c>
      <c r="C129" s="59">
        <v>349.9</v>
      </c>
      <c r="D129" s="60">
        <v>242.52539999999999</v>
      </c>
      <c r="G129" s="12" t="str" cm="1">
        <f t="array" ref="G129">_xlfn.IFS(
A129&lt;=-1,"(&gt;=100%)",
A129&lt;=-0.9,"(99.9%-90%)",
A129&lt;=-0.8,"(89.9%-80%)",
A129&lt;=-0.7,"(79.9%-70%)",
A129&lt;=-0.6,"(69.9%-60%)",
A129&lt;=-0.5,"(59.9%-50%)",
A129&lt;=-0.4,"(49.9%-40%)",
A129&lt;=-0.3,"(39.9%-30%)",
A129&lt;=-0.2,"(29.9%-20%)",
A129&lt;=-0.1,"(19.9%-10%)",
A129&lt;0,"(9.9%-0.01%)",
A129&lt;=0.0999,"0%-9.9%",
A129&lt;=0.1999,"10%-19.9%",
A129&lt;=0.2999,"20%-29.9%",
A129&lt;=0.3999,"30%-39.9%",
A129&lt;=0.4999,"40%-49.9%",
A129&lt;=0.5999,"50%-59.9%",
A129&lt;=0.6999,"60%-69.9%",
A129&lt;=0.7999,"70%-79.9%",
A129&lt;=0.8999,"80%-89.9%",
A129&lt;=0.999,"90%-99.9%",
A129&lt;=5,"&gt;100%",
A129&gt;5,"&gt;500%"
)</f>
        <v>(39.9%-30%)</v>
      </c>
      <c r="H129" s="52">
        <f t="shared" si="3"/>
        <v>-0.30687224921406114</v>
      </c>
      <c r="I129" s="52">
        <f t="shared" si="4"/>
        <v>-0.30687224921406114</v>
      </c>
      <c r="J129" s="12">
        <f t="shared" si="5"/>
        <v>1</v>
      </c>
    </row>
    <row r="130" spans="1:10" x14ac:dyDescent="0.25">
      <c r="A130" s="58">
        <v>-0.30657682045580881</v>
      </c>
      <c r="B130" s="56" t="s">
        <v>706</v>
      </c>
      <c r="C130" s="59">
        <v>179.9</v>
      </c>
      <c r="D130" s="60">
        <v>124.74683</v>
      </c>
      <c r="G130" s="12" t="str" cm="1">
        <f t="array" ref="G130">_xlfn.IFS(
A130&lt;=-1,"(&gt;=100%)",
A130&lt;=-0.9,"(99.9%-90%)",
A130&lt;=-0.8,"(89.9%-80%)",
A130&lt;=-0.7,"(79.9%-70%)",
A130&lt;=-0.6,"(69.9%-60%)",
A130&lt;=-0.5,"(59.9%-50%)",
A130&lt;=-0.4,"(49.9%-40%)",
A130&lt;=-0.3,"(39.9%-30%)",
A130&lt;=-0.2,"(29.9%-20%)",
A130&lt;=-0.1,"(19.9%-10%)",
A130&lt;0,"(9.9%-0.01%)",
A130&lt;=0.0999,"0%-9.9%",
A130&lt;=0.1999,"10%-19.9%",
A130&lt;=0.2999,"20%-29.9%",
A130&lt;=0.3999,"30%-39.9%",
A130&lt;=0.4999,"40%-49.9%",
A130&lt;=0.5999,"50%-59.9%",
A130&lt;=0.6999,"60%-69.9%",
A130&lt;=0.7999,"70%-79.9%",
A130&lt;=0.8999,"80%-89.9%",
A130&lt;=0.999,"90%-99.9%",
A130&lt;=5,"&gt;100%",
A130&gt;5,"&gt;500%"
)</f>
        <v>(39.9%-30%)</v>
      </c>
      <c r="H130" s="52">
        <f t="shared" si="3"/>
        <v>-0.30657682045580881</v>
      </c>
      <c r="I130" s="52">
        <f t="shared" si="4"/>
        <v>-0.30657682045580881</v>
      </c>
      <c r="J130" s="12">
        <f t="shared" si="5"/>
        <v>1</v>
      </c>
    </row>
    <row r="131" spans="1:10" x14ac:dyDescent="0.25">
      <c r="A131" s="58">
        <v>-0.30443948948948962</v>
      </c>
      <c r="B131" s="56" t="s">
        <v>88</v>
      </c>
      <c r="C131" s="59">
        <v>199.8</v>
      </c>
      <c r="D131" s="60">
        <v>138.97298999999998</v>
      </c>
      <c r="G131" s="12" t="str" cm="1">
        <f t="array" ref="G131">_xlfn.IFS(
A131&lt;=-1,"(&gt;=100%)",
A131&lt;=-0.9,"(99.9%-90%)",
A131&lt;=-0.8,"(89.9%-80%)",
A131&lt;=-0.7,"(79.9%-70%)",
A131&lt;=-0.6,"(69.9%-60%)",
A131&lt;=-0.5,"(59.9%-50%)",
A131&lt;=-0.4,"(49.9%-40%)",
A131&lt;=-0.3,"(39.9%-30%)",
A131&lt;=-0.2,"(29.9%-20%)",
A131&lt;=-0.1,"(19.9%-10%)",
A131&lt;0,"(9.9%-0.01%)",
A131&lt;=0.0999,"0%-9.9%",
A131&lt;=0.1999,"10%-19.9%",
A131&lt;=0.2999,"20%-29.9%",
A131&lt;=0.3999,"30%-39.9%",
A131&lt;=0.4999,"40%-49.9%",
A131&lt;=0.5999,"50%-59.9%",
A131&lt;=0.6999,"60%-69.9%",
A131&lt;=0.7999,"70%-79.9%",
A131&lt;=0.8999,"80%-89.9%",
A131&lt;=0.999,"90%-99.9%",
A131&lt;=5,"&gt;100%",
A131&gt;5,"&gt;500%"
)</f>
        <v>(39.9%-30%)</v>
      </c>
      <c r="H131" s="52">
        <f t="shared" si="3"/>
        <v>-0.30443948948948962</v>
      </c>
      <c r="I131" s="52">
        <f t="shared" si="4"/>
        <v>-0.30443948948948962</v>
      </c>
      <c r="J131" s="12">
        <f t="shared" si="5"/>
        <v>1</v>
      </c>
    </row>
    <row r="132" spans="1:10" x14ac:dyDescent="0.25">
      <c r="A132" s="58">
        <v>-0.29988265909769934</v>
      </c>
      <c r="B132" s="56" t="s">
        <v>534</v>
      </c>
      <c r="C132" s="59">
        <v>3347</v>
      </c>
      <c r="D132" s="60">
        <v>2343.2927400000003</v>
      </c>
      <c r="G132" s="12" t="str" cm="1">
        <f t="array" ref="G132">_xlfn.IFS(
A132&lt;=-1,"(&gt;=100%)",
A132&lt;=-0.9,"(99.9%-90%)",
A132&lt;=-0.8,"(89.9%-80%)",
A132&lt;=-0.7,"(79.9%-70%)",
A132&lt;=-0.6,"(69.9%-60%)",
A132&lt;=-0.5,"(59.9%-50%)",
A132&lt;=-0.4,"(49.9%-40%)",
A132&lt;=-0.3,"(39.9%-30%)",
A132&lt;=-0.2,"(29.9%-20%)",
A132&lt;=-0.1,"(19.9%-10%)",
A132&lt;0,"(9.9%-0.01%)",
A132&lt;=0.0999,"0%-9.9%",
A132&lt;=0.1999,"10%-19.9%",
A132&lt;=0.2999,"20%-29.9%",
A132&lt;=0.3999,"30%-39.9%",
A132&lt;=0.4999,"40%-49.9%",
A132&lt;=0.5999,"50%-59.9%",
A132&lt;=0.6999,"60%-69.9%",
A132&lt;=0.7999,"70%-79.9%",
A132&lt;=0.8999,"80%-89.9%",
A132&lt;=0.999,"90%-99.9%",
A132&lt;=5,"&gt;100%",
A132&gt;5,"&gt;500%"
)</f>
        <v>(29.9%-20%)</v>
      </c>
      <c r="H132" s="52">
        <f t="shared" ref="H132:H195" si="6">IF(A132&lt;&gt;"",A132,#N/A)</f>
        <v>-0.29988265909769934</v>
      </c>
      <c r="I132" s="52">
        <f t="shared" ref="I132:I195" si="7">IF(ISNUMBER(H132),H132,"")</f>
        <v>-0.29988265909769934</v>
      </c>
      <c r="J132" s="12">
        <f t="shared" ref="J132:J195" si="8">IF(ISNUMBER(I132),IF(AND(I132&gt;=($M$14-$M$13),I132&lt;=($M$14+$M$13)),1,0),"")</f>
        <v>1</v>
      </c>
    </row>
    <row r="133" spans="1:10" x14ac:dyDescent="0.25">
      <c r="A133" s="58">
        <v>-0.29693647664406297</v>
      </c>
      <c r="B133" s="56" t="s">
        <v>808</v>
      </c>
      <c r="C133" s="59">
        <v>3758.9072000000001</v>
      </c>
      <c r="D133" s="60">
        <v>2642.75054</v>
      </c>
      <c r="G133" s="12" t="str" cm="1">
        <f t="array" ref="G133">_xlfn.IFS(
A133&lt;=-1,"(&gt;=100%)",
A133&lt;=-0.9,"(99.9%-90%)",
A133&lt;=-0.8,"(89.9%-80%)",
A133&lt;=-0.7,"(79.9%-70%)",
A133&lt;=-0.6,"(69.9%-60%)",
A133&lt;=-0.5,"(59.9%-50%)",
A133&lt;=-0.4,"(49.9%-40%)",
A133&lt;=-0.3,"(39.9%-30%)",
A133&lt;=-0.2,"(29.9%-20%)",
A133&lt;=-0.1,"(19.9%-10%)",
A133&lt;0,"(9.9%-0.01%)",
A133&lt;=0.0999,"0%-9.9%",
A133&lt;=0.1999,"10%-19.9%",
A133&lt;=0.2999,"20%-29.9%",
A133&lt;=0.3999,"30%-39.9%",
A133&lt;=0.4999,"40%-49.9%",
A133&lt;=0.5999,"50%-59.9%",
A133&lt;=0.6999,"60%-69.9%",
A133&lt;=0.7999,"70%-79.9%",
A133&lt;=0.8999,"80%-89.9%",
A133&lt;=0.999,"90%-99.9%",
A133&lt;=5,"&gt;100%",
A133&gt;5,"&gt;500%"
)</f>
        <v>(29.9%-20%)</v>
      </c>
      <c r="H133" s="52">
        <f t="shared" si="6"/>
        <v>-0.29693647664406297</v>
      </c>
      <c r="I133" s="52">
        <f t="shared" si="7"/>
        <v>-0.29693647664406297</v>
      </c>
      <c r="J133" s="12">
        <f t="shared" si="8"/>
        <v>1</v>
      </c>
    </row>
    <row r="134" spans="1:10" x14ac:dyDescent="0.25">
      <c r="A134" s="58">
        <v>-0.29259145811429471</v>
      </c>
      <c r="B134" s="56" t="s">
        <v>424</v>
      </c>
      <c r="C134" s="59">
        <v>48.3172</v>
      </c>
      <c r="D134" s="60">
        <v>34.18</v>
      </c>
      <c r="G134" s="12" t="str" cm="1">
        <f t="array" ref="G134">_xlfn.IFS(
A134&lt;=-1,"(&gt;=100%)",
A134&lt;=-0.9,"(99.9%-90%)",
A134&lt;=-0.8,"(89.9%-80%)",
A134&lt;=-0.7,"(79.9%-70%)",
A134&lt;=-0.6,"(69.9%-60%)",
A134&lt;=-0.5,"(59.9%-50%)",
A134&lt;=-0.4,"(49.9%-40%)",
A134&lt;=-0.3,"(39.9%-30%)",
A134&lt;=-0.2,"(29.9%-20%)",
A134&lt;=-0.1,"(19.9%-10%)",
A134&lt;0,"(9.9%-0.01%)",
A134&lt;=0.0999,"0%-9.9%",
A134&lt;=0.1999,"10%-19.9%",
A134&lt;=0.2999,"20%-29.9%",
A134&lt;=0.3999,"30%-39.9%",
A134&lt;=0.4999,"40%-49.9%",
A134&lt;=0.5999,"50%-59.9%",
A134&lt;=0.6999,"60%-69.9%",
A134&lt;=0.7999,"70%-79.9%",
A134&lt;=0.8999,"80%-89.9%",
A134&lt;=0.999,"90%-99.9%",
A134&lt;=5,"&gt;100%",
A134&gt;5,"&gt;500%"
)</f>
        <v>(29.9%-20%)</v>
      </c>
      <c r="H134" s="52">
        <f t="shared" si="6"/>
        <v>-0.29259145811429471</v>
      </c>
      <c r="I134" s="52">
        <f t="shared" si="7"/>
        <v>-0.29259145811429471</v>
      </c>
      <c r="J134" s="12">
        <f t="shared" si="8"/>
        <v>1</v>
      </c>
    </row>
    <row r="135" spans="1:10" x14ac:dyDescent="0.25">
      <c r="A135" s="58">
        <v>-0.28978741613624626</v>
      </c>
      <c r="B135" s="56" t="s">
        <v>38</v>
      </c>
      <c r="C135" s="59">
        <v>1162.5999999999999</v>
      </c>
      <c r="D135" s="60">
        <v>825.69315000000006</v>
      </c>
      <c r="G135" s="12" t="str" cm="1">
        <f t="array" ref="G135">_xlfn.IFS(
A135&lt;=-1,"(&gt;=100%)",
A135&lt;=-0.9,"(99.9%-90%)",
A135&lt;=-0.8,"(89.9%-80%)",
A135&lt;=-0.7,"(79.9%-70%)",
A135&lt;=-0.6,"(69.9%-60%)",
A135&lt;=-0.5,"(59.9%-50%)",
A135&lt;=-0.4,"(49.9%-40%)",
A135&lt;=-0.3,"(39.9%-30%)",
A135&lt;=-0.2,"(29.9%-20%)",
A135&lt;=-0.1,"(19.9%-10%)",
A135&lt;0,"(9.9%-0.01%)",
A135&lt;=0.0999,"0%-9.9%",
A135&lt;=0.1999,"10%-19.9%",
A135&lt;=0.2999,"20%-29.9%",
A135&lt;=0.3999,"30%-39.9%",
A135&lt;=0.4999,"40%-49.9%",
A135&lt;=0.5999,"50%-59.9%",
A135&lt;=0.6999,"60%-69.9%",
A135&lt;=0.7999,"70%-79.9%",
A135&lt;=0.8999,"80%-89.9%",
A135&lt;=0.999,"90%-99.9%",
A135&lt;=5,"&gt;100%",
A135&gt;5,"&gt;500%"
)</f>
        <v>(29.9%-20%)</v>
      </c>
      <c r="H135" s="52">
        <f t="shared" si="6"/>
        <v>-0.28978741613624626</v>
      </c>
      <c r="I135" s="52">
        <f t="shared" si="7"/>
        <v>-0.28978741613624626</v>
      </c>
      <c r="J135" s="12">
        <f t="shared" si="8"/>
        <v>1</v>
      </c>
    </row>
    <row r="136" spans="1:10" x14ac:dyDescent="0.25">
      <c r="A136" s="58">
        <v>-0.28867364324779138</v>
      </c>
      <c r="B136" s="56" t="s">
        <v>231</v>
      </c>
      <c r="C136" s="59">
        <v>2852.4</v>
      </c>
      <c r="D136" s="60">
        <v>2028.9873</v>
      </c>
      <c r="G136" s="12" t="str" cm="1">
        <f t="array" ref="G136">_xlfn.IFS(
A136&lt;=-1,"(&gt;=100%)",
A136&lt;=-0.9,"(99.9%-90%)",
A136&lt;=-0.8,"(89.9%-80%)",
A136&lt;=-0.7,"(79.9%-70%)",
A136&lt;=-0.6,"(69.9%-60%)",
A136&lt;=-0.5,"(59.9%-50%)",
A136&lt;=-0.4,"(49.9%-40%)",
A136&lt;=-0.3,"(39.9%-30%)",
A136&lt;=-0.2,"(29.9%-20%)",
A136&lt;=-0.1,"(19.9%-10%)",
A136&lt;0,"(9.9%-0.01%)",
A136&lt;=0.0999,"0%-9.9%",
A136&lt;=0.1999,"10%-19.9%",
A136&lt;=0.2999,"20%-29.9%",
A136&lt;=0.3999,"30%-39.9%",
A136&lt;=0.4999,"40%-49.9%",
A136&lt;=0.5999,"50%-59.9%",
A136&lt;=0.6999,"60%-69.9%",
A136&lt;=0.7999,"70%-79.9%",
A136&lt;=0.8999,"80%-89.9%",
A136&lt;=0.999,"90%-99.9%",
A136&lt;=5,"&gt;100%",
A136&gt;5,"&gt;500%"
)</f>
        <v>(29.9%-20%)</v>
      </c>
      <c r="H136" s="52">
        <f t="shared" si="6"/>
        <v>-0.28867364324779138</v>
      </c>
      <c r="I136" s="52">
        <f t="shared" si="7"/>
        <v>-0.28867364324779138</v>
      </c>
      <c r="J136" s="12">
        <f t="shared" si="8"/>
        <v>1</v>
      </c>
    </row>
    <row r="137" spans="1:10" x14ac:dyDescent="0.25">
      <c r="A137" s="58">
        <v>-0.28755739024812182</v>
      </c>
      <c r="B137" s="56" t="s">
        <v>659</v>
      </c>
      <c r="C137" s="59">
        <v>4312.3180000000002</v>
      </c>
      <c r="D137" s="60">
        <v>3072.27909</v>
      </c>
      <c r="G137" s="12" t="str" cm="1">
        <f t="array" ref="G137">_xlfn.IFS(
A137&lt;=-1,"(&gt;=100%)",
A137&lt;=-0.9,"(99.9%-90%)",
A137&lt;=-0.8,"(89.9%-80%)",
A137&lt;=-0.7,"(79.9%-70%)",
A137&lt;=-0.6,"(69.9%-60%)",
A137&lt;=-0.5,"(59.9%-50%)",
A137&lt;=-0.4,"(49.9%-40%)",
A137&lt;=-0.3,"(39.9%-30%)",
A137&lt;=-0.2,"(29.9%-20%)",
A137&lt;=-0.1,"(19.9%-10%)",
A137&lt;0,"(9.9%-0.01%)",
A137&lt;=0.0999,"0%-9.9%",
A137&lt;=0.1999,"10%-19.9%",
A137&lt;=0.2999,"20%-29.9%",
A137&lt;=0.3999,"30%-39.9%",
A137&lt;=0.4999,"40%-49.9%",
A137&lt;=0.5999,"50%-59.9%",
A137&lt;=0.6999,"60%-69.9%",
A137&lt;=0.7999,"70%-79.9%",
A137&lt;=0.8999,"80%-89.9%",
A137&lt;=0.999,"90%-99.9%",
A137&lt;=5,"&gt;100%",
A137&gt;5,"&gt;500%"
)</f>
        <v>(29.9%-20%)</v>
      </c>
      <c r="H137" s="52">
        <f t="shared" si="6"/>
        <v>-0.28755739024812182</v>
      </c>
      <c r="I137" s="52">
        <f t="shared" si="7"/>
        <v>-0.28755739024812182</v>
      </c>
      <c r="J137" s="12">
        <f t="shared" si="8"/>
        <v>1</v>
      </c>
    </row>
    <row r="138" spans="1:10" x14ac:dyDescent="0.25">
      <c r="A138" s="58">
        <v>-0.28686938096770731</v>
      </c>
      <c r="B138" s="56" t="s">
        <v>205</v>
      </c>
      <c r="C138" s="59">
        <v>932.1</v>
      </c>
      <c r="D138" s="60">
        <v>664.70905000000005</v>
      </c>
      <c r="G138" s="12" t="str" cm="1">
        <f t="array" ref="G138">_xlfn.IFS(
A138&lt;=-1,"(&gt;=100%)",
A138&lt;=-0.9,"(99.9%-90%)",
A138&lt;=-0.8,"(89.9%-80%)",
A138&lt;=-0.7,"(79.9%-70%)",
A138&lt;=-0.6,"(69.9%-60%)",
A138&lt;=-0.5,"(59.9%-50%)",
A138&lt;=-0.4,"(49.9%-40%)",
A138&lt;=-0.3,"(39.9%-30%)",
A138&lt;=-0.2,"(29.9%-20%)",
A138&lt;=-0.1,"(19.9%-10%)",
A138&lt;0,"(9.9%-0.01%)",
A138&lt;=0.0999,"0%-9.9%",
A138&lt;=0.1999,"10%-19.9%",
A138&lt;=0.2999,"20%-29.9%",
A138&lt;=0.3999,"30%-39.9%",
A138&lt;=0.4999,"40%-49.9%",
A138&lt;=0.5999,"50%-59.9%",
A138&lt;=0.6999,"60%-69.9%",
A138&lt;=0.7999,"70%-79.9%",
A138&lt;=0.8999,"80%-89.9%",
A138&lt;=0.999,"90%-99.9%",
A138&lt;=5,"&gt;100%",
A138&gt;5,"&gt;500%"
)</f>
        <v>(29.9%-20%)</v>
      </c>
      <c r="H138" s="52">
        <f t="shared" si="6"/>
        <v>-0.28686938096770731</v>
      </c>
      <c r="I138" s="52">
        <f t="shared" si="7"/>
        <v>-0.28686938096770731</v>
      </c>
      <c r="J138" s="12">
        <f t="shared" si="8"/>
        <v>1</v>
      </c>
    </row>
    <row r="139" spans="1:10" x14ac:dyDescent="0.25">
      <c r="A139" s="58">
        <v>-0.2817907171983689</v>
      </c>
      <c r="B139" s="56" t="s">
        <v>168</v>
      </c>
      <c r="C139" s="59">
        <v>416.9</v>
      </c>
      <c r="D139" s="60">
        <v>299.42144999999999</v>
      </c>
      <c r="G139" s="12" t="str" cm="1">
        <f t="array" ref="G139">_xlfn.IFS(
A139&lt;=-1,"(&gt;=100%)",
A139&lt;=-0.9,"(99.9%-90%)",
A139&lt;=-0.8,"(89.9%-80%)",
A139&lt;=-0.7,"(79.9%-70%)",
A139&lt;=-0.6,"(69.9%-60%)",
A139&lt;=-0.5,"(59.9%-50%)",
A139&lt;=-0.4,"(49.9%-40%)",
A139&lt;=-0.3,"(39.9%-30%)",
A139&lt;=-0.2,"(29.9%-20%)",
A139&lt;=-0.1,"(19.9%-10%)",
A139&lt;0,"(9.9%-0.01%)",
A139&lt;=0.0999,"0%-9.9%",
A139&lt;=0.1999,"10%-19.9%",
A139&lt;=0.2999,"20%-29.9%",
A139&lt;=0.3999,"30%-39.9%",
A139&lt;=0.4999,"40%-49.9%",
A139&lt;=0.5999,"50%-59.9%",
A139&lt;=0.6999,"60%-69.9%",
A139&lt;=0.7999,"70%-79.9%",
A139&lt;=0.8999,"80%-89.9%",
A139&lt;=0.999,"90%-99.9%",
A139&lt;=5,"&gt;100%",
A139&gt;5,"&gt;500%"
)</f>
        <v>(29.9%-20%)</v>
      </c>
      <c r="H139" s="52">
        <f t="shared" si="6"/>
        <v>-0.2817907171983689</v>
      </c>
      <c r="I139" s="52">
        <f t="shared" si="7"/>
        <v>-0.2817907171983689</v>
      </c>
      <c r="J139" s="12">
        <f t="shared" si="8"/>
        <v>1</v>
      </c>
    </row>
    <row r="140" spans="1:10" x14ac:dyDescent="0.25">
      <c r="A140" s="58">
        <v>-0.28003634640618158</v>
      </c>
      <c r="B140" s="56" t="s">
        <v>382</v>
      </c>
      <c r="C140" s="59">
        <v>685.9</v>
      </c>
      <c r="D140" s="60">
        <v>493.82307000000003</v>
      </c>
      <c r="G140" s="12" t="str" cm="1">
        <f t="array" ref="G140">_xlfn.IFS(
A140&lt;=-1,"(&gt;=100%)",
A140&lt;=-0.9,"(99.9%-90%)",
A140&lt;=-0.8,"(89.9%-80%)",
A140&lt;=-0.7,"(79.9%-70%)",
A140&lt;=-0.6,"(69.9%-60%)",
A140&lt;=-0.5,"(59.9%-50%)",
A140&lt;=-0.4,"(49.9%-40%)",
A140&lt;=-0.3,"(39.9%-30%)",
A140&lt;=-0.2,"(29.9%-20%)",
A140&lt;=-0.1,"(19.9%-10%)",
A140&lt;0,"(9.9%-0.01%)",
A140&lt;=0.0999,"0%-9.9%",
A140&lt;=0.1999,"10%-19.9%",
A140&lt;=0.2999,"20%-29.9%",
A140&lt;=0.3999,"30%-39.9%",
A140&lt;=0.4999,"40%-49.9%",
A140&lt;=0.5999,"50%-59.9%",
A140&lt;=0.6999,"60%-69.9%",
A140&lt;=0.7999,"70%-79.9%",
A140&lt;=0.8999,"80%-89.9%",
A140&lt;=0.999,"90%-99.9%",
A140&lt;=5,"&gt;100%",
A140&gt;5,"&gt;500%"
)</f>
        <v>(29.9%-20%)</v>
      </c>
      <c r="H140" s="52">
        <f t="shared" si="6"/>
        <v>-0.28003634640618158</v>
      </c>
      <c r="I140" s="52">
        <f t="shared" si="7"/>
        <v>-0.28003634640618158</v>
      </c>
      <c r="J140" s="12">
        <f t="shared" si="8"/>
        <v>1</v>
      </c>
    </row>
    <row r="141" spans="1:10" x14ac:dyDescent="0.25">
      <c r="A141" s="58">
        <v>-0.27933499372685916</v>
      </c>
      <c r="B141" s="56" t="s">
        <v>236</v>
      </c>
      <c r="C141" s="59">
        <v>1500.046</v>
      </c>
      <c r="D141" s="60">
        <v>1081.0306599999999</v>
      </c>
      <c r="G141" s="12" t="str" cm="1">
        <f t="array" ref="G141">_xlfn.IFS(
A141&lt;=-1,"(&gt;=100%)",
A141&lt;=-0.9,"(99.9%-90%)",
A141&lt;=-0.8,"(89.9%-80%)",
A141&lt;=-0.7,"(79.9%-70%)",
A141&lt;=-0.6,"(69.9%-60%)",
A141&lt;=-0.5,"(59.9%-50%)",
A141&lt;=-0.4,"(49.9%-40%)",
A141&lt;=-0.3,"(39.9%-30%)",
A141&lt;=-0.2,"(29.9%-20%)",
A141&lt;=-0.1,"(19.9%-10%)",
A141&lt;0,"(9.9%-0.01%)",
A141&lt;=0.0999,"0%-9.9%",
A141&lt;=0.1999,"10%-19.9%",
A141&lt;=0.2999,"20%-29.9%",
A141&lt;=0.3999,"30%-39.9%",
A141&lt;=0.4999,"40%-49.9%",
A141&lt;=0.5999,"50%-59.9%",
A141&lt;=0.6999,"60%-69.9%",
A141&lt;=0.7999,"70%-79.9%",
A141&lt;=0.8999,"80%-89.9%",
A141&lt;=0.999,"90%-99.9%",
A141&lt;=5,"&gt;100%",
A141&gt;5,"&gt;500%"
)</f>
        <v>(29.9%-20%)</v>
      </c>
      <c r="H141" s="52">
        <f t="shared" si="6"/>
        <v>-0.27933499372685916</v>
      </c>
      <c r="I141" s="52">
        <f t="shared" si="7"/>
        <v>-0.27933499372685916</v>
      </c>
      <c r="J141" s="12">
        <f t="shared" si="8"/>
        <v>1</v>
      </c>
    </row>
    <row r="142" spans="1:10" x14ac:dyDescent="0.25">
      <c r="A142" s="58">
        <v>-0.27903291875744374</v>
      </c>
      <c r="B142" s="56" t="s">
        <v>536</v>
      </c>
      <c r="C142" s="59">
        <v>61460.4</v>
      </c>
      <c r="D142" s="60">
        <v>44310.925200000005</v>
      </c>
      <c r="G142" s="12" t="str" cm="1">
        <f t="array" ref="G142">_xlfn.IFS(
A142&lt;=-1,"(&gt;=100%)",
A142&lt;=-0.9,"(99.9%-90%)",
A142&lt;=-0.8,"(89.9%-80%)",
A142&lt;=-0.7,"(79.9%-70%)",
A142&lt;=-0.6,"(69.9%-60%)",
A142&lt;=-0.5,"(59.9%-50%)",
A142&lt;=-0.4,"(49.9%-40%)",
A142&lt;=-0.3,"(39.9%-30%)",
A142&lt;=-0.2,"(29.9%-20%)",
A142&lt;=-0.1,"(19.9%-10%)",
A142&lt;0,"(9.9%-0.01%)",
A142&lt;=0.0999,"0%-9.9%",
A142&lt;=0.1999,"10%-19.9%",
A142&lt;=0.2999,"20%-29.9%",
A142&lt;=0.3999,"30%-39.9%",
A142&lt;=0.4999,"40%-49.9%",
A142&lt;=0.5999,"50%-59.9%",
A142&lt;=0.6999,"60%-69.9%",
A142&lt;=0.7999,"70%-79.9%",
A142&lt;=0.8999,"80%-89.9%",
A142&lt;=0.999,"90%-99.9%",
A142&lt;=5,"&gt;100%",
A142&gt;5,"&gt;500%"
)</f>
        <v>(29.9%-20%)</v>
      </c>
      <c r="H142" s="52">
        <f t="shared" si="6"/>
        <v>-0.27903291875744374</v>
      </c>
      <c r="I142" s="52">
        <f t="shared" si="7"/>
        <v>-0.27903291875744374</v>
      </c>
      <c r="J142" s="12">
        <f t="shared" si="8"/>
        <v>1</v>
      </c>
    </row>
    <row r="143" spans="1:10" x14ac:dyDescent="0.25">
      <c r="A143" s="58">
        <v>-0.27854981666302431</v>
      </c>
      <c r="B143" s="56" t="s">
        <v>522</v>
      </c>
      <c r="C143" s="59">
        <v>123.54300000000001</v>
      </c>
      <c r="D143" s="60">
        <v>89.130119999999991</v>
      </c>
      <c r="G143" s="12" t="str" cm="1">
        <f t="array" ref="G143">_xlfn.IFS(
A143&lt;=-1,"(&gt;=100%)",
A143&lt;=-0.9,"(99.9%-90%)",
A143&lt;=-0.8,"(89.9%-80%)",
A143&lt;=-0.7,"(79.9%-70%)",
A143&lt;=-0.6,"(69.9%-60%)",
A143&lt;=-0.5,"(59.9%-50%)",
A143&lt;=-0.4,"(49.9%-40%)",
A143&lt;=-0.3,"(39.9%-30%)",
A143&lt;=-0.2,"(29.9%-20%)",
A143&lt;=-0.1,"(19.9%-10%)",
A143&lt;0,"(9.9%-0.01%)",
A143&lt;=0.0999,"0%-9.9%",
A143&lt;=0.1999,"10%-19.9%",
A143&lt;=0.2999,"20%-29.9%",
A143&lt;=0.3999,"30%-39.9%",
A143&lt;=0.4999,"40%-49.9%",
A143&lt;=0.5999,"50%-59.9%",
A143&lt;=0.6999,"60%-69.9%",
A143&lt;=0.7999,"70%-79.9%",
A143&lt;=0.8999,"80%-89.9%",
A143&lt;=0.999,"90%-99.9%",
A143&lt;=5,"&gt;100%",
A143&gt;5,"&gt;500%"
)</f>
        <v>(29.9%-20%)</v>
      </c>
      <c r="H143" s="52">
        <f t="shared" si="6"/>
        <v>-0.27854981666302431</v>
      </c>
      <c r="I143" s="52">
        <f t="shared" si="7"/>
        <v>-0.27854981666302431</v>
      </c>
      <c r="J143" s="12">
        <f t="shared" si="8"/>
        <v>1</v>
      </c>
    </row>
    <row r="144" spans="1:10" x14ac:dyDescent="0.25">
      <c r="A144" s="58">
        <v>-0.2775498882000203</v>
      </c>
      <c r="B144" s="56" t="s">
        <v>146</v>
      </c>
      <c r="C144" s="59">
        <v>1967.8</v>
      </c>
      <c r="D144" s="60">
        <v>1421.63733</v>
      </c>
      <c r="G144" s="12" t="str" cm="1">
        <f t="array" ref="G144">_xlfn.IFS(
A144&lt;=-1,"(&gt;=100%)",
A144&lt;=-0.9,"(99.9%-90%)",
A144&lt;=-0.8,"(89.9%-80%)",
A144&lt;=-0.7,"(79.9%-70%)",
A144&lt;=-0.6,"(69.9%-60%)",
A144&lt;=-0.5,"(59.9%-50%)",
A144&lt;=-0.4,"(49.9%-40%)",
A144&lt;=-0.3,"(39.9%-30%)",
A144&lt;=-0.2,"(29.9%-20%)",
A144&lt;=-0.1,"(19.9%-10%)",
A144&lt;0,"(9.9%-0.01%)",
A144&lt;=0.0999,"0%-9.9%",
A144&lt;=0.1999,"10%-19.9%",
A144&lt;=0.2999,"20%-29.9%",
A144&lt;=0.3999,"30%-39.9%",
A144&lt;=0.4999,"40%-49.9%",
A144&lt;=0.5999,"50%-59.9%",
A144&lt;=0.6999,"60%-69.9%",
A144&lt;=0.7999,"70%-79.9%",
A144&lt;=0.8999,"80%-89.9%",
A144&lt;=0.999,"90%-99.9%",
A144&lt;=5,"&gt;100%",
A144&gt;5,"&gt;500%"
)</f>
        <v>(29.9%-20%)</v>
      </c>
      <c r="H144" s="52">
        <f t="shared" si="6"/>
        <v>-0.2775498882000203</v>
      </c>
      <c r="I144" s="52">
        <f t="shared" si="7"/>
        <v>-0.2775498882000203</v>
      </c>
      <c r="J144" s="12">
        <f t="shared" si="8"/>
        <v>1</v>
      </c>
    </row>
    <row r="145" spans="1:10" x14ac:dyDescent="0.25">
      <c r="A145" s="58">
        <v>-0.27606679813553242</v>
      </c>
      <c r="B145" s="56" t="s">
        <v>679</v>
      </c>
      <c r="C145" s="59">
        <v>278.89999999999998</v>
      </c>
      <c r="D145" s="60">
        <v>201.90496999999999</v>
      </c>
      <c r="G145" s="12" t="str" cm="1">
        <f t="array" ref="G145">_xlfn.IFS(
A145&lt;=-1,"(&gt;=100%)",
A145&lt;=-0.9,"(99.9%-90%)",
A145&lt;=-0.8,"(89.9%-80%)",
A145&lt;=-0.7,"(79.9%-70%)",
A145&lt;=-0.6,"(69.9%-60%)",
A145&lt;=-0.5,"(59.9%-50%)",
A145&lt;=-0.4,"(49.9%-40%)",
A145&lt;=-0.3,"(39.9%-30%)",
A145&lt;=-0.2,"(29.9%-20%)",
A145&lt;=-0.1,"(19.9%-10%)",
A145&lt;0,"(9.9%-0.01%)",
A145&lt;=0.0999,"0%-9.9%",
A145&lt;=0.1999,"10%-19.9%",
A145&lt;=0.2999,"20%-29.9%",
A145&lt;=0.3999,"30%-39.9%",
A145&lt;=0.4999,"40%-49.9%",
A145&lt;=0.5999,"50%-59.9%",
A145&lt;=0.6999,"60%-69.9%",
A145&lt;=0.7999,"70%-79.9%",
A145&lt;=0.8999,"80%-89.9%",
A145&lt;=0.999,"90%-99.9%",
A145&lt;=5,"&gt;100%",
A145&gt;5,"&gt;500%"
)</f>
        <v>(29.9%-20%)</v>
      </c>
      <c r="H145" s="52">
        <f t="shared" si="6"/>
        <v>-0.27606679813553242</v>
      </c>
      <c r="I145" s="52">
        <f t="shared" si="7"/>
        <v>-0.27606679813553242</v>
      </c>
      <c r="J145" s="12">
        <f t="shared" si="8"/>
        <v>1</v>
      </c>
    </row>
    <row r="146" spans="1:10" x14ac:dyDescent="0.25">
      <c r="A146" s="58">
        <v>-0.27507525115611553</v>
      </c>
      <c r="B146" s="56" t="s">
        <v>301</v>
      </c>
      <c r="C146" s="59">
        <v>2508.4</v>
      </c>
      <c r="D146" s="60">
        <v>1818.4012399999999</v>
      </c>
      <c r="G146" s="12" t="str" cm="1">
        <f t="array" ref="G146">_xlfn.IFS(
A146&lt;=-1,"(&gt;=100%)",
A146&lt;=-0.9,"(99.9%-90%)",
A146&lt;=-0.8,"(89.9%-80%)",
A146&lt;=-0.7,"(79.9%-70%)",
A146&lt;=-0.6,"(69.9%-60%)",
A146&lt;=-0.5,"(59.9%-50%)",
A146&lt;=-0.4,"(49.9%-40%)",
A146&lt;=-0.3,"(39.9%-30%)",
A146&lt;=-0.2,"(29.9%-20%)",
A146&lt;=-0.1,"(19.9%-10%)",
A146&lt;0,"(9.9%-0.01%)",
A146&lt;=0.0999,"0%-9.9%",
A146&lt;=0.1999,"10%-19.9%",
A146&lt;=0.2999,"20%-29.9%",
A146&lt;=0.3999,"30%-39.9%",
A146&lt;=0.4999,"40%-49.9%",
A146&lt;=0.5999,"50%-59.9%",
A146&lt;=0.6999,"60%-69.9%",
A146&lt;=0.7999,"70%-79.9%",
A146&lt;=0.8999,"80%-89.9%",
A146&lt;=0.999,"90%-99.9%",
A146&lt;=5,"&gt;100%",
A146&gt;5,"&gt;500%"
)</f>
        <v>(29.9%-20%)</v>
      </c>
      <c r="H146" s="52">
        <f t="shared" si="6"/>
        <v>-0.27507525115611553</v>
      </c>
      <c r="I146" s="52">
        <f t="shared" si="7"/>
        <v>-0.27507525115611553</v>
      </c>
      <c r="J146" s="12">
        <f t="shared" si="8"/>
        <v>1</v>
      </c>
    </row>
    <row r="147" spans="1:10" x14ac:dyDescent="0.25">
      <c r="A147" s="58">
        <v>-0.27506011875309244</v>
      </c>
      <c r="B147" s="56" t="s">
        <v>438</v>
      </c>
      <c r="C147" s="59">
        <v>404.2</v>
      </c>
      <c r="D147" s="60">
        <v>293.02070000000003</v>
      </c>
      <c r="G147" s="12" t="str" cm="1">
        <f t="array" ref="G147">_xlfn.IFS(
A147&lt;=-1,"(&gt;=100%)",
A147&lt;=-0.9,"(99.9%-90%)",
A147&lt;=-0.8,"(89.9%-80%)",
A147&lt;=-0.7,"(79.9%-70%)",
A147&lt;=-0.6,"(69.9%-60%)",
A147&lt;=-0.5,"(59.9%-50%)",
A147&lt;=-0.4,"(49.9%-40%)",
A147&lt;=-0.3,"(39.9%-30%)",
A147&lt;=-0.2,"(29.9%-20%)",
A147&lt;=-0.1,"(19.9%-10%)",
A147&lt;0,"(9.9%-0.01%)",
A147&lt;=0.0999,"0%-9.9%",
A147&lt;=0.1999,"10%-19.9%",
A147&lt;=0.2999,"20%-29.9%",
A147&lt;=0.3999,"30%-39.9%",
A147&lt;=0.4999,"40%-49.9%",
A147&lt;=0.5999,"50%-59.9%",
A147&lt;=0.6999,"60%-69.9%",
A147&lt;=0.7999,"70%-79.9%",
A147&lt;=0.8999,"80%-89.9%",
A147&lt;=0.999,"90%-99.9%",
A147&lt;=5,"&gt;100%",
A147&gt;5,"&gt;500%"
)</f>
        <v>(29.9%-20%)</v>
      </c>
      <c r="H147" s="52">
        <f t="shared" si="6"/>
        <v>-0.27506011875309244</v>
      </c>
      <c r="I147" s="52">
        <f t="shared" si="7"/>
        <v>-0.27506011875309244</v>
      </c>
      <c r="J147" s="12">
        <f t="shared" si="8"/>
        <v>1</v>
      </c>
    </row>
    <row r="148" spans="1:10" x14ac:dyDescent="0.25">
      <c r="A148" s="58">
        <v>-0.27392474101157843</v>
      </c>
      <c r="B148" s="56" t="s">
        <v>965</v>
      </c>
      <c r="C148" s="59">
        <v>328.20000000000005</v>
      </c>
      <c r="D148" s="60">
        <v>238.2979</v>
      </c>
      <c r="G148" s="12" t="str" cm="1">
        <f t="array" ref="G148">_xlfn.IFS(
A148&lt;=-1,"(&gt;=100%)",
A148&lt;=-0.9,"(99.9%-90%)",
A148&lt;=-0.8,"(89.9%-80%)",
A148&lt;=-0.7,"(79.9%-70%)",
A148&lt;=-0.6,"(69.9%-60%)",
A148&lt;=-0.5,"(59.9%-50%)",
A148&lt;=-0.4,"(49.9%-40%)",
A148&lt;=-0.3,"(39.9%-30%)",
A148&lt;=-0.2,"(29.9%-20%)",
A148&lt;=-0.1,"(19.9%-10%)",
A148&lt;0,"(9.9%-0.01%)",
A148&lt;=0.0999,"0%-9.9%",
A148&lt;=0.1999,"10%-19.9%",
A148&lt;=0.2999,"20%-29.9%",
A148&lt;=0.3999,"30%-39.9%",
A148&lt;=0.4999,"40%-49.9%",
A148&lt;=0.5999,"50%-59.9%",
A148&lt;=0.6999,"60%-69.9%",
A148&lt;=0.7999,"70%-79.9%",
A148&lt;=0.8999,"80%-89.9%",
A148&lt;=0.999,"90%-99.9%",
A148&lt;=5,"&gt;100%",
A148&gt;5,"&gt;500%"
)</f>
        <v>(29.9%-20%)</v>
      </c>
      <c r="H148" s="52">
        <f t="shared" si="6"/>
        <v>-0.27392474101157843</v>
      </c>
      <c r="I148" s="52">
        <f t="shared" si="7"/>
        <v>-0.27392474101157843</v>
      </c>
      <c r="J148" s="12">
        <f t="shared" si="8"/>
        <v>1</v>
      </c>
    </row>
    <row r="149" spans="1:10" x14ac:dyDescent="0.25">
      <c r="A149" s="58">
        <v>-0.27303730061349696</v>
      </c>
      <c r="B149" s="56" t="s">
        <v>105</v>
      </c>
      <c r="C149" s="59">
        <v>489</v>
      </c>
      <c r="D149" s="60">
        <v>355.48475999999999</v>
      </c>
      <c r="G149" s="12" t="str" cm="1">
        <f t="array" ref="G149">_xlfn.IFS(
A149&lt;=-1,"(&gt;=100%)",
A149&lt;=-0.9,"(99.9%-90%)",
A149&lt;=-0.8,"(89.9%-80%)",
A149&lt;=-0.7,"(79.9%-70%)",
A149&lt;=-0.6,"(69.9%-60%)",
A149&lt;=-0.5,"(59.9%-50%)",
A149&lt;=-0.4,"(49.9%-40%)",
A149&lt;=-0.3,"(39.9%-30%)",
A149&lt;=-0.2,"(29.9%-20%)",
A149&lt;=-0.1,"(19.9%-10%)",
A149&lt;0,"(9.9%-0.01%)",
A149&lt;=0.0999,"0%-9.9%",
A149&lt;=0.1999,"10%-19.9%",
A149&lt;=0.2999,"20%-29.9%",
A149&lt;=0.3999,"30%-39.9%",
A149&lt;=0.4999,"40%-49.9%",
A149&lt;=0.5999,"50%-59.9%",
A149&lt;=0.6999,"60%-69.9%",
A149&lt;=0.7999,"70%-79.9%",
A149&lt;=0.8999,"80%-89.9%",
A149&lt;=0.999,"90%-99.9%",
A149&lt;=5,"&gt;100%",
A149&gt;5,"&gt;500%"
)</f>
        <v>(29.9%-20%)</v>
      </c>
      <c r="H149" s="52">
        <f t="shared" si="6"/>
        <v>-0.27303730061349696</v>
      </c>
      <c r="I149" s="52">
        <f t="shared" si="7"/>
        <v>-0.27303730061349696</v>
      </c>
      <c r="J149" s="12">
        <f t="shared" si="8"/>
        <v>1</v>
      </c>
    </row>
    <row r="150" spans="1:10" x14ac:dyDescent="0.25">
      <c r="A150" s="58">
        <v>-0.27226260099528848</v>
      </c>
      <c r="B150" s="56" t="s">
        <v>570</v>
      </c>
      <c r="C150" s="59">
        <v>2642.45</v>
      </c>
      <c r="D150" s="60">
        <v>1923.0096899999999</v>
      </c>
      <c r="G150" s="12" t="str" cm="1">
        <f t="array" ref="G150">_xlfn.IFS(
A150&lt;=-1,"(&gt;=100%)",
A150&lt;=-0.9,"(99.9%-90%)",
A150&lt;=-0.8,"(89.9%-80%)",
A150&lt;=-0.7,"(79.9%-70%)",
A150&lt;=-0.6,"(69.9%-60%)",
A150&lt;=-0.5,"(59.9%-50%)",
A150&lt;=-0.4,"(49.9%-40%)",
A150&lt;=-0.3,"(39.9%-30%)",
A150&lt;=-0.2,"(29.9%-20%)",
A150&lt;=-0.1,"(19.9%-10%)",
A150&lt;0,"(9.9%-0.01%)",
A150&lt;=0.0999,"0%-9.9%",
A150&lt;=0.1999,"10%-19.9%",
A150&lt;=0.2999,"20%-29.9%",
A150&lt;=0.3999,"30%-39.9%",
A150&lt;=0.4999,"40%-49.9%",
A150&lt;=0.5999,"50%-59.9%",
A150&lt;=0.6999,"60%-69.9%",
A150&lt;=0.7999,"70%-79.9%",
A150&lt;=0.8999,"80%-89.9%",
A150&lt;=0.999,"90%-99.9%",
A150&lt;=5,"&gt;100%",
A150&gt;5,"&gt;500%"
)</f>
        <v>(29.9%-20%)</v>
      </c>
      <c r="H150" s="52">
        <f t="shared" si="6"/>
        <v>-0.27226260099528848</v>
      </c>
      <c r="I150" s="52">
        <f t="shared" si="7"/>
        <v>-0.27226260099528848</v>
      </c>
      <c r="J150" s="12">
        <f t="shared" si="8"/>
        <v>1</v>
      </c>
    </row>
    <row r="151" spans="1:10" x14ac:dyDescent="0.25">
      <c r="A151" s="58">
        <v>-0.27001363080684593</v>
      </c>
      <c r="B151" s="56" t="s">
        <v>418</v>
      </c>
      <c r="C151" s="59">
        <v>163.6</v>
      </c>
      <c r="D151" s="60">
        <v>119.42577</v>
      </c>
      <c r="G151" s="12" t="str" cm="1">
        <f t="array" ref="G151">_xlfn.IFS(
A151&lt;=-1,"(&gt;=100%)",
A151&lt;=-0.9,"(99.9%-90%)",
A151&lt;=-0.8,"(89.9%-80%)",
A151&lt;=-0.7,"(79.9%-70%)",
A151&lt;=-0.6,"(69.9%-60%)",
A151&lt;=-0.5,"(59.9%-50%)",
A151&lt;=-0.4,"(49.9%-40%)",
A151&lt;=-0.3,"(39.9%-30%)",
A151&lt;=-0.2,"(29.9%-20%)",
A151&lt;=-0.1,"(19.9%-10%)",
A151&lt;0,"(9.9%-0.01%)",
A151&lt;=0.0999,"0%-9.9%",
A151&lt;=0.1999,"10%-19.9%",
A151&lt;=0.2999,"20%-29.9%",
A151&lt;=0.3999,"30%-39.9%",
A151&lt;=0.4999,"40%-49.9%",
A151&lt;=0.5999,"50%-59.9%",
A151&lt;=0.6999,"60%-69.9%",
A151&lt;=0.7999,"70%-79.9%",
A151&lt;=0.8999,"80%-89.9%",
A151&lt;=0.999,"90%-99.9%",
A151&lt;=5,"&gt;100%",
A151&gt;5,"&gt;500%"
)</f>
        <v>(29.9%-20%)</v>
      </c>
      <c r="H151" s="52">
        <f t="shared" si="6"/>
        <v>-0.27001363080684593</v>
      </c>
      <c r="I151" s="52">
        <f t="shared" si="7"/>
        <v>-0.27001363080684593</v>
      </c>
      <c r="J151" s="12">
        <f t="shared" si="8"/>
        <v>1</v>
      </c>
    </row>
    <row r="152" spans="1:10" x14ac:dyDescent="0.25">
      <c r="A152" s="58">
        <v>-0.26809604128856623</v>
      </c>
      <c r="B152" s="56" t="s">
        <v>41</v>
      </c>
      <c r="C152" s="59">
        <v>881.6</v>
      </c>
      <c r="D152" s="60">
        <v>645.24653000000001</v>
      </c>
      <c r="G152" s="12" t="str" cm="1">
        <f t="array" ref="G152">_xlfn.IFS(
A152&lt;=-1,"(&gt;=100%)",
A152&lt;=-0.9,"(99.9%-90%)",
A152&lt;=-0.8,"(89.9%-80%)",
A152&lt;=-0.7,"(79.9%-70%)",
A152&lt;=-0.6,"(69.9%-60%)",
A152&lt;=-0.5,"(59.9%-50%)",
A152&lt;=-0.4,"(49.9%-40%)",
A152&lt;=-0.3,"(39.9%-30%)",
A152&lt;=-0.2,"(29.9%-20%)",
A152&lt;=-0.1,"(19.9%-10%)",
A152&lt;0,"(9.9%-0.01%)",
A152&lt;=0.0999,"0%-9.9%",
A152&lt;=0.1999,"10%-19.9%",
A152&lt;=0.2999,"20%-29.9%",
A152&lt;=0.3999,"30%-39.9%",
A152&lt;=0.4999,"40%-49.9%",
A152&lt;=0.5999,"50%-59.9%",
A152&lt;=0.6999,"60%-69.9%",
A152&lt;=0.7999,"70%-79.9%",
A152&lt;=0.8999,"80%-89.9%",
A152&lt;=0.999,"90%-99.9%",
A152&lt;=5,"&gt;100%",
A152&gt;5,"&gt;500%"
)</f>
        <v>(29.9%-20%)</v>
      </c>
      <c r="H152" s="52">
        <f t="shared" si="6"/>
        <v>-0.26809604128856623</v>
      </c>
      <c r="I152" s="52">
        <f t="shared" si="7"/>
        <v>-0.26809604128856623</v>
      </c>
      <c r="J152" s="12">
        <f t="shared" si="8"/>
        <v>1</v>
      </c>
    </row>
    <row r="153" spans="1:10" x14ac:dyDescent="0.25">
      <c r="A153" s="58">
        <v>-0.26647997704401921</v>
      </c>
      <c r="B153" s="56" t="s">
        <v>790</v>
      </c>
      <c r="C153" s="59">
        <v>262.17133000000001</v>
      </c>
      <c r="D153" s="60">
        <v>192.30792000000002</v>
      </c>
      <c r="G153" s="12" t="str" cm="1">
        <f t="array" ref="G153">_xlfn.IFS(
A153&lt;=-1,"(&gt;=100%)",
A153&lt;=-0.9,"(99.9%-90%)",
A153&lt;=-0.8,"(89.9%-80%)",
A153&lt;=-0.7,"(79.9%-70%)",
A153&lt;=-0.6,"(69.9%-60%)",
A153&lt;=-0.5,"(59.9%-50%)",
A153&lt;=-0.4,"(49.9%-40%)",
A153&lt;=-0.3,"(39.9%-30%)",
A153&lt;=-0.2,"(29.9%-20%)",
A153&lt;=-0.1,"(19.9%-10%)",
A153&lt;0,"(9.9%-0.01%)",
A153&lt;=0.0999,"0%-9.9%",
A153&lt;=0.1999,"10%-19.9%",
A153&lt;=0.2999,"20%-29.9%",
A153&lt;=0.3999,"30%-39.9%",
A153&lt;=0.4999,"40%-49.9%",
A153&lt;=0.5999,"50%-59.9%",
A153&lt;=0.6999,"60%-69.9%",
A153&lt;=0.7999,"70%-79.9%",
A153&lt;=0.8999,"80%-89.9%",
A153&lt;=0.999,"90%-99.9%",
A153&lt;=5,"&gt;100%",
A153&gt;5,"&gt;500%"
)</f>
        <v>(29.9%-20%)</v>
      </c>
      <c r="H153" s="52">
        <f t="shared" si="6"/>
        <v>-0.26647997704401921</v>
      </c>
      <c r="I153" s="52">
        <f t="shared" si="7"/>
        <v>-0.26647997704401921</v>
      </c>
      <c r="J153" s="12">
        <f t="shared" si="8"/>
        <v>1</v>
      </c>
    </row>
    <row r="154" spans="1:10" x14ac:dyDescent="0.25">
      <c r="A154" s="58">
        <v>-0.26331587301587295</v>
      </c>
      <c r="B154" s="56" t="s">
        <v>874</v>
      </c>
      <c r="C154" s="59">
        <v>75.599999999999994</v>
      </c>
      <c r="D154" s="60">
        <v>55.69332</v>
      </c>
      <c r="G154" s="12" t="str" cm="1">
        <f t="array" ref="G154">_xlfn.IFS(
A154&lt;=-1,"(&gt;=100%)",
A154&lt;=-0.9,"(99.9%-90%)",
A154&lt;=-0.8,"(89.9%-80%)",
A154&lt;=-0.7,"(79.9%-70%)",
A154&lt;=-0.6,"(69.9%-60%)",
A154&lt;=-0.5,"(59.9%-50%)",
A154&lt;=-0.4,"(49.9%-40%)",
A154&lt;=-0.3,"(39.9%-30%)",
A154&lt;=-0.2,"(29.9%-20%)",
A154&lt;=-0.1,"(19.9%-10%)",
A154&lt;0,"(9.9%-0.01%)",
A154&lt;=0.0999,"0%-9.9%",
A154&lt;=0.1999,"10%-19.9%",
A154&lt;=0.2999,"20%-29.9%",
A154&lt;=0.3999,"30%-39.9%",
A154&lt;=0.4999,"40%-49.9%",
A154&lt;=0.5999,"50%-59.9%",
A154&lt;=0.6999,"60%-69.9%",
A154&lt;=0.7999,"70%-79.9%",
A154&lt;=0.8999,"80%-89.9%",
A154&lt;=0.999,"90%-99.9%",
A154&lt;=5,"&gt;100%",
A154&gt;5,"&gt;500%"
)</f>
        <v>(29.9%-20%)</v>
      </c>
      <c r="H154" s="52">
        <f t="shared" si="6"/>
        <v>-0.26331587301587295</v>
      </c>
      <c r="I154" s="52">
        <f t="shared" si="7"/>
        <v>-0.26331587301587295</v>
      </c>
      <c r="J154" s="12">
        <f t="shared" si="8"/>
        <v>1</v>
      </c>
    </row>
    <row r="155" spans="1:10" x14ac:dyDescent="0.25">
      <c r="A155" s="58">
        <v>-0.26221644702842384</v>
      </c>
      <c r="B155" s="56" t="s">
        <v>498</v>
      </c>
      <c r="C155" s="59">
        <v>774</v>
      </c>
      <c r="D155" s="60">
        <v>571.04446999999993</v>
      </c>
      <c r="G155" s="12" t="str" cm="1">
        <f t="array" ref="G155">_xlfn.IFS(
A155&lt;=-1,"(&gt;=100%)",
A155&lt;=-0.9,"(99.9%-90%)",
A155&lt;=-0.8,"(89.9%-80%)",
A155&lt;=-0.7,"(79.9%-70%)",
A155&lt;=-0.6,"(69.9%-60%)",
A155&lt;=-0.5,"(59.9%-50%)",
A155&lt;=-0.4,"(49.9%-40%)",
A155&lt;=-0.3,"(39.9%-30%)",
A155&lt;=-0.2,"(29.9%-20%)",
A155&lt;=-0.1,"(19.9%-10%)",
A155&lt;0,"(9.9%-0.01%)",
A155&lt;=0.0999,"0%-9.9%",
A155&lt;=0.1999,"10%-19.9%",
A155&lt;=0.2999,"20%-29.9%",
A155&lt;=0.3999,"30%-39.9%",
A155&lt;=0.4999,"40%-49.9%",
A155&lt;=0.5999,"50%-59.9%",
A155&lt;=0.6999,"60%-69.9%",
A155&lt;=0.7999,"70%-79.9%",
A155&lt;=0.8999,"80%-89.9%",
A155&lt;=0.999,"90%-99.9%",
A155&lt;=5,"&gt;100%",
A155&gt;5,"&gt;500%"
)</f>
        <v>(29.9%-20%)</v>
      </c>
      <c r="H155" s="52">
        <f t="shared" si="6"/>
        <v>-0.26221644702842384</v>
      </c>
      <c r="I155" s="52">
        <f t="shared" si="7"/>
        <v>-0.26221644702842384</v>
      </c>
      <c r="J155" s="12">
        <f t="shared" si="8"/>
        <v>1</v>
      </c>
    </row>
    <row r="156" spans="1:10" x14ac:dyDescent="0.25">
      <c r="A156" s="58">
        <v>-0.26045341380920012</v>
      </c>
      <c r="B156" s="56" t="s">
        <v>383</v>
      </c>
      <c r="C156" s="59">
        <v>244.214</v>
      </c>
      <c r="D156" s="60">
        <v>180.60763</v>
      </c>
      <c r="G156" s="12" t="str" cm="1">
        <f t="array" ref="G156">_xlfn.IFS(
A156&lt;=-1,"(&gt;=100%)",
A156&lt;=-0.9,"(99.9%-90%)",
A156&lt;=-0.8,"(89.9%-80%)",
A156&lt;=-0.7,"(79.9%-70%)",
A156&lt;=-0.6,"(69.9%-60%)",
A156&lt;=-0.5,"(59.9%-50%)",
A156&lt;=-0.4,"(49.9%-40%)",
A156&lt;=-0.3,"(39.9%-30%)",
A156&lt;=-0.2,"(29.9%-20%)",
A156&lt;=-0.1,"(19.9%-10%)",
A156&lt;0,"(9.9%-0.01%)",
A156&lt;=0.0999,"0%-9.9%",
A156&lt;=0.1999,"10%-19.9%",
A156&lt;=0.2999,"20%-29.9%",
A156&lt;=0.3999,"30%-39.9%",
A156&lt;=0.4999,"40%-49.9%",
A156&lt;=0.5999,"50%-59.9%",
A156&lt;=0.6999,"60%-69.9%",
A156&lt;=0.7999,"70%-79.9%",
A156&lt;=0.8999,"80%-89.9%",
A156&lt;=0.999,"90%-99.9%",
A156&lt;=5,"&gt;100%",
A156&gt;5,"&gt;500%"
)</f>
        <v>(29.9%-20%)</v>
      </c>
      <c r="H156" s="52">
        <f t="shared" si="6"/>
        <v>-0.26045341380920012</v>
      </c>
      <c r="I156" s="52">
        <f t="shared" si="7"/>
        <v>-0.26045341380920012</v>
      </c>
      <c r="J156" s="12">
        <f t="shared" si="8"/>
        <v>1</v>
      </c>
    </row>
    <row r="157" spans="1:10" x14ac:dyDescent="0.25">
      <c r="A157" s="58">
        <v>-0.25515410970192054</v>
      </c>
      <c r="B157" s="56" t="s">
        <v>520</v>
      </c>
      <c r="C157" s="59">
        <v>333.72980000000001</v>
      </c>
      <c r="D157" s="60">
        <v>248.57727</v>
      </c>
      <c r="G157" s="12" t="str" cm="1">
        <f t="array" ref="G157">_xlfn.IFS(
A157&lt;=-1,"(&gt;=100%)",
A157&lt;=-0.9,"(99.9%-90%)",
A157&lt;=-0.8,"(89.9%-80%)",
A157&lt;=-0.7,"(79.9%-70%)",
A157&lt;=-0.6,"(69.9%-60%)",
A157&lt;=-0.5,"(59.9%-50%)",
A157&lt;=-0.4,"(49.9%-40%)",
A157&lt;=-0.3,"(39.9%-30%)",
A157&lt;=-0.2,"(29.9%-20%)",
A157&lt;=-0.1,"(19.9%-10%)",
A157&lt;0,"(9.9%-0.01%)",
A157&lt;=0.0999,"0%-9.9%",
A157&lt;=0.1999,"10%-19.9%",
A157&lt;=0.2999,"20%-29.9%",
A157&lt;=0.3999,"30%-39.9%",
A157&lt;=0.4999,"40%-49.9%",
A157&lt;=0.5999,"50%-59.9%",
A157&lt;=0.6999,"60%-69.9%",
A157&lt;=0.7999,"70%-79.9%",
A157&lt;=0.8999,"80%-89.9%",
A157&lt;=0.999,"90%-99.9%",
A157&lt;=5,"&gt;100%",
A157&gt;5,"&gt;500%"
)</f>
        <v>(29.9%-20%)</v>
      </c>
      <c r="H157" s="52">
        <f t="shared" si="6"/>
        <v>-0.25515410970192054</v>
      </c>
      <c r="I157" s="52">
        <f t="shared" si="7"/>
        <v>-0.25515410970192054</v>
      </c>
      <c r="J157" s="12">
        <f t="shared" si="8"/>
        <v>1</v>
      </c>
    </row>
    <row r="158" spans="1:10" x14ac:dyDescent="0.25">
      <c r="A158" s="58">
        <v>-0.25253215431645154</v>
      </c>
      <c r="B158" s="56" t="s">
        <v>761</v>
      </c>
      <c r="C158" s="59">
        <v>478.00503000000003</v>
      </c>
      <c r="D158" s="60">
        <v>357.29338999999999</v>
      </c>
      <c r="G158" s="12" t="str" cm="1">
        <f t="array" ref="G158">_xlfn.IFS(
A158&lt;=-1,"(&gt;=100%)",
A158&lt;=-0.9,"(99.9%-90%)",
A158&lt;=-0.8,"(89.9%-80%)",
A158&lt;=-0.7,"(79.9%-70%)",
A158&lt;=-0.6,"(69.9%-60%)",
A158&lt;=-0.5,"(59.9%-50%)",
A158&lt;=-0.4,"(49.9%-40%)",
A158&lt;=-0.3,"(39.9%-30%)",
A158&lt;=-0.2,"(29.9%-20%)",
A158&lt;=-0.1,"(19.9%-10%)",
A158&lt;0,"(9.9%-0.01%)",
A158&lt;=0.0999,"0%-9.9%",
A158&lt;=0.1999,"10%-19.9%",
A158&lt;=0.2999,"20%-29.9%",
A158&lt;=0.3999,"30%-39.9%",
A158&lt;=0.4999,"40%-49.9%",
A158&lt;=0.5999,"50%-59.9%",
A158&lt;=0.6999,"60%-69.9%",
A158&lt;=0.7999,"70%-79.9%",
A158&lt;=0.8999,"80%-89.9%",
A158&lt;=0.999,"90%-99.9%",
A158&lt;=5,"&gt;100%",
A158&gt;5,"&gt;500%"
)</f>
        <v>(29.9%-20%)</v>
      </c>
      <c r="H158" s="52">
        <f t="shared" si="6"/>
        <v>-0.25253215431645154</v>
      </c>
      <c r="I158" s="52">
        <f t="shared" si="7"/>
        <v>-0.25253215431645154</v>
      </c>
      <c r="J158" s="12">
        <f t="shared" si="8"/>
        <v>1</v>
      </c>
    </row>
    <row r="159" spans="1:10" x14ac:dyDescent="0.25">
      <c r="A159" s="58">
        <v>-0.2480007631043859</v>
      </c>
      <c r="B159" s="56" t="s">
        <v>527</v>
      </c>
      <c r="C159" s="59">
        <v>207.04900000000001</v>
      </c>
      <c r="D159" s="60">
        <v>155.70069000000001</v>
      </c>
      <c r="G159" s="12" t="str" cm="1">
        <f t="array" ref="G159">_xlfn.IFS(
A159&lt;=-1,"(&gt;=100%)",
A159&lt;=-0.9,"(99.9%-90%)",
A159&lt;=-0.8,"(89.9%-80%)",
A159&lt;=-0.7,"(79.9%-70%)",
A159&lt;=-0.6,"(69.9%-60%)",
A159&lt;=-0.5,"(59.9%-50%)",
A159&lt;=-0.4,"(49.9%-40%)",
A159&lt;=-0.3,"(39.9%-30%)",
A159&lt;=-0.2,"(29.9%-20%)",
A159&lt;=-0.1,"(19.9%-10%)",
A159&lt;0,"(9.9%-0.01%)",
A159&lt;=0.0999,"0%-9.9%",
A159&lt;=0.1999,"10%-19.9%",
A159&lt;=0.2999,"20%-29.9%",
A159&lt;=0.3999,"30%-39.9%",
A159&lt;=0.4999,"40%-49.9%",
A159&lt;=0.5999,"50%-59.9%",
A159&lt;=0.6999,"60%-69.9%",
A159&lt;=0.7999,"70%-79.9%",
A159&lt;=0.8999,"80%-89.9%",
A159&lt;=0.999,"90%-99.9%",
A159&lt;=5,"&gt;100%",
A159&gt;5,"&gt;500%"
)</f>
        <v>(29.9%-20%)</v>
      </c>
      <c r="H159" s="52">
        <f t="shared" si="6"/>
        <v>-0.2480007631043859</v>
      </c>
      <c r="I159" s="52">
        <f t="shared" si="7"/>
        <v>-0.2480007631043859</v>
      </c>
      <c r="J159" s="12">
        <f t="shared" si="8"/>
        <v>1</v>
      </c>
    </row>
    <row r="160" spans="1:10" x14ac:dyDescent="0.25">
      <c r="A160" s="58">
        <v>-0.24481164710626288</v>
      </c>
      <c r="B160" s="56" t="s">
        <v>631</v>
      </c>
      <c r="C160" s="59">
        <v>188.476</v>
      </c>
      <c r="D160" s="60">
        <v>142.33488</v>
      </c>
      <c r="G160" s="12" t="str" cm="1">
        <f t="array" ref="G160">_xlfn.IFS(
A160&lt;=-1,"(&gt;=100%)",
A160&lt;=-0.9,"(99.9%-90%)",
A160&lt;=-0.8,"(89.9%-80%)",
A160&lt;=-0.7,"(79.9%-70%)",
A160&lt;=-0.6,"(69.9%-60%)",
A160&lt;=-0.5,"(59.9%-50%)",
A160&lt;=-0.4,"(49.9%-40%)",
A160&lt;=-0.3,"(39.9%-30%)",
A160&lt;=-0.2,"(29.9%-20%)",
A160&lt;=-0.1,"(19.9%-10%)",
A160&lt;0,"(9.9%-0.01%)",
A160&lt;=0.0999,"0%-9.9%",
A160&lt;=0.1999,"10%-19.9%",
A160&lt;=0.2999,"20%-29.9%",
A160&lt;=0.3999,"30%-39.9%",
A160&lt;=0.4999,"40%-49.9%",
A160&lt;=0.5999,"50%-59.9%",
A160&lt;=0.6999,"60%-69.9%",
A160&lt;=0.7999,"70%-79.9%",
A160&lt;=0.8999,"80%-89.9%",
A160&lt;=0.999,"90%-99.9%",
A160&lt;=5,"&gt;100%",
A160&gt;5,"&gt;500%"
)</f>
        <v>(29.9%-20%)</v>
      </c>
      <c r="H160" s="52">
        <f t="shared" si="6"/>
        <v>-0.24481164710626288</v>
      </c>
      <c r="I160" s="52">
        <f t="shared" si="7"/>
        <v>-0.24481164710626288</v>
      </c>
      <c r="J160" s="12">
        <f t="shared" si="8"/>
        <v>1</v>
      </c>
    </row>
    <row r="161" spans="1:10" x14ac:dyDescent="0.25">
      <c r="A161" s="58">
        <v>-0.24455434023112066</v>
      </c>
      <c r="B161" s="56" t="s">
        <v>604</v>
      </c>
      <c r="C161" s="59">
        <v>372.1</v>
      </c>
      <c r="D161" s="60">
        <v>281.10133000000002</v>
      </c>
      <c r="G161" s="12" t="str" cm="1">
        <f t="array" ref="G161">_xlfn.IFS(
A161&lt;=-1,"(&gt;=100%)",
A161&lt;=-0.9,"(99.9%-90%)",
A161&lt;=-0.8,"(89.9%-80%)",
A161&lt;=-0.7,"(79.9%-70%)",
A161&lt;=-0.6,"(69.9%-60%)",
A161&lt;=-0.5,"(59.9%-50%)",
A161&lt;=-0.4,"(49.9%-40%)",
A161&lt;=-0.3,"(39.9%-30%)",
A161&lt;=-0.2,"(29.9%-20%)",
A161&lt;=-0.1,"(19.9%-10%)",
A161&lt;0,"(9.9%-0.01%)",
A161&lt;=0.0999,"0%-9.9%",
A161&lt;=0.1999,"10%-19.9%",
A161&lt;=0.2999,"20%-29.9%",
A161&lt;=0.3999,"30%-39.9%",
A161&lt;=0.4999,"40%-49.9%",
A161&lt;=0.5999,"50%-59.9%",
A161&lt;=0.6999,"60%-69.9%",
A161&lt;=0.7999,"70%-79.9%",
A161&lt;=0.8999,"80%-89.9%",
A161&lt;=0.999,"90%-99.9%",
A161&lt;=5,"&gt;100%",
A161&gt;5,"&gt;500%"
)</f>
        <v>(29.9%-20%)</v>
      </c>
      <c r="H161" s="52">
        <f t="shared" si="6"/>
        <v>-0.24455434023112066</v>
      </c>
      <c r="I161" s="52">
        <f t="shared" si="7"/>
        <v>-0.24455434023112066</v>
      </c>
      <c r="J161" s="12">
        <f t="shared" si="8"/>
        <v>1</v>
      </c>
    </row>
    <row r="162" spans="1:10" x14ac:dyDescent="0.25">
      <c r="A162" s="58">
        <v>-0.24251926977687618</v>
      </c>
      <c r="B162" s="56" t="s">
        <v>422</v>
      </c>
      <c r="C162" s="59">
        <v>49.3</v>
      </c>
      <c r="D162" s="60">
        <v>37.343800000000002</v>
      </c>
      <c r="G162" s="12" t="str" cm="1">
        <f t="array" ref="G162">_xlfn.IFS(
A162&lt;=-1,"(&gt;=100%)",
A162&lt;=-0.9,"(99.9%-90%)",
A162&lt;=-0.8,"(89.9%-80%)",
A162&lt;=-0.7,"(79.9%-70%)",
A162&lt;=-0.6,"(69.9%-60%)",
A162&lt;=-0.5,"(59.9%-50%)",
A162&lt;=-0.4,"(49.9%-40%)",
A162&lt;=-0.3,"(39.9%-30%)",
A162&lt;=-0.2,"(29.9%-20%)",
A162&lt;=-0.1,"(19.9%-10%)",
A162&lt;0,"(9.9%-0.01%)",
A162&lt;=0.0999,"0%-9.9%",
A162&lt;=0.1999,"10%-19.9%",
A162&lt;=0.2999,"20%-29.9%",
A162&lt;=0.3999,"30%-39.9%",
A162&lt;=0.4999,"40%-49.9%",
A162&lt;=0.5999,"50%-59.9%",
A162&lt;=0.6999,"60%-69.9%",
A162&lt;=0.7999,"70%-79.9%",
A162&lt;=0.8999,"80%-89.9%",
A162&lt;=0.999,"90%-99.9%",
A162&lt;=5,"&gt;100%",
A162&gt;5,"&gt;500%"
)</f>
        <v>(29.9%-20%)</v>
      </c>
      <c r="H162" s="52">
        <f t="shared" si="6"/>
        <v>-0.24251926977687618</v>
      </c>
      <c r="I162" s="52">
        <f t="shared" si="7"/>
        <v>-0.24251926977687618</v>
      </c>
      <c r="J162" s="12">
        <f t="shared" si="8"/>
        <v>1</v>
      </c>
    </row>
    <row r="163" spans="1:10" x14ac:dyDescent="0.25">
      <c r="A163" s="58">
        <v>-0.23896019129287602</v>
      </c>
      <c r="B163" s="56" t="s">
        <v>187</v>
      </c>
      <c r="C163" s="59">
        <v>303.2</v>
      </c>
      <c r="D163" s="60">
        <v>230.74726999999999</v>
      </c>
      <c r="G163" s="12" t="str" cm="1">
        <f t="array" ref="G163">_xlfn.IFS(
A163&lt;=-1,"(&gt;=100%)",
A163&lt;=-0.9,"(99.9%-90%)",
A163&lt;=-0.8,"(89.9%-80%)",
A163&lt;=-0.7,"(79.9%-70%)",
A163&lt;=-0.6,"(69.9%-60%)",
A163&lt;=-0.5,"(59.9%-50%)",
A163&lt;=-0.4,"(49.9%-40%)",
A163&lt;=-0.3,"(39.9%-30%)",
A163&lt;=-0.2,"(29.9%-20%)",
A163&lt;=-0.1,"(19.9%-10%)",
A163&lt;0,"(9.9%-0.01%)",
A163&lt;=0.0999,"0%-9.9%",
A163&lt;=0.1999,"10%-19.9%",
A163&lt;=0.2999,"20%-29.9%",
A163&lt;=0.3999,"30%-39.9%",
A163&lt;=0.4999,"40%-49.9%",
A163&lt;=0.5999,"50%-59.9%",
A163&lt;=0.6999,"60%-69.9%",
A163&lt;=0.7999,"70%-79.9%",
A163&lt;=0.8999,"80%-89.9%",
A163&lt;=0.999,"90%-99.9%",
A163&lt;=5,"&gt;100%",
A163&gt;5,"&gt;500%"
)</f>
        <v>(29.9%-20%)</v>
      </c>
      <c r="H163" s="52">
        <f t="shared" si="6"/>
        <v>-0.23896019129287602</v>
      </c>
      <c r="I163" s="52">
        <f t="shared" si="7"/>
        <v>-0.23896019129287602</v>
      </c>
      <c r="J163" s="12">
        <f t="shared" si="8"/>
        <v>1</v>
      </c>
    </row>
    <row r="164" spans="1:10" x14ac:dyDescent="0.25">
      <c r="A164" s="58">
        <v>-0.23818601702371806</v>
      </c>
      <c r="B164" s="56" t="s">
        <v>581</v>
      </c>
      <c r="C164" s="59">
        <v>414.83300000000003</v>
      </c>
      <c r="D164" s="60">
        <v>316.02557999999999</v>
      </c>
      <c r="G164" s="12" t="str" cm="1">
        <f t="array" ref="G164">_xlfn.IFS(
A164&lt;=-1,"(&gt;=100%)",
A164&lt;=-0.9,"(99.9%-90%)",
A164&lt;=-0.8,"(89.9%-80%)",
A164&lt;=-0.7,"(79.9%-70%)",
A164&lt;=-0.6,"(69.9%-60%)",
A164&lt;=-0.5,"(59.9%-50%)",
A164&lt;=-0.4,"(49.9%-40%)",
A164&lt;=-0.3,"(39.9%-30%)",
A164&lt;=-0.2,"(29.9%-20%)",
A164&lt;=-0.1,"(19.9%-10%)",
A164&lt;0,"(9.9%-0.01%)",
A164&lt;=0.0999,"0%-9.9%",
A164&lt;=0.1999,"10%-19.9%",
A164&lt;=0.2999,"20%-29.9%",
A164&lt;=0.3999,"30%-39.9%",
A164&lt;=0.4999,"40%-49.9%",
A164&lt;=0.5999,"50%-59.9%",
A164&lt;=0.6999,"60%-69.9%",
A164&lt;=0.7999,"70%-79.9%",
A164&lt;=0.8999,"80%-89.9%",
A164&lt;=0.999,"90%-99.9%",
A164&lt;=5,"&gt;100%",
A164&gt;5,"&gt;500%"
)</f>
        <v>(29.9%-20%)</v>
      </c>
      <c r="H164" s="52">
        <f t="shared" si="6"/>
        <v>-0.23818601702371806</v>
      </c>
      <c r="I164" s="52">
        <f t="shared" si="7"/>
        <v>-0.23818601702371806</v>
      </c>
      <c r="J164" s="12">
        <f t="shared" si="8"/>
        <v>1</v>
      </c>
    </row>
    <row r="165" spans="1:10" x14ac:dyDescent="0.25">
      <c r="A165" s="58">
        <v>-0.23439127346215344</v>
      </c>
      <c r="B165" s="56" t="s">
        <v>552</v>
      </c>
      <c r="C165" s="59">
        <v>853.07600000000002</v>
      </c>
      <c r="D165" s="60">
        <v>653.12243000000001</v>
      </c>
      <c r="G165" s="12" t="str" cm="1">
        <f t="array" ref="G165">_xlfn.IFS(
A165&lt;=-1,"(&gt;=100%)",
A165&lt;=-0.9,"(99.9%-90%)",
A165&lt;=-0.8,"(89.9%-80%)",
A165&lt;=-0.7,"(79.9%-70%)",
A165&lt;=-0.6,"(69.9%-60%)",
A165&lt;=-0.5,"(59.9%-50%)",
A165&lt;=-0.4,"(49.9%-40%)",
A165&lt;=-0.3,"(39.9%-30%)",
A165&lt;=-0.2,"(29.9%-20%)",
A165&lt;=-0.1,"(19.9%-10%)",
A165&lt;0,"(9.9%-0.01%)",
A165&lt;=0.0999,"0%-9.9%",
A165&lt;=0.1999,"10%-19.9%",
A165&lt;=0.2999,"20%-29.9%",
A165&lt;=0.3999,"30%-39.9%",
A165&lt;=0.4999,"40%-49.9%",
A165&lt;=0.5999,"50%-59.9%",
A165&lt;=0.6999,"60%-69.9%",
A165&lt;=0.7999,"70%-79.9%",
A165&lt;=0.8999,"80%-89.9%",
A165&lt;=0.999,"90%-99.9%",
A165&lt;=5,"&gt;100%",
A165&gt;5,"&gt;500%"
)</f>
        <v>(29.9%-20%)</v>
      </c>
      <c r="H165" s="52">
        <f t="shared" si="6"/>
        <v>-0.23439127346215344</v>
      </c>
      <c r="I165" s="52">
        <f t="shared" si="7"/>
        <v>-0.23439127346215344</v>
      </c>
      <c r="J165" s="12">
        <f t="shared" si="8"/>
        <v>1</v>
      </c>
    </row>
    <row r="166" spans="1:10" x14ac:dyDescent="0.25">
      <c r="A166" s="58">
        <v>-0.23073130623665519</v>
      </c>
      <c r="B166" s="56" t="s">
        <v>768</v>
      </c>
      <c r="C166" s="59">
        <v>1122.6141100000002</v>
      </c>
      <c r="D166" s="60">
        <v>863.59189000000003</v>
      </c>
      <c r="G166" s="12" t="str" cm="1">
        <f t="array" ref="G166">_xlfn.IFS(
A166&lt;=-1,"(&gt;=100%)",
A166&lt;=-0.9,"(99.9%-90%)",
A166&lt;=-0.8,"(89.9%-80%)",
A166&lt;=-0.7,"(79.9%-70%)",
A166&lt;=-0.6,"(69.9%-60%)",
A166&lt;=-0.5,"(59.9%-50%)",
A166&lt;=-0.4,"(49.9%-40%)",
A166&lt;=-0.3,"(39.9%-30%)",
A166&lt;=-0.2,"(29.9%-20%)",
A166&lt;=-0.1,"(19.9%-10%)",
A166&lt;0,"(9.9%-0.01%)",
A166&lt;=0.0999,"0%-9.9%",
A166&lt;=0.1999,"10%-19.9%",
A166&lt;=0.2999,"20%-29.9%",
A166&lt;=0.3999,"30%-39.9%",
A166&lt;=0.4999,"40%-49.9%",
A166&lt;=0.5999,"50%-59.9%",
A166&lt;=0.6999,"60%-69.9%",
A166&lt;=0.7999,"70%-79.9%",
A166&lt;=0.8999,"80%-89.9%",
A166&lt;=0.999,"90%-99.9%",
A166&lt;=5,"&gt;100%",
A166&gt;5,"&gt;500%"
)</f>
        <v>(29.9%-20%)</v>
      </c>
      <c r="H166" s="52">
        <f t="shared" si="6"/>
        <v>-0.23073130623665519</v>
      </c>
      <c r="I166" s="52">
        <f t="shared" si="7"/>
        <v>-0.23073130623665519</v>
      </c>
      <c r="J166" s="12">
        <f t="shared" si="8"/>
        <v>1</v>
      </c>
    </row>
    <row r="167" spans="1:10" x14ac:dyDescent="0.25">
      <c r="A167" s="58">
        <v>-0.22912289595758784</v>
      </c>
      <c r="B167" s="56" t="s">
        <v>470</v>
      </c>
      <c r="C167" s="59">
        <v>301.8</v>
      </c>
      <c r="D167" s="60">
        <v>232.65071</v>
      </c>
      <c r="G167" s="12" t="str" cm="1">
        <f t="array" ref="G167">_xlfn.IFS(
A167&lt;=-1,"(&gt;=100%)",
A167&lt;=-0.9,"(99.9%-90%)",
A167&lt;=-0.8,"(89.9%-80%)",
A167&lt;=-0.7,"(79.9%-70%)",
A167&lt;=-0.6,"(69.9%-60%)",
A167&lt;=-0.5,"(59.9%-50%)",
A167&lt;=-0.4,"(49.9%-40%)",
A167&lt;=-0.3,"(39.9%-30%)",
A167&lt;=-0.2,"(29.9%-20%)",
A167&lt;=-0.1,"(19.9%-10%)",
A167&lt;0,"(9.9%-0.01%)",
A167&lt;=0.0999,"0%-9.9%",
A167&lt;=0.1999,"10%-19.9%",
A167&lt;=0.2999,"20%-29.9%",
A167&lt;=0.3999,"30%-39.9%",
A167&lt;=0.4999,"40%-49.9%",
A167&lt;=0.5999,"50%-59.9%",
A167&lt;=0.6999,"60%-69.9%",
A167&lt;=0.7999,"70%-79.9%",
A167&lt;=0.8999,"80%-89.9%",
A167&lt;=0.999,"90%-99.9%",
A167&lt;=5,"&gt;100%",
A167&gt;5,"&gt;500%"
)</f>
        <v>(29.9%-20%)</v>
      </c>
      <c r="H167" s="52">
        <f t="shared" si="6"/>
        <v>-0.22912289595758784</v>
      </c>
      <c r="I167" s="52">
        <f t="shared" si="7"/>
        <v>-0.22912289595758784</v>
      </c>
      <c r="J167" s="12">
        <f t="shared" si="8"/>
        <v>1</v>
      </c>
    </row>
    <row r="168" spans="1:10" x14ac:dyDescent="0.25">
      <c r="A168" s="58">
        <v>-0.22835662411347527</v>
      </c>
      <c r="B168" s="56" t="s">
        <v>377</v>
      </c>
      <c r="C168" s="59">
        <v>352.5</v>
      </c>
      <c r="D168" s="60">
        <v>272.00428999999997</v>
      </c>
      <c r="G168" s="12" t="str" cm="1">
        <f t="array" ref="G168">_xlfn.IFS(
A168&lt;=-1,"(&gt;=100%)",
A168&lt;=-0.9,"(99.9%-90%)",
A168&lt;=-0.8,"(89.9%-80%)",
A168&lt;=-0.7,"(79.9%-70%)",
A168&lt;=-0.6,"(69.9%-60%)",
A168&lt;=-0.5,"(59.9%-50%)",
A168&lt;=-0.4,"(49.9%-40%)",
A168&lt;=-0.3,"(39.9%-30%)",
A168&lt;=-0.2,"(29.9%-20%)",
A168&lt;=-0.1,"(19.9%-10%)",
A168&lt;0,"(9.9%-0.01%)",
A168&lt;=0.0999,"0%-9.9%",
A168&lt;=0.1999,"10%-19.9%",
A168&lt;=0.2999,"20%-29.9%",
A168&lt;=0.3999,"30%-39.9%",
A168&lt;=0.4999,"40%-49.9%",
A168&lt;=0.5999,"50%-59.9%",
A168&lt;=0.6999,"60%-69.9%",
A168&lt;=0.7999,"70%-79.9%",
A168&lt;=0.8999,"80%-89.9%",
A168&lt;=0.999,"90%-99.9%",
A168&lt;=5,"&gt;100%",
A168&gt;5,"&gt;500%"
)</f>
        <v>(29.9%-20%)</v>
      </c>
      <c r="H168" s="52">
        <f t="shared" si="6"/>
        <v>-0.22835662411347527</v>
      </c>
      <c r="I168" s="52">
        <f t="shared" si="7"/>
        <v>-0.22835662411347527</v>
      </c>
      <c r="J168" s="12">
        <f t="shared" si="8"/>
        <v>1</v>
      </c>
    </row>
    <row r="169" spans="1:10" x14ac:dyDescent="0.25">
      <c r="A169" s="58">
        <v>-0.22738665747549017</v>
      </c>
      <c r="B169" s="56" t="s">
        <v>969</v>
      </c>
      <c r="C169" s="59">
        <v>652.79999999999995</v>
      </c>
      <c r="D169" s="60">
        <v>504.36198999999999</v>
      </c>
      <c r="G169" s="12" t="str" cm="1">
        <f t="array" ref="G169">_xlfn.IFS(
A169&lt;=-1,"(&gt;=100%)",
A169&lt;=-0.9,"(99.9%-90%)",
A169&lt;=-0.8,"(89.9%-80%)",
A169&lt;=-0.7,"(79.9%-70%)",
A169&lt;=-0.6,"(69.9%-60%)",
A169&lt;=-0.5,"(59.9%-50%)",
A169&lt;=-0.4,"(49.9%-40%)",
A169&lt;=-0.3,"(39.9%-30%)",
A169&lt;=-0.2,"(29.9%-20%)",
A169&lt;=-0.1,"(19.9%-10%)",
A169&lt;0,"(9.9%-0.01%)",
A169&lt;=0.0999,"0%-9.9%",
A169&lt;=0.1999,"10%-19.9%",
A169&lt;=0.2999,"20%-29.9%",
A169&lt;=0.3999,"30%-39.9%",
A169&lt;=0.4999,"40%-49.9%",
A169&lt;=0.5999,"50%-59.9%",
A169&lt;=0.6999,"60%-69.9%",
A169&lt;=0.7999,"70%-79.9%",
A169&lt;=0.8999,"80%-89.9%",
A169&lt;=0.999,"90%-99.9%",
A169&lt;=5,"&gt;100%",
A169&gt;5,"&gt;500%"
)</f>
        <v>(29.9%-20%)</v>
      </c>
      <c r="H169" s="52">
        <f t="shared" si="6"/>
        <v>-0.22738665747549017</v>
      </c>
      <c r="I169" s="52">
        <f t="shared" si="7"/>
        <v>-0.22738665747549017</v>
      </c>
      <c r="J169" s="12">
        <f t="shared" si="8"/>
        <v>1</v>
      </c>
    </row>
    <row r="170" spans="1:10" x14ac:dyDescent="0.25">
      <c r="A170" s="58">
        <v>-0.22738577260356813</v>
      </c>
      <c r="B170" s="56" t="s">
        <v>524</v>
      </c>
      <c r="C170" s="59">
        <v>132.28</v>
      </c>
      <c r="D170" s="60">
        <v>102.20141000000001</v>
      </c>
      <c r="G170" s="12" t="str" cm="1">
        <f t="array" ref="G170">_xlfn.IFS(
A170&lt;=-1,"(&gt;=100%)",
A170&lt;=-0.9,"(99.9%-90%)",
A170&lt;=-0.8,"(89.9%-80%)",
A170&lt;=-0.7,"(79.9%-70%)",
A170&lt;=-0.6,"(69.9%-60%)",
A170&lt;=-0.5,"(59.9%-50%)",
A170&lt;=-0.4,"(49.9%-40%)",
A170&lt;=-0.3,"(39.9%-30%)",
A170&lt;=-0.2,"(29.9%-20%)",
A170&lt;=-0.1,"(19.9%-10%)",
A170&lt;0,"(9.9%-0.01%)",
A170&lt;=0.0999,"0%-9.9%",
A170&lt;=0.1999,"10%-19.9%",
A170&lt;=0.2999,"20%-29.9%",
A170&lt;=0.3999,"30%-39.9%",
A170&lt;=0.4999,"40%-49.9%",
A170&lt;=0.5999,"50%-59.9%",
A170&lt;=0.6999,"60%-69.9%",
A170&lt;=0.7999,"70%-79.9%",
A170&lt;=0.8999,"80%-89.9%",
A170&lt;=0.999,"90%-99.9%",
A170&lt;=5,"&gt;100%",
A170&gt;5,"&gt;500%"
)</f>
        <v>(29.9%-20%)</v>
      </c>
      <c r="H170" s="52">
        <f t="shared" si="6"/>
        <v>-0.22738577260356813</v>
      </c>
      <c r="I170" s="52">
        <f t="shared" si="7"/>
        <v>-0.22738577260356813</v>
      </c>
      <c r="J170" s="12">
        <f t="shared" si="8"/>
        <v>1</v>
      </c>
    </row>
    <row r="171" spans="1:10" x14ac:dyDescent="0.25">
      <c r="A171" s="58">
        <v>-0.22716741733861351</v>
      </c>
      <c r="B171" s="56" t="s">
        <v>74</v>
      </c>
      <c r="C171" s="59">
        <v>2095.9</v>
      </c>
      <c r="D171" s="60">
        <v>1619.77981</v>
      </c>
      <c r="G171" s="12" t="str" cm="1">
        <f t="array" ref="G171">_xlfn.IFS(
A171&lt;=-1,"(&gt;=100%)",
A171&lt;=-0.9,"(99.9%-90%)",
A171&lt;=-0.8,"(89.9%-80%)",
A171&lt;=-0.7,"(79.9%-70%)",
A171&lt;=-0.6,"(69.9%-60%)",
A171&lt;=-0.5,"(59.9%-50%)",
A171&lt;=-0.4,"(49.9%-40%)",
A171&lt;=-0.3,"(39.9%-30%)",
A171&lt;=-0.2,"(29.9%-20%)",
A171&lt;=-0.1,"(19.9%-10%)",
A171&lt;0,"(9.9%-0.01%)",
A171&lt;=0.0999,"0%-9.9%",
A171&lt;=0.1999,"10%-19.9%",
A171&lt;=0.2999,"20%-29.9%",
A171&lt;=0.3999,"30%-39.9%",
A171&lt;=0.4999,"40%-49.9%",
A171&lt;=0.5999,"50%-59.9%",
A171&lt;=0.6999,"60%-69.9%",
A171&lt;=0.7999,"70%-79.9%",
A171&lt;=0.8999,"80%-89.9%",
A171&lt;=0.999,"90%-99.9%",
A171&lt;=5,"&gt;100%",
A171&gt;5,"&gt;500%"
)</f>
        <v>(29.9%-20%)</v>
      </c>
      <c r="H171" s="52">
        <f t="shared" si="6"/>
        <v>-0.22716741733861351</v>
      </c>
      <c r="I171" s="52">
        <f t="shared" si="7"/>
        <v>-0.22716741733861351</v>
      </c>
      <c r="J171" s="12">
        <f t="shared" si="8"/>
        <v>1</v>
      </c>
    </row>
    <row r="172" spans="1:10" x14ac:dyDescent="0.25">
      <c r="A172" s="58">
        <v>-0.22601869451697126</v>
      </c>
      <c r="B172" s="56" t="s">
        <v>199</v>
      </c>
      <c r="C172" s="59">
        <v>766</v>
      </c>
      <c r="D172" s="60">
        <v>592.86968000000002</v>
      </c>
      <c r="G172" s="12" t="str" cm="1">
        <f t="array" ref="G172">_xlfn.IFS(
A172&lt;=-1,"(&gt;=100%)",
A172&lt;=-0.9,"(99.9%-90%)",
A172&lt;=-0.8,"(89.9%-80%)",
A172&lt;=-0.7,"(79.9%-70%)",
A172&lt;=-0.6,"(69.9%-60%)",
A172&lt;=-0.5,"(59.9%-50%)",
A172&lt;=-0.4,"(49.9%-40%)",
A172&lt;=-0.3,"(39.9%-30%)",
A172&lt;=-0.2,"(29.9%-20%)",
A172&lt;=-0.1,"(19.9%-10%)",
A172&lt;0,"(9.9%-0.01%)",
A172&lt;=0.0999,"0%-9.9%",
A172&lt;=0.1999,"10%-19.9%",
A172&lt;=0.2999,"20%-29.9%",
A172&lt;=0.3999,"30%-39.9%",
A172&lt;=0.4999,"40%-49.9%",
A172&lt;=0.5999,"50%-59.9%",
A172&lt;=0.6999,"60%-69.9%",
A172&lt;=0.7999,"70%-79.9%",
A172&lt;=0.8999,"80%-89.9%",
A172&lt;=0.999,"90%-99.9%",
A172&lt;=5,"&gt;100%",
A172&gt;5,"&gt;500%"
)</f>
        <v>(29.9%-20%)</v>
      </c>
      <c r="H172" s="52">
        <f t="shared" si="6"/>
        <v>-0.22601869451697126</v>
      </c>
      <c r="I172" s="52">
        <f t="shared" si="7"/>
        <v>-0.22601869451697126</v>
      </c>
      <c r="J172" s="12">
        <f t="shared" si="8"/>
        <v>1</v>
      </c>
    </row>
    <row r="173" spans="1:10" x14ac:dyDescent="0.25">
      <c r="A173" s="58">
        <v>-0.22426016324416037</v>
      </c>
      <c r="B173" s="56" t="s">
        <v>740</v>
      </c>
      <c r="C173" s="59">
        <v>9160.8790000000008</v>
      </c>
      <c r="D173" s="60">
        <v>7106.4587799999999</v>
      </c>
      <c r="G173" s="12" t="str" cm="1">
        <f t="array" ref="G173">_xlfn.IFS(
A173&lt;=-1,"(&gt;=100%)",
A173&lt;=-0.9,"(99.9%-90%)",
A173&lt;=-0.8,"(89.9%-80%)",
A173&lt;=-0.7,"(79.9%-70%)",
A173&lt;=-0.6,"(69.9%-60%)",
A173&lt;=-0.5,"(59.9%-50%)",
A173&lt;=-0.4,"(49.9%-40%)",
A173&lt;=-0.3,"(39.9%-30%)",
A173&lt;=-0.2,"(29.9%-20%)",
A173&lt;=-0.1,"(19.9%-10%)",
A173&lt;0,"(9.9%-0.01%)",
A173&lt;=0.0999,"0%-9.9%",
A173&lt;=0.1999,"10%-19.9%",
A173&lt;=0.2999,"20%-29.9%",
A173&lt;=0.3999,"30%-39.9%",
A173&lt;=0.4999,"40%-49.9%",
A173&lt;=0.5999,"50%-59.9%",
A173&lt;=0.6999,"60%-69.9%",
A173&lt;=0.7999,"70%-79.9%",
A173&lt;=0.8999,"80%-89.9%",
A173&lt;=0.999,"90%-99.9%",
A173&lt;=5,"&gt;100%",
A173&gt;5,"&gt;500%"
)</f>
        <v>(29.9%-20%)</v>
      </c>
      <c r="H173" s="52">
        <f t="shared" si="6"/>
        <v>-0.22426016324416037</v>
      </c>
      <c r="I173" s="52">
        <f t="shared" si="7"/>
        <v>-0.22426016324416037</v>
      </c>
      <c r="J173" s="12">
        <f t="shared" si="8"/>
        <v>1</v>
      </c>
    </row>
    <row r="174" spans="1:10" x14ac:dyDescent="0.25">
      <c r="A174" s="58">
        <v>-0.21836013623978201</v>
      </c>
      <c r="B174" s="56" t="s">
        <v>238</v>
      </c>
      <c r="C174" s="59">
        <v>367</v>
      </c>
      <c r="D174" s="60">
        <v>286.86183</v>
      </c>
      <c r="G174" s="12" t="str" cm="1">
        <f t="array" ref="G174">_xlfn.IFS(
A174&lt;=-1,"(&gt;=100%)",
A174&lt;=-0.9,"(99.9%-90%)",
A174&lt;=-0.8,"(89.9%-80%)",
A174&lt;=-0.7,"(79.9%-70%)",
A174&lt;=-0.6,"(69.9%-60%)",
A174&lt;=-0.5,"(59.9%-50%)",
A174&lt;=-0.4,"(49.9%-40%)",
A174&lt;=-0.3,"(39.9%-30%)",
A174&lt;=-0.2,"(29.9%-20%)",
A174&lt;=-0.1,"(19.9%-10%)",
A174&lt;0,"(9.9%-0.01%)",
A174&lt;=0.0999,"0%-9.9%",
A174&lt;=0.1999,"10%-19.9%",
A174&lt;=0.2999,"20%-29.9%",
A174&lt;=0.3999,"30%-39.9%",
A174&lt;=0.4999,"40%-49.9%",
A174&lt;=0.5999,"50%-59.9%",
A174&lt;=0.6999,"60%-69.9%",
A174&lt;=0.7999,"70%-79.9%",
A174&lt;=0.8999,"80%-89.9%",
A174&lt;=0.999,"90%-99.9%",
A174&lt;=5,"&gt;100%",
A174&gt;5,"&gt;500%"
)</f>
        <v>(29.9%-20%)</v>
      </c>
      <c r="H174" s="52">
        <f t="shared" si="6"/>
        <v>-0.21836013623978201</v>
      </c>
      <c r="I174" s="52">
        <f t="shared" si="7"/>
        <v>-0.21836013623978201</v>
      </c>
      <c r="J174" s="12">
        <f t="shared" si="8"/>
        <v>1</v>
      </c>
    </row>
    <row r="175" spans="1:10" x14ac:dyDescent="0.25">
      <c r="A175" s="58">
        <v>-0.21421087204479458</v>
      </c>
      <c r="B175" s="56" t="s">
        <v>893</v>
      </c>
      <c r="C175" s="59">
        <v>1928.8</v>
      </c>
      <c r="D175" s="60">
        <v>1515.6300700000002</v>
      </c>
      <c r="G175" s="12" t="str" cm="1">
        <f t="array" ref="G175">_xlfn.IFS(
A175&lt;=-1,"(&gt;=100%)",
A175&lt;=-0.9,"(99.9%-90%)",
A175&lt;=-0.8,"(89.9%-80%)",
A175&lt;=-0.7,"(79.9%-70%)",
A175&lt;=-0.6,"(69.9%-60%)",
A175&lt;=-0.5,"(59.9%-50%)",
A175&lt;=-0.4,"(49.9%-40%)",
A175&lt;=-0.3,"(39.9%-30%)",
A175&lt;=-0.2,"(29.9%-20%)",
A175&lt;=-0.1,"(19.9%-10%)",
A175&lt;0,"(9.9%-0.01%)",
A175&lt;=0.0999,"0%-9.9%",
A175&lt;=0.1999,"10%-19.9%",
A175&lt;=0.2999,"20%-29.9%",
A175&lt;=0.3999,"30%-39.9%",
A175&lt;=0.4999,"40%-49.9%",
A175&lt;=0.5999,"50%-59.9%",
A175&lt;=0.6999,"60%-69.9%",
A175&lt;=0.7999,"70%-79.9%",
A175&lt;=0.8999,"80%-89.9%",
A175&lt;=0.999,"90%-99.9%",
A175&lt;=5,"&gt;100%",
A175&gt;5,"&gt;500%"
)</f>
        <v>(29.9%-20%)</v>
      </c>
      <c r="H175" s="52">
        <f t="shared" si="6"/>
        <v>-0.21421087204479458</v>
      </c>
      <c r="I175" s="52">
        <f t="shared" si="7"/>
        <v>-0.21421087204479458</v>
      </c>
      <c r="J175" s="12">
        <f t="shared" si="8"/>
        <v>1</v>
      </c>
    </row>
    <row r="176" spans="1:10" x14ac:dyDescent="0.25">
      <c r="A176" s="58">
        <v>-0.20977220751720485</v>
      </c>
      <c r="B176" s="56" t="s">
        <v>100</v>
      </c>
      <c r="C176" s="59">
        <v>188.9</v>
      </c>
      <c r="D176" s="60">
        <v>149.27403000000001</v>
      </c>
      <c r="G176" s="12" t="str" cm="1">
        <f t="array" ref="G176">_xlfn.IFS(
A176&lt;=-1,"(&gt;=100%)",
A176&lt;=-0.9,"(99.9%-90%)",
A176&lt;=-0.8,"(89.9%-80%)",
A176&lt;=-0.7,"(79.9%-70%)",
A176&lt;=-0.6,"(69.9%-60%)",
A176&lt;=-0.5,"(59.9%-50%)",
A176&lt;=-0.4,"(49.9%-40%)",
A176&lt;=-0.3,"(39.9%-30%)",
A176&lt;=-0.2,"(29.9%-20%)",
A176&lt;=-0.1,"(19.9%-10%)",
A176&lt;0,"(9.9%-0.01%)",
A176&lt;=0.0999,"0%-9.9%",
A176&lt;=0.1999,"10%-19.9%",
A176&lt;=0.2999,"20%-29.9%",
A176&lt;=0.3999,"30%-39.9%",
A176&lt;=0.4999,"40%-49.9%",
A176&lt;=0.5999,"50%-59.9%",
A176&lt;=0.6999,"60%-69.9%",
A176&lt;=0.7999,"70%-79.9%",
A176&lt;=0.8999,"80%-89.9%",
A176&lt;=0.999,"90%-99.9%",
A176&lt;=5,"&gt;100%",
A176&gt;5,"&gt;500%"
)</f>
        <v>(29.9%-20%)</v>
      </c>
      <c r="H176" s="52">
        <f t="shared" si="6"/>
        <v>-0.20977220751720485</v>
      </c>
      <c r="I176" s="52">
        <f t="shared" si="7"/>
        <v>-0.20977220751720485</v>
      </c>
      <c r="J176" s="12">
        <f t="shared" si="8"/>
        <v>1</v>
      </c>
    </row>
    <row r="177" spans="1:10" x14ac:dyDescent="0.25">
      <c r="A177" s="58">
        <v>-0.20917375258340715</v>
      </c>
      <c r="B177" s="56" t="s">
        <v>329</v>
      </c>
      <c r="C177" s="59">
        <v>338.7</v>
      </c>
      <c r="D177" s="60">
        <v>267.85284999999999</v>
      </c>
      <c r="G177" s="12" t="str" cm="1">
        <f t="array" ref="G177">_xlfn.IFS(
A177&lt;=-1,"(&gt;=100%)",
A177&lt;=-0.9,"(99.9%-90%)",
A177&lt;=-0.8,"(89.9%-80%)",
A177&lt;=-0.7,"(79.9%-70%)",
A177&lt;=-0.6,"(69.9%-60%)",
A177&lt;=-0.5,"(59.9%-50%)",
A177&lt;=-0.4,"(49.9%-40%)",
A177&lt;=-0.3,"(39.9%-30%)",
A177&lt;=-0.2,"(29.9%-20%)",
A177&lt;=-0.1,"(19.9%-10%)",
A177&lt;0,"(9.9%-0.01%)",
A177&lt;=0.0999,"0%-9.9%",
A177&lt;=0.1999,"10%-19.9%",
A177&lt;=0.2999,"20%-29.9%",
A177&lt;=0.3999,"30%-39.9%",
A177&lt;=0.4999,"40%-49.9%",
A177&lt;=0.5999,"50%-59.9%",
A177&lt;=0.6999,"60%-69.9%",
A177&lt;=0.7999,"70%-79.9%",
A177&lt;=0.8999,"80%-89.9%",
A177&lt;=0.999,"90%-99.9%",
A177&lt;=5,"&gt;100%",
A177&gt;5,"&gt;500%"
)</f>
        <v>(29.9%-20%)</v>
      </c>
      <c r="H177" s="52">
        <f t="shared" si="6"/>
        <v>-0.20917375258340715</v>
      </c>
      <c r="I177" s="52">
        <f t="shared" si="7"/>
        <v>-0.20917375258340715</v>
      </c>
      <c r="J177" s="12">
        <f t="shared" si="8"/>
        <v>1</v>
      </c>
    </row>
    <row r="178" spans="1:10" x14ac:dyDescent="0.25">
      <c r="A178" s="58">
        <v>-0.20840114304376217</v>
      </c>
      <c r="B178" s="56" t="s">
        <v>414</v>
      </c>
      <c r="C178" s="59">
        <v>306.2</v>
      </c>
      <c r="D178" s="60">
        <v>242.38757000000001</v>
      </c>
      <c r="G178" s="12" t="str" cm="1">
        <f t="array" ref="G178">_xlfn.IFS(
A178&lt;=-1,"(&gt;=100%)",
A178&lt;=-0.9,"(99.9%-90%)",
A178&lt;=-0.8,"(89.9%-80%)",
A178&lt;=-0.7,"(79.9%-70%)",
A178&lt;=-0.6,"(69.9%-60%)",
A178&lt;=-0.5,"(59.9%-50%)",
A178&lt;=-0.4,"(49.9%-40%)",
A178&lt;=-0.3,"(39.9%-30%)",
A178&lt;=-0.2,"(29.9%-20%)",
A178&lt;=-0.1,"(19.9%-10%)",
A178&lt;0,"(9.9%-0.01%)",
A178&lt;=0.0999,"0%-9.9%",
A178&lt;=0.1999,"10%-19.9%",
A178&lt;=0.2999,"20%-29.9%",
A178&lt;=0.3999,"30%-39.9%",
A178&lt;=0.4999,"40%-49.9%",
A178&lt;=0.5999,"50%-59.9%",
A178&lt;=0.6999,"60%-69.9%",
A178&lt;=0.7999,"70%-79.9%",
A178&lt;=0.8999,"80%-89.9%",
A178&lt;=0.999,"90%-99.9%",
A178&lt;=5,"&gt;100%",
A178&gt;5,"&gt;500%"
)</f>
        <v>(29.9%-20%)</v>
      </c>
      <c r="H178" s="52">
        <f t="shared" si="6"/>
        <v>-0.20840114304376217</v>
      </c>
      <c r="I178" s="52">
        <f t="shared" si="7"/>
        <v>-0.20840114304376217</v>
      </c>
      <c r="J178" s="12">
        <f t="shared" si="8"/>
        <v>1</v>
      </c>
    </row>
    <row r="179" spans="1:10" x14ac:dyDescent="0.25">
      <c r="A179" s="58">
        <v>-0.20807528812056741</v>
      </c>
      <c r="B179" s="56" t="s">
        <v>839</v>
      </c>
      <c r="C179" s="59">
        <v>451.2</v>
      </c>
      <c r="D179" s="60">
        <v>357.31642999999997</v>
      </c>
      <c r="G179" s="12" t="str" cm="1">
        <f t="array" ref="G179">_xlfn.IFS(
A179&lt;=-1,"(&gt;=100%)",
A179&lt;=-0.9,"(99.9%-90%)",
A179&lt;=-0.8,"(89.9%-80%)",
A179&lt;=-0.7,"(79.9%-70%)",
A179&lt;=-0.6,"(69.9%-60%)",
A179&lt;=-0.5,"(59.9%-50%)",
A179&lt;=-0.4,"(49.9%-40%)",
A179&lt;=-0.3,"(39.9%-30%)",
A179&lt;=-0.2,"(29.9%-20%)",
A179&lt;=-0.1,"(19.9%-10%)",
A179&lt;0,"(9.9%-0.01%)",
A179&lt;=0.0999,"0%-9.9%",
A179&lt;=0.1999,"10%-19.9%",
A179&lt;=0.2999,"20%-29.9%",
A179&lt;=0.3999,"30%-39.9%",
A179&lt;=0.4999,"40%-49.9%",
A179&lt;=0.5999,"50%-59.9%",
A179&lt;=0.6999,"60%-69.9%",
A179&lt;=0.7999,"70%-79.9%",
A179&lt;=0.8999,"80%-89.9%",
A179&lt;=0.999,"90%-99.9%",
A179&lt;=5,"&gt;100%",
A179&gt;5,"&gt;500%"
)</f>
        <v>(29.9%-20%)</v>
      </c>
      <c r="H179" s="52">
        <f t="shared" si="6"/>
        <v>-0.20807528812056741</v>
      </c>
      <c r="I179" s="52">
        <f t="shared" si="7"/>
        <v>-0.20807528812056741</v>
      </c>
      <c r="J179" s="12">
        <f t="shared" si="8"/>
        <v>1</v>
      </c>
    </row>
    <row r="180" spans="1:10" x14ac:dyDescent="0.25">
      <c r="A180" s="58">
        <v>-0.20679267988746639</v>
      </c>
      <c r="B180" s="56" t="s">
        <v>792</v>
      </c>
      <c r="C180" s="59">
        <v>492.80225999999999</v>
      </c>
      <c r="D180" s="60">
        <v>390.89436000000001</v>
      </c>
      <c r="G180" s="12" t="str" cm="1">
        <f t="array" ref="G180">_xlfn.IFS(
A180&lt;=-1,"(&gt;=100%)",
A180&lt;=-0.9,"(99.9%-90%)",
A180&lt;=-0.8,"(89.9%-80%)",
A180&lt;=-0.7,"(79.9%-70%)",
A180&lt;=-0.6,"(69.9%-60%)",
A180&lt;=-0.5,"(59.9%-50%)",
A180&lt;=-0.4,"(49.9%-40%)",
A180&lt;=-0.3,"(39.9%-30%)",
A180&lt;=-0.2,"(29.9%-20%)",
A180&lt;=-0.1,"(19.9%-10%)",
A180&lt;0,"(9.9%-0.01%)",
A180&lt;=0.0999,"0%-9.9%",
A180&lt;=0.1999,"10%-19.9%",
A180&lt;=0.2999,"20%-29.9%",
A180&lt;=0.3999,"30%-39.9%",
A180&lt;=0.4999,"40%-49.9%",
A180&lt;=0.5999,"50%-59.9%",
A180&lt;=0.6999,"60%-69.9%",
A180&lt;=0.7999,"70%-79.9%",
A180&lt;=0.8999,"80%-89.9%",
A180&lt;=0.999,"90%-99.9%",
A180&lt;=5,"&gt;100%",
A180&gt;5,"&gt;500%"
)</f>
        <v>(29.9%-20%)</v>
      </c>
      <c r="H180" s="52">
        <f t="shared" si="6"/>
        <v>-0.20679267988746639</v>
      </c>
      <c r="I180" s="52">
        <f t="shared" si="7"/>
        <v>-0.20679267988746639</v>
      </c>
      <c r="J180" s="12">
        <f t="shared" si="8"/>
        <v>1</v>
      </c>
    </row>
    <row r="181" spans="1:10" x14ac:dyDescent="0.25">
      <c r="A181" s="58">
        <v>-0.20590801029435429</v>
      </c>
      <c r="B181" s="56" t="s">
        <v>684</v>
      </c>
      <c r="C181" s="59">
        <v>621.70000000000005</v>
      </c>
      <c r="D181" s="60">
        <v>493.68698999999998</v>
      </c>
      <c r="G181" s="12" t="str" cm="1">
        <f t="array" ref="G181">_xlfn.IFS(
A181&lt;=-1,"(&gt;=100%)",
A181&lt;=-0.9,"(99.9%-90%)",
A181&lt;=-0.8,"(89.9%-80%)",
A181&lt;=-0.7,"(79.9%-70%)",
A181&lt;=-0.6,"(69.9%-60%)",
A181&lt;=-0.5,"(59.9%-50%)",
A181&lt;=-0.4,"(49.9%-40%)",
A181&lt;=-0.3,"(39.9%-30%)",
A181&lt;=-0.2,"(29.9%-20%)",
A181&lt;=-0.1,"(19.9%-10%)",
A181&lt;0,"(9.9%-0.01%)",
A181&lt;=0.0999,"0%-9.9%",
A181&lt;=0.1999,"10%-19.9%",
A181&lt;=0.2999,"20%-29.9%",
A181&lt;=0.3999,"30%-39.9%",
A181&lt;=0.4999,"40%-49.9%",
A181&lt;=0.5999,"50%-59.9%",
A181&lt;=0.6999,"60%-69.9%",
A181&lt;=0.7999,"70%-79.9%",
A181&lt;=0.8999,"80%-89.9%",
A181&lt;=0.999,"90%-99.9%",
A181&lt;=5,"&gt;100%",
A181&gt;5,"&gt;500%"
)</f>
        <v>(29.9%-20%)</v>
      </c>
      <c r="H181" s="52">
        <f t="shared" si="6"/>
        <v>-0.20590801029435429</v>
      </c>
      <c r="I181" s="52">
        <f t="shared" si="7"/>
        <v>-0.20590801029435429</v>
      </c>
      <c r="J181" s="12">
        <f t="shared" si="8"/>
        <v>1</v>
      </c>
    </row>
    <row r="182" spans="1:10" x14ac:dyDescent="0.25">
      <c r="A182" s="58">
        <v>-0.20231076837641351</v>
      </c>
      <c r="B182" s="56" t="s">
        <v>891</v>
      </c>
      <c r="C182" s="59">
        <v>1980.8</v>
      </c>
      <c r="D182" s="60">
        <v>1580.0628300000001</v>
      </c>
      <c r="G182" s="12" t="str" cm="1">
        <f t="array" ref="G182">_xlfn.IFS(
A182&lt;=-1,"(&gt;=100%)",
A182&lt;=-0.9,"(99.9%-90%)",
A182&lt;=-0.8,"(89.9%-80%)",
A182&lt;=-0.7,"(79.9%-70%)",
A182&lt;=-0.6,"(69.9%-60%)",
A182&lt;=-0.5,"(59.9%-50%)",
A182&lt;=-0.4,"(49.9%-40%)",
A182&lt;=-0.3,"(39.9%-30%)",
A182&lt;=-0.2,"(29.9%-20%)",
A182&lt;=-0.1,"(19.9%-10%)",
A182&lt;0,"(9.9%-0.01%)",
A182&lt;=0.0999,"0%-9.9%",
A182&lt;=0.1999,"10%-19.9%",
A182&lt;=0.2999,"20%-29.9%",
A182&lt;=0.3999,"30%-39.9%",
A182&lt;=0.4999,"40%-49.9%",
A182&lt;=0.5999,"50%-59.9%",
A182&lt;=0.6999,"60%-69.9%",
A182&lt;=0.7999,"70%-79.9%",
A182&lt;=0.8999,"80%-89.9%",
A182&lt;=0.999,"90%-99.9%",
A182&lt;=5,"&gt;100%",
A182&gt;5,"&gt;500%"
)</f>
        <v>(29.9%-20%)</v>
      </c>
      <c r="H182" s="52">
        <f t="shared" si="6"/>
        <v>-0.20231076837641351</v>
      </c>
      <c r="I182" s="52">
        <f t="shared" si="7"/>
        <v>-0.20231076837641351</v>
      </c>
      <c r="J182" s="12">
        <f t="shared" si="8"/>
        <v>1</v>
      </c>
    </row>
    <row r="183" spans="1:10" x14ac:dyDescent="0.25">
      <c r="A183" s="58">
        <v>-0.20228113807835646</v>
      </c>
      <c r="B183" s="56" t="s">
        <v>454</v>
      </c>
      <c r="C183" s="59">
        <v>1100.0999999999999</v>
      </c>
      <c r="D183" s="60">
        <v>877.57051999999999</v>
      </c>
      <c r="G183" s="12" t="str" cm="1">
        <f t="array" ref="G183">_xlfn.IFS(
A183&lt;=-1,"(&gt;=100%)",
A183&lt;=-0.9,"(99.9%-90%)",
A183&lt;=-0.8,"(89.9%-80%)",
A183&lt;=-0.7,"(79.9%-70%)",
A183&lt;=-0.6,"(69.9%-60%)",
A183&lt;=-0.5,"(59.9%-50%)",
A183&lt;=-0.4,"(49.9%-40%)",
A183&lt;=-0.3,"(39.9%-30%)",
A183&lt;=-0.2,"(29.9%-20%)",
A183&lt;=-0.1,"(19.9%-10%)",
A183&lt;0,"(9.9%-0.01%)",
A183&lt;=0.0999,"0%-9.9%",
A183&lt;=0.1999,"10%-19.9%",
A183&lt;=0.2999,"20%-29.9%",
A183&lt;=0.3999,"30%-39.9%",
A183&lt;=0.4999,"40%-49.9%",
A183&lt;=0.5999,"50%-59.9%",
A183&lt;=0.6999,"60%-69.9%",
A183&lt;=0.7999,"70%-79.9%",
A183&lt;=0.8999,"80%-89.9%",
A183&lt;=0.999,"90%-99.9%",
A183&lt;=5,"&gt;100%",
A183&gt;5,"&gt;500%"
)</f>
        <v>(29.9%-20%)</v>
      </c>
      <c r="H183" s="52">
        <f t="shared" si="6"/>
        <v>-0.20228113807835646</v>
      </c>
      <c r="I183" s="52">
        <f t="shared" si="7"/>
        <v>-0.20228113807835646</v>
      </c>
      <c r="J183" s="12">
        <f t="shared" si="8"/>
        <v>1</v>
      </c>
    </row>
    <row r="184" spans="1:10" x14ac:dyDescent="0.25">
      <c r="A184" s="58">
        <v>-0.20148922457200402</v>
      </c>
      <c r="B184" s="56" t="s">
        <v>349</v>
      </c>
      <c r="C184" s="59">
        <v>198.6</v>
      </c>
      <c r="D184" s="60">
        <v>158.58423999999999</v>
      </c>
      <c r="G184" s="12" t="str" cm="1">
        <f t="array" ref="G184">_xlfn.IFS(
A184&lt;=-1,"(&gt;=100%)",
A184&lt;=-0.9,"(99.9%-90%)",
A184&lt;=-0.8,"(89.9%-80%)",
A184&lt;=-0.7,"(79.9%-70%)",
A184&lt;=-0.6,"(69.9%-60%)",
A184&lt;=-0.5,"(59.9%-50%)",
A184&lt;=-0.4,"(49.9%-40%)",
A184&lt;=-0.3,"(39.9%-30%)",
A184&lt;=-0.2,"(29.9%-20%)",
A184&lt;=-0.1,"(19.9%-10%)",
A184&lt;0,"(9.9%-0.01%)",
A184&lt;=0.0999,"0%-9.9%",
A184&lt;=0.1999,"10%-19.9%",
A184&lt;=0.2999,"20%-29.9%",
A184&lt;=0.3999,"30%-39.9%",
A184&lt;=0.4999,"40%-49.9%",
A184&lt;=0.5999,"50%-59.9%",
A184&lt;=0.6999,"60%-69.9%",
A184&lt;=0.7999,"70%-79.9%",
A184&lt;=0.8999,"80%-89.9%",
A184&lt;=0.999,"90%-99.9%",
A184&lt;=5,"&gt;100%",
A184&gt;5,"&gt;500%"
)</f>
        <v>(29.9%-20%)</v>
      </c>
      <c r="H184" s="52">
        <f t="shared" si="6"/>
        <v>-0.20148922457200402</v>
      </c>
      <c r="I184" s="52">
        <f t="shared" si="7"/>
        <v>-0.20148922457200402</v>
      </c>
      <c r="J184" s="12">
        <f t="shared" si="8"/>
        <v>1</v>
      </c>
    </row>
    <row r="185" spans="1:10" x14ac:dyDescent="0.25">
      <c r="A185" s="58">
        <v>-0.20091955848978754</v>
      </c>
      <c r="B185" s="56" t="s">
        <v>16</v>
      </c>
      <c r="C185" s="59">
        <v>484.7</v>
      </c>
      <c r="D185" s="60">
        <v>387.31428999999997</v>
      </c>
      <c r="G185" s="12" t="str" cm="1">
        <f t="array" ref="G185">_xlfn.IFS(
A185&lt;=-1,"(&gt;=100%)",
A185&lt;=-0.9,"(99.9%-90%)",
A185&lt;=-0.8,"(89.9%-80%)",
A185&lt;=-0.7,"(79.9%-70%)",
A185&lt;=-0.6,"(69.9%-60%)",
A185&lt;=-0.5,"(59.9%-50%)",
A185&lt;=-0.4,"(49.9%-40%)",
A185&lt;=-0.3,"(39.9%-30%)",
A185&lt;=-0.2,"(29.9%-20%)",
A185&lt;=-0.1,"(19.9%-10%)",
A185&lt;0,"(9.9%-0.01%)",
A185&lt;=0.0999,"0%-9.9%",
A185&lt;=0.1999,"10%-19.9%",
A185&lt;=0.2999,"20%-29.9%",
A185&lt;=0.3999,"30%-39.9%",
A185&lt;=0.4999,"40%-49.9%",
A185&lt;=0.5999,"50%-59.9%",
A185&lt;=0.6999,"60%-69.9%",
A185&lt;=0.7999,"70%-79.9%",
A185&lt;=0.8999,"80%-89.9%",
A185&lt;=0.999,"90%-99.9%",
A185&lt;=5,"&gt;100%",
A185&gt;5,"&gt;500%"
)</f>
        <v>(29.9%-20%)</v>
      </c>
      <c r="H185" s="52">
        <f t="shared" si="6"/>
        <v>-0.20091955848978754</v>
      </c>
      <c r="I185" s="52">
        <f t="shared" si="7"/>
        <v>-0.20091955848978754</v>
      </c>
      <c r="J185" s="12">
        <f t="shared" si="8"/>
        <v>1</v>
      </c>
    </row>
    <row r="186" spans="1:10" x14ac:dyDescent="0.25">
      <c r="A186" s="58">
        <v>-0.20033101818459595</v>
      </c>
      <c r="B186" s="56" t="s">
        <v>800</v>
      </c>
      <c r="C186" s="59">
        <v>3756.27702</v>
      </c>
      <c r="D186" s="60">
        <v>3003.7782200000001</v>
      </c>
      <c r="G186" s="12" t="str" cm="1">
        <f t="array" ref="G186">_xlfn.IFS(
A186&lt;=-1,"(&gt;=100%)",
A186&lt;=-0.9,"(99.9%-90%)",
A186&lt;=-0.8,"(89.9%-80%)",
A186&lt;=-0.7,"(79.9%-70%)",
A186&lt;=-0.6,"(69.9%-60%)",
A186&lt;=-0.5,"(59.9%-50%)",
A186&lt;=-0.4,"(49.9%-40%)",
A186&lt;=-0.3,"(39.9%-30%)",
A186&lt;=-0.2,"(29.9%-20%)",
A186&lt;=-0.1,"(19.9%-10%)",
A186&lt;0,"(9.9%-0.01%)",
A186&lt;=0.0999,"0%-9.9%",
A186&lt;=0.1999,"10%-19.9%",
A186&lt;=0.2999,"20%-29.9%",
A186&lt;=0.3999,"30%-39.9%",
A186&lt;=0.4999,"40%-49.9%",
A186&lt;=0.5999,"50%-59.9%",
A186&lt;=0.6999,"60%-69.9%",
A186&lt;=0.7999,"70%-79.9%",
A186&lt;=0.8999,"80%-89.9%",
A186&lt;=0.999,"90%-99.9%",
A186&lt;=5,"&gt;100%",
A186&gt;5,"&gt;500%"
)</f>
        <v>(29.9%-20%)</v>
      </c>
      <c r="H186" s="52">
        <f t="shared" si="6"/>
        <v>-0.20033101818459595</v>
      </c>
      <c r="I186" s="52">
        <f t="shared" si="7"/>
        <v>-0.20033101818459595</v>
      </c>
      <c r="J186" s="12">
        <f t="shared" si="8"/>
        <v>1</v>
      </c>
    </row>
    <row r="187" spans="1:10" x14ac:dyDescent="0.25">
      <c r="A187" s="58">
        <v>-0.1991105196451205</v>
      </c>
      <c r="B187" s="56" t="s">
        <v>177</v>
      </c>
      <c r="C187" s="59">
        <v>157.80000000000001</v>
      </c>
      <c r="D187" s="60">
        <v>126.38036</v>
      </c>
      <c r="G187" s="12" t="str" cm="1">
        <f t="array" ref="G187">_xlfn.IFS(
A187&lt;=-1,"(&gt;=100%)",
A187&lt;=-0.9,"(99.9%-90%)",
A187&lt;=-0.8,"(89.9%-80%)",
A187&lt;=-0.7,"(79.9%-70%)",
A187&lt;=-0.6,"(69.9%-60%)",
A187&lt;=-0.5,"(59.9%-50%)",
A187&lt;=-0.4,"(49.9%-40%)",
A187&lt;=-0.3,"(39.9%-30%)",
A187&lt;=-0.2,"(29.9%-20%)",
A187&lt;=-0.1,"(19.9%-10%)",
A187&lt;0,"(9.9%-0.01%)",
A187&lt;=0.0999,"0%-9.9%",
A187&lt;=0.1999,"10%-19.9%",
A187&lt;=0.2999,"20%-29.9%",
A187&lt;=0.3999,"30%-39.9%",
A187&lt;=0.4999,"40%-49.9%",
A187&lt;=0.5999,"50%-59.9%",
A187&lt;=0.6999,"60%-69.9%",
A187&lt;=0.7999,"70%-79.9%",
A187&lt;=0.8999,"80%-89.9%",
A187&lt;=0.999,"90%-99.9%",
A187&lt;=5,"&gt;100%",
A187&gt;5,"&gt;500%"
)</f>
        <v>(19.9%-10%)</v>
      </c>
      <c r="H187" s="52">
        <f t="shared" si="6"/>
        <v>-0.1991105196451205</v>
      </c>
      <c r="I187" s="52">
        <f t="shared" si="7"/>
        <v>-0.1991105196451205</v>
      </c>
      <c r="J187" s="12">
        <f t="shared" si="8"/>
        <v>1</v>
      </c>
    </row>
    <row r="188" spans="1:10" x14ac:dyDescent="0.25">
      <c r="A188" s="58">
        <v>-0.19756984671238401</v>
      </c>
      <c r="B188" s="56" t="s">
        <v>120</v>
      </c>
      <c r="C188" s="59">
        <v>495.8</v>
      </c>
      <c r="D188" s="60">
        <v>397.84487000000001</v>
      </c>
      <c r="G188" s="12" t="str" cm="1">
        <f t="array" ref="G188">_xlfn.IFS(
A188&lt;=-1,"(&gt;=100%)",
A188&lt;=-0.9,"(99.9%-90%)",
A188&lt;=-0.8,"(89.9%-80%)",
A188&lt;=-0.7,"(79.9%-70%)",
A188&lt;=-0.6,"(69.9%-60%)",
A188&lt;=-0.5,"(59.9%-50%)",
A188&lt;=-0.4,"(49.9%-40%)",
A188&lt;=-0.3,"(39.9%-30%)",
A188&lt;=-0.2,"(29.9%-20%)",
A188&lt;=-0.1,"(19.9%-10%)",
A188&lt;0,"(9.9%-0.01%)",
A188&lt;=0.0999,"0%-9.9%",
A188&lt;=0.1999,"10%-19.9%",
A188&lt;=0.2999,"20%-29.9%",
A188&lt;=0.3999,"30%-39.9%",
A188&lt;=0.4999,"40%-49.9%",
A188&lt;=0.5999,"50%-59.9%",
A188&lt;=0.6999,"60%-69.9%",
A188&lt;=0.7999,"70%-79.9%",
A188&lt;=0.8999,"80%-89.9%",
A188&lt;=0.999,"90%-99.9%",
A188&lt;=5,"&gt;100%",
A188&gt;5,"&gt;500%"
)</f>
        <v>(19.9%-10%)</v>
      </c>
      <c r="H188" s="52">
        <f t="shared" si="6"/>
        <v>-0.19756984671238401</v>
      </c>
      <c r="I188" s="52">
        <f t="shared" si="7"/>
        <v>-0.19756984671238401</v>
      </c>
      <c r="J188" s="12">
        <f t="shared" si="8"/>
        <v>1</v>
      </c>
    </row>
    <row r="189" spans="1:10" x14ac:dyDescent="0.25">
      <c r="A189" s="58">
        <v>-0.1963401272438082</v>
      </c>
      <c r="B189" s="56" t="s">
        <v>971</v>
      </c>
      <c r="C189" s="59">
        <v>440.1</v>
      </c>
      <c r="D189" s="60">
        <v>353.69071000000002</v>
      </c>
      <c r="G189" s="12" t="str" cm="1">
        <f t="array" ref="G189">_xlfn.IFS(
A189&lt;=-1,"(&gt;=100%)",
A189&lt;=-0.9,"(99.9%-90%)",
A189&lt;=-0.8,"(89.9%-80%)",
A189&lt;=-0.7,"(79.9%-70%)",
A189&lt;=-0.6,"(69.9%-60%)",
A189&lt;=-0.5,"(59.9%-50%)",
A189&lt;=-0.4,"(49.9%-40%)",
A189&lt;=-0.3,"(39.9%-30%)",
A189&lt;=-0.2,"(29.9%-20%)",
A189&lt;=-0.1,"(19.9%-10%)",
A189&lt;0,"(9.9%-0.01%)",
A189&lt;=0.0999,"0%-9.9%",
A189&lt;=0.1999,"10%-19.9%",
A189&lt;=0.2999,"20%-29.9%",
A189&lt;=0.3999,"30%-39.9%",
A189&lt;=0.4999,"40%-49.9%",
A189&lt;=0.5999,"50%-59.9%",
A189&lt;=0.6999,"60%-69.9%",
A189&lt;=0.7999,"70%-79.9%",
A189&lt;=0.8999,"80%-89.9%",
A189&lt;=0.999,"90%-99.9%",
A189&lt;=5,"&gt;100%",
A189&gt;5,"&gt;500%"
)</f>
        <v>(19.9%-10%)</v>
      </c>
      <c r="H189" s="52">
        <f t="shared" si="6"/>
        <v>-0.1963401272438082</v>
      </c>
      <c r="I189" s="52">
        <f t="shared" si="7"/>
        <v>-0.1963401272438082</v>
      </c>
      <c r="J189" s="12">
        <f t="shared" si="8"/>
        <v>1</v>
      </c>
    </row>
    <row r="190" spans="1:10" x14ac:dyDescent="0.25">
      <c r="A190" s="58">
        <v>-0.19035431983737083</v>
      </c>
      <c r="B190" s="56" t="s">
        <v>245</v>
      </c>
      <c r="C190" s="59">
        <v>1180.5999999999999</v>
      </c>
      <c r="D190" s="60">
        <v>955.86768999999993</v>
      </c>
      <c r="G190" s="12" t="str" cm="1">
        <f t="array" ref="G190">_xlfn.IFS(
A190&lt;=-1,"(&gt;=100%)",
A190&lt;=-0.9,"(99.9%-90%)",
A190&lt;=-0.8,"(89.9%-80%)",
A190&lt;=-0.7,"(79.9%-70%)",
A190&lt;=-0.6,"(69.9%-60%)",
A190&lt;=-0.5,"(59.9%-50%)",
A190&lt;=-0.4,"(49.9%-40%)",
A190&lt;=-0.3,"(39.9%-30%)",
A190&lt;=-0.2,"(29.9%-20%)",
A190&lt;=-0.1,"(19.9%-10%)",
A190&lt;0,"(9.9%-0.01%)",
A190&lt;=0.0999,"0%-9.9%",
A190&lt;=0.1999,"10%-19.9%",
A190&lt;=0.2999,"20%-29.9%",
A190&lt;=0.3999,"30%-39.9%",
A190&lt;=0.4999,"40%-49.9%",
A190&lt;=0.5999,"50%-59.9%",
A190&lt;=0.6999,"60%-69.9%",
A190&lt;=0.7999,"70%-79.9%",
A190&lt;=0.8999,"80%-89.9%",
A190&lt;=0.999,"90%-99.9%",
A190&lt;=5,"&gt;100%",
A190&gt;5,"&gt;500%"
)</f>
        <v>(19.9%-10%)</v>
      </c>
      <c r="H190" s="52">
        <f t="shared" si="6"/>
        <v>-0.19035431983737083</v>
      </c>
      <c r="I190" s="52">
        <f t="shared" si="7"/>
        <v>-0.19035431983737083</v>
      </c>
      <c r="J190" s="12">
        <f t="shared" si="8"/>
        <v>1</v>
      </c>
    </row>
    <row r="191" spans="1:10" x14ac:dyDescent="0.25">
      <c r="A191" s="58">
        <v>-0.18898916177255756</v>
      </c>
      <c r="B191" s="56" t="s">
        <v>729</v>
      </c>
      <c r="C191" s="59">
        <v>187.3</v>
      </c>
      <c r="D191" s="60">
        <v>151.90232999999998</v>
      </c>
      <c r="G191" s="12" t="str" cm="1">
        <f t="array" ref="G191">_xlfn.IFS(
A191&lt;=-1,"(&gt;=100%)",
A191&lt;=-0.9,"(99.9%-90%)",
A191&lt;=-0.8,"(89.9%-80%)",
A191&lt;=-0.7,"(79.9%-70%)",
A191&lt;=-0.6,"(69.9%-60%)",
A191&lt;=-0.5,"(59.9%-50%)",
A191&lt;=-0.4,"(49.9%-40%)",
A191&lt;=-0.3,"(39.9%-30%)",
A191&lt;=-0.2,"(29.9%-20%)",
A191&lt;=-0.1,"(19.9%-10%)",
A191&lt;0,"(9.9%-0.01%)",
A191&lt;=0.0999,"0%-9.9%",
A191&lt;=0.1999,"10%-19.9%",
A191&lt;=0.2999,"20%-29.9%",
A191&lt;=0.3999,"30%-39.9%",
A191&lt;=0.4999,"40%-49.9%",
A191&lt;=0.5999,"50%-59.9%",
A191&lt;=0.6999,"60%-69.9%",
A191&lt;=0.7999,"70%-79.9%",
A191&lt;=0.8999,"80%-89.9%",
A191&lt;=0.999,"90%-99.9%",
A191&lt;=5,"&gt;100%",
A191&gt;5,"&gt;500%"
)</f>
        <v>(19.9%-10%)</v>
      </c>
      <c r="H191" s="52">
        <f t="shared" si="6"/>
        <v>-0.18898916177255756</v>
      </c>
      <c r="I191" s="52">
        <f t="shared" si="7"/>
        <v>-0.18898916177255756</v>
      </c>
      <c r="J191" s="12">
        <f t="shared" si="8"/>
        <v>1</v>
      </c>
    </row>
    <row r="192" spans="1:10" x14ac:dyDescent="0.25">
      <c r="A192" s="58">
        <v>-0.18881196405684639</v>
      </c>
      <c r="B192" s="56" t="s">
        <v>814</v>
      </c>
      <c r="C192" s="59">
        <v>1235.7012500000001</v>
      </c>
      <c r="D192" s="60">
        <v>1002.3860699999999</v>
      </c>
      <c r="G192" s="12" t="str" cm="1">
        <f t="array" ref="G192">_xlfn.IFS(
A192&lt;=-1,"(&gt;=100%)",
A192&lt;=-0.9,"(99.9%-90%)",
A192&lt;=-0.8,"(89.9%-80%)",
A192&lt;=-0.7,"(79.9%-70%)",
A192&lt;=-0.6,"(69.9%-60%)",
A192&lt;=-0.5,"(59.9%-50%)",
A192&lt;=-0.4,"(49.9%-40%)",
A192&lt;=-0.3,"(39.9%-30%)",
A192&lt;=-0.2,"(29.9%-20%)",
A192&lt;=-0.1,"(19.9%-10%)",
A192&lt;0,"(9.9%-0.01%)",
A192&lt;=0.0999,"0%-9.9%",
A192&lt;=0.1999,"10%-19.9%",
A192&lt;=0.2999,"20%-29.9%",
A192&lt;=0.3999,"30%-39.9%",
A192&lt;=0.4999,"40%-49.9%",
A192&lt;=0.5999,"50%-59.9%",
A192&lt;=0.6999,"60%-69.9%",
A192&lt;=0.7999,"70%-79.9%",
A192&lt;=0.8999,"80%-89.9%",
A192&lt;=0.999,"90%-99.9%",
A192&lt;=5,"&gt;100%",
A192&gt;5,"&gt;500%"
)</f>
        <v>(19.9%-10%)</v>
      </c>
      <c r="H192" s="52">
        <f t="shared" si="6"/>
        <v>-0.18881196405684639</v>
      </c>
      <c r="I192" s="52">
        <f t="shared" si="7"/>
        <v>-0.18881196405684639</v>
      </c>
      <c r="J192" s="12">
        <f t="shared" si="8"/>
        <v>1</v>
      </c>
    </row>
    <row r="193" spans="1:10" x14ac:dyDescent="0.25">
      <c r="A193" s="58">
        <v>-0.18463052119738643</v>
      </c>
      <c r="B193" s="56" t="s">
        <v>400</v>
      </c>
      <c r="C193" s="59">
        <v>3290.5</v>
      </c>
      <c r="D193" s="60">
        <v>2682.97327</v>
      </c>
      <c r="G193" s="12" t="str" cm="1">
        <f t="array" ref="G193">_xlfn.IFS(
A193&lt;=-1,"(&gt;=100%)",
A193&lt;=-0.9,"(99.9%-90%)",
A193&lt;=-0.8,"(89.9%-80%)",
A193&lt;=-0.7,"(79.9%-70%)",
A193&lt;=-0.6,"(69.9%-60%)",
A193&lt;=-0.5,"(59.9%-50%)",
A193&lt;=-0.4,"(49.9%-40%)",
A193&lt;=-0.3,"(39.9%-30%)",
A193&lt;=-0.2,"(29.9%-20%)",
A193&lt;=-0.1,"(19.9%-10%)",
A193&lt;0,"(9.9%-0.01%)",
A193&lt;=0.0999,"0%-9.9%",
A193&lt;=0.1999,"10%-19.9%",
A193&lt;=0.2999,"20%-29.9%",
A193&lt;=0.3999,"30%-39.9%",
A193&lt;=0.4999,"40%-49.9%",
A193&lt;=0.5999,"50%-59.9%",
A193&lt;=0.6999,"60%-69.9%",
A193&lt;=0.7999,"70%-79.9%",
A193&lt;=0.8999,"80%-89.9%",
A193&lt;=0.999,"90%-99.9%",
A193&lt;=5,"&gt;100%",
A193&gt;5,"&gt;500%"
)</f>
        <v>(19.9%-10%)</v>
      </c>
      <c r="H193" s="52">
        <f t="shared" si="6"/>
        <v>-0.18463052119738643</v>
      </c>
      <c r="I193" s="52">
        <f t="shared" si="7"/>
        <v>-0.18463052119738643</v>
      </c>
      <c r="J193" s="12">
        <f t="shared" si="8"/>
        <v>1</v>
      </c>
    </row>
    <row r="194" spans="1:10" x14ac:dyDescent="0.25">
      <c r="A194" s="58">
        <v>-0.1844276155717762</v>
      </c>
      <c r="B194" s="56" t="s">
        <v>268</v>
      </c>
      <c r="C194" s="59">
        <v>1233</v>
      </c>
      <c r="D194" s="60">
        <v>1005.6007499999999</v>
      </c>
      <c r="G194" s="12" t="str" cm="1">
        <f t="array" ref="G194">_xlfn.IFS(
A194&lt;=-1,"(&gt;=100%)",
A194&lt;=-0.9,"(99.9%-90%)",
A194&lt;=-0.8,"(89.9%-80%)",
A194&lt;=-0.7,"(79.9%-70%)",
A194&lt;=-0.6,"(69.9%-60%)",
A194&lt;=-0.5,"(59.9%-50%)",
A194&lt;=-0.4,"(49.9%-40%)",
A194&lt;=-0.3,"(39.9%-30%)",
A194&lt;=-0.2,"(29.9%-20%)",
A194&lt;=-0.1,"(19.9%-10%)",
A194&lt;0,"(9.9%-0.01%)",
A194&lt;=0.0999,"0%-9.9%",
A194&lt;=0.1999,"10%-19.9%",
A194&lt;=0.2999,"20%-29.9%",
A194&lt;=0.3999,"30%-39.9%",
A194&lt;=0.4999,"40%-49.9%",
A194&lt;=0.5999,"50%-59.9%",
A194&lt;=0.6999,"60%-69.9%",
A194&lt;=0.7999,"70%-79.9%",
A194&lt;=0.8999,"80%-89.9%",
A194&lt;=0.999,"90%-99.9%",
A194&lt;=5,"&gt;100%",
A194&gt;5,"&gt;500%"
)</f>
        <v>(19.9%-10%)</v>
      </c>
      <c r="H194" s="52">
        <f t="shared" si="6"/>
        <v>-0.1844276155717762</v>
      </c>
      <c r="I194" s="52">
        <f t="shared" si="7"/>
        <v>-0.1844276155717762</v>
      </c>
      <c r="J194" s="12">
        <f t="shared" si="8"/>
        <v>1</v>
      </c>
    </row>
    <row r="195" spans="1:10" x14ac:dyDescent="0.25">
      <c r="A195" s="58">
        <v>-0.18426003541912633</v>
      </c>
      <c r="B195" s="56" t="s">
        <v>973</v>
      </c>
      <c r="C195" s="59">
        <v>169.4</v>
      </c>
      <c r="D195" s="60">
        <v>138.18635</v>
      </c>
      <c r="G195" s="12" t="str" cm="1">
        <f t="array" ref="G195">_xlfn.IFS(
A195&lt;=-1,"(&gt;=100%)",
A195&lt;=-0.9,"(99.9%-90%)",
A195&lt;=-0.8,"(89.9%-80%)",
A195&lt;=-0.7,"(79.9%-70%)",
A195&lt;=-0.6,"(69.9%-60%)",
A195&lt;=-0.5,"(59.9%-50%)",
A195&lt;=-0.4,"(49.9%-40%)",
A195&lt;=-0.3,"(39.9%-30%)",
A195&lt;=-0.2,"(29.9%-20%)",
A195&lt;=-0.1,"(19.9%-10%)",
A195&lt;0,"(9.9%-0.01%)",
A195&lt;=0.0999,"0%-9.9%",
A195&lt;=0.1999,"10%-19.9%",
A195&lt;=0.2999,"20%-29.9%",
A195&lt;=0.3999,"30%-39.9%",
A195&lt;=0.4999,"40%-49.9%",
A195&lt;=0.5999,"50%-59.9%",
A195&lt;=0.6999,"60%-69.9%",
A195&lt;=0.7999,"70%-79.9%",
A195&lt;=0.8999,"80%-89.9%",
A195&lt;=0.999,"90%-99.9%",
A195&lt;=5,"&gt;100%",
A195&gt;5,"&gt;500%"
)</f>
        <v>(19.9%-10%)</v>
      </c>
      <c r="H195" s="52">
        <f t="shared" si="6"/>
        <v>-0.18426003541912633</v>
      </c>
      <c r="I195" s="52">
        <f t="shared" si="7"/>
        <v>-0.18426003541912633</v>
      </c>
      <c r="J195" s="12">
        <f t="shared" si="8"/>
        <v>1</v>
      </c>
    </row>
    <row r="196" spans="1:10" x14ac:dyDescent="0.25">
      <c r="A196" s="58">
        <v>-0.18271515600211535</v>
      </c>
      <c r="B196" s="56" t="s">
        <v>163</v>
      </c>
      <c r="C196" s="59">
        <v>945.5</v>
      </c>
      <c r="D196" s="60">
        <v>772.74281999999994</v>
      </c>
      <c r="G196" s="12" t="str" cm="1">
        <f t="array" ref="G196">_xlfn.IFS(
A196&lt;=-1,"(&gt;=100%)",
A196&lt;=-0.9,"(99.9%-90%)",
A196&lt;=-0.8,"(89.9%-80%)",
A196&lt;=-0.7,"(79.9%-70%)",
A196&lt;=-0.6,"(69.9%-60%)",
A196&lt;=-0.5,"(59.9%-50%)",
A196&lt;=-0.4,"(49.9%-40%)",
A196&lt;=-0.3,"(39.9%-30%)",
A196&lt;=-0.2,"(29.9%-20%)",
A196&lt;=-0.1,"(19.9%-10%)",
A196&lt;0,"(9.9%-0.01%)",
A196&lt;=0.0999,"0%-9.9%",
A196&lt;=0.1999,"10%-19.9%",
A196&lt;=0.2999,"20%-29.9%",
A196&lt;=0.3999,"30%-39.9%",
A196&lt;=0.4999,"40%-49.9%",
A196&lt;=0.5999,"50%-59.9%",
A196&lt;=0.6999,"60%-69.9%",
A196&lt;=0.7999,"70%-79.9%",
A196&lt;=0.8999,"80%-89.9%",
A196&lt;=0.999,"90%-99.9%",
A196&lt;=5,"&gt;100%",
A196&gt;5,"&gt;500%"
)</f>
        <v>(19.9%-10%)</v>
      </c>
      <c r="H196" s="52">
        <f t="shared" ref="H196:H259" si="9">IF(A196&lt;&gt;"",A196,#N/A)</f>
        <v>-0.18271515600211535</v>
      </c>
      <c r="I196" s="52">
        <f t="shared" ref="I196:I259" si="10">IF(ISNUMBER(H196),H196,"")</f>
        <v>-0.18271515600211535</v>
      </c>
      <c r="J196" s="12">
        <f t="shared" ref="J196:J259" si="11">IF(ISNUMBER(I196),IF(AND(I196&gt;=($M$14-$M$13),I196&lt;=($M$14+$M$13)),1,0),"")</f>
        <v>1</v>
      </c>
    </row>
    <row r="197" spans="1:10" x14ac:dyDescent="0.25">
      <c r="A197" s="58">
        <v>-0.18170200668896322</v>
      </c>
      <c r="B197" s="56" t="s">
        <v>103</v>
      </c>
      <c r="C197" s="59">
        <v>89.7</v>
      </c>
      <c r="D197" s="60">
        <v>73.401330000000002</v>
      </c>
      <c r="G197" s="12" t="str" cm="1">
        <f t="array" ref="G197">_xlfn.IFS(
A197&lt;=-1,"(&gt;=100%)",
A197&lt;=-0.9,"(99.9%-90%)",
A197&lt;=-0.8,"(89.9%-80%)",
A197&lt;=-0.7,"(79.9%-70%)",
A197&lt;=-0.6,"(69.9%-60%)",
A197&lt;=-0.5,"(59.9%-50%)",
A197&lt;=-0.4,"(49.9%-40%)",
A197&lt;=-0.3,"(39.9%-30%)",
A197&lt;=-0.2,"(29.9%-20%)",
A197&lt;=-0.1,"(19.9%-10%)",
A197&lt;0,"(9.9%-0.01%)",
A197&lt;=0.0999,"0%-9.9%",
A197&lt;=0.1999,"10%-19.9%",
A197&lt;=0.2999,"20%-29.9%",
A197&lt;=0.3999,"30%-39.9%",
A197&lt;=0.4999,"40%-49.9%",
A197&lt;=0.5999,"50%-59.9%",
A197&lt;=0.6999,"60%-69.9%",
A197&lt;=0.7999,"70%-79.9%",
A197&lt;=0.8999,"80%-89.9%",
A197&lt;=0.999,"90%-99.9%",
A197&lt;=5,"&gt;100%",
A197&gt;5,"&gt;500%"
)</f>
        <v>(19.9%-10%)</v>
      </c>
      <c r="H197" s="52">
        <f t="shared" si="9"/>
        <v>-0.18170200668896322</v>
      </c>
      <c r="I197" s="52">
        <f t="shared" si="10"/>
        <v>-0.18170200668896322</v>
      </c>
      <c r="J197" s="12">
        <f t="shared" si="11"/>
        <v>1</v>
      </c>
    </row>
    <row r="198" spans="1:10" x14ac:dyDescent="0.25">
      <c r="A198" s="58">
        <v>-0.1801651315789474</v>
      </c>
      <c r="B198" s="56" t="s">
        <v>607</v>
      </c>
      <c r="C198" s="59">
        <v>45.6</v>
      </c>
      <c r="D198" s="60">
        <v>37.38447</v>
      </c>
      <c r="G198" s="12" t="str" cm="1">
        <f t="array" ref="G198">_xlfn.IFS(
A198&lt;=-1,"(&gt;=100%)",
A198&lt;=-0.9,"(99.9%-90%)",
A198&lt;=-0.8,"(89.9%-80%)",
A198&lt;=-0.7,"(79.9%-70%)",
A198&lt;=-0.6,"(69.9%-60%)",
A198&lt;=-0.5,"(59.9%-50%)",
A198&lt;=-0.4,"(49.9%-40%)",
A198&lt;=-0.3,"(39.9%-30%)",
A198&lt;=-0.2,"(29.9%-20%)",
A198&lt;=-0.1,"(19.9%-10%)",
A198&lt;0,"(9.9%-0.01%)",
A198&lt;=0.0999,"0%-9.9%",
A198&lt;=0.1999,"10%-19.9%",
A198&lt;=0.2999,"20%-29.9%",
A198&lt;=0.3999,"30%-39.9%",
A198&lt;=0.4999,"40%-49.9%",
A198&lt;=0.5999,"50%-59.9%",
A198&lt;=0.6999,"60%-69.9%",
A198&lt;=0.7999,"70%-79.9%",
A198&lt;=0.8999,"80%-89.9%",
A198&lt;=0.999,"90%-99.9%",
A198&lt;=5,"&gt;100%",
A198&gt;5,"&gt;500%"
)</f>
        <v>(19.9%-10%)</v>
      </c>
      <c r="H198" s="52">
        <f t="shared" si="9"/>
        <v>-0.1801651315789474</v>
      </c>
      <c r="I198" s="52">
        <f t="shared" si="10"/>
        <v>-0.1801651315789474</v>
      </c>
      <c r="J198" s="12">
        <f t="shared" si="11"/>
        <v>1</v>
      </c>
    </row>
    <row r="199" spans="1:10" x14ac:dyDescent="0.25">
      <c r="A199" s="58">
        <v>-0.17883284557094326</v>
      </c>
      <c r="B199" s="56" t="s">
        <v>494</v>
      </c>
      <c r="C199" s="59">
        <v>382.7</v>
      </c>
      <c r="D199" s="60">
        <v>314.26067</v>
      </c>
      <c r="G199" s="12" t="str" cm="1">
        <f t="array" ref="G199">_xlfn.IFS(
A199&lt;=-1,"(&gt;=100%)",
A199&lt;=-0.9,"(99.9%-90%)",
A199&lt;=-0.8,"(89.9%-80%)",
A199&lt;=-0.7,"(79.9%-70%)",
A199&lt;=-0.6,"(69.9%-60%)",
A199&lt;=-0.5,"(59.9%-50%)",
A199&lt;=-0.4,"(49.9%-40%)",
A199&lt;=-0.3,"(39.9%-30%)",
A199&lt;=-0.2,"(29.9%-20%)",
A199&lt;=-0.1,"(19.9%-10%)",
A199&lt;0,"(9.9%-0.01%)",
A199&lt;=0.0999,"0%-9.9%",
A199&lt;=0.1999,"10%-19.9%",
A199&lt;=0.2999,"20%-29.9%",
A199&lt;=0.3999,"30%-39.9%",
A199&lt;=0.4999,"40%-49.9%",
A199&lt;=0.5999,"50%-59.9%",
A199&lt;=0.6999,"60%-69.9%",
A199&lt;=0.7999,"70%-79.9%",
A199&lt;=0.8999,"80%-89.9%",
A199&lt;=0.999,"90%-99.9%",
A199&lt;=5,"&gt;100%",
A199&gt;5,"&gt;500%"
)</f>
        <v>(19.9%-10%)</v>
      </c>
      <c r="H199" s="52">
        <f t="shared" si="9"/>
        <v>-0.17883284557094326</v>
      </c>
      <c r="I199" s="52">
        <f t="shared" si="10"/>
        <v>-0.17883284557094326</v>
      </c>
      <c r="J199" s="12">
        <f t="shared" si="11"/>
        <v>1</v>
      </c>
    </row>
    <row r="200" spans="1:10" x14ac:dyDescent="0.25">
      <c r="A200" s="58">
        <v>-0.17804239548237091</v>
      </c>
      <c r="B200" s="56" t="s">
        <v>661</v>
      </c>
      <c r="C200" s="59">
        <v>2107.3000000000002</v>
      </c>
      <c r="D200" s="60">
        <v>1732.1112599999999</v>
      </c>
      <c r="G200" s="12" t="str" cm="1">
        <f t="array" ref="G200">_xlfn.IFS(
A200&lt;=-1,"(&gt;=100%)",
A200&lt;=-0.9,"(99.9%-90%)",
A200&lt;=-0.8,"(89.9%-80%)",
A200&lt;=-0.7,"(79.9%-70%)",
A200&lt;=-0.6,"(69.9%-60%)",
A200&lt;=-0.5,"(59.9%-50%)",
A200&lt;=-0.4,"(49.9%-40%)",
A200&lt;=-0.3,"(39.9%-30%)",
A200&lt;=-0.2,"(29.9%-20%)",
A200&lt;=-0.1,"(19.9%-10%)",
A200&lt;0,"(9.9%-0.01%)",
A200&lt;=0.0999,"0%-9.9%",
A200&lt;=0.1999,"10%-19.9%",
A200&lt;=0.2999,"20%-29.9%",
A200&lt;=0.3999,"30%-39.9%",
A200&lt;=0.4999,"40%-49.9%",
A200&lt;=0.5999,"50%-59.9%",
A200&lt;=0.6999,"60%-69.9%",
A200&lt;=0.7999,"70%-79.9%",
A200&lt;=0.8999,"80%-89.9%",
A200&lt;=0.999,"90%-99.9%",
A200&lt;=5,"&gt;100%",
A200&gt;5,"&gt;500%"
)</f>
        <v>(19.9%-10%)</v>
      </c>
      <c r="H200" s="52">
        <f t="shared" si="9"/>
        <v>-0.17804239548237091</v>
      </c>
      <c r="I200" s="52">
        <f t="shared" si="10"/>
        <v>-0.17804239548237091</v>
      </c>
      <c r="J200" s="12">
        <f t="shared" si="11"/>
        <v>1</v>
      </c>
    </row>
    <row r="201" spans="1:10" x14ac:dyDescent="0.25">
      <c r="A201" s="58">
        <v>-0.17762088914773833</v>
      </c>
      <c r="B201" s="56" t="s">
        <v>276</v>
      </c>
      <c r="C201" s="59">
        <v>515.1</v>
      </c>
      <c r="D201" s="60">
        <v>423.60748000000001</v>
      </c>
      <c r="G201" s="12" t="str" cm="1">
        <f t="array" ref="G201">_xlfn.IFS(
A201&lt;=-1,"(&gt;=100%)",
A201&lt;=-0.9,"(99.9%-90%)",
A201&lt;=-0.8,"(89.9%-80%)",
A201&lt;=-0.7,"(79.9%-70%)",
A201&lt;=-0.6,"(69.9%-60%)",
A201&lt;=-0.5,"(59.9%-50%)",
A201&lt;=-0.4,"(49.9%-40%)",
A201&lt;=-0.3,"(39.9%-30%)",
A201&lt;=-0.2,"(29.9%-20%)",
A201&lt;=-0.1,"(19.9%-10%)",
A201&lt;0,"(9.9%-0.01%)",
A201&lt;=0.0999,"0%-9.9%",
A201&lt;=0.1999,"10%-19.9%",
A201&lt;=0.2999,"20%-29.9%",
A201&lt;=0.3999,"30%-39.9%",
A201&lt;=0.4999,"40%-49.9%",
A201&lt;=0.5999,"50%-59.9%",
A201&lt;=0.6999,"60%-69.9%",
A201&lt;=0.7999,"70%-79.9%",
A201&lt;=0.8999,"80%-89.9%",
A201&lt;=0.999,"90%-99.9%",
A201&lt;=5,"&gt;100%",
A201&gt;5,"&gt;500%"
)</f>
        <v>(19.9%-10%)</v>
      </c>
      <c r="H201" s="52">
        <f t="shared" si="9"/>
        <v>-0.17762088914773833</v>
      </c>
      <c r="I201" s="52">
        <f t="shared" si="10"/>
        <v>-0.17762088914773833</v>
      </c>
      <c r="J201" s="12">
        <f t="shared" si="11"/>
        <v>1</v>
      </c>
    </row>
    <row r="202" spans="1:10" x14ac:dyDescent="0.25">
      <c r="A202" s="58">
        <v>-0.17690116272092687</v>
      </c>
      <c r="B202" s="56" t="s">
        <v>822</v>
      </c>
      <c r="C202" s="59">
        <v>891.6241</v>
      </c>
      <c r="D202" s="60">
        <v>733.89476000000002</v>
      </c>
      <c r="G202" s="12" t="str" cm="1">
        <f t="array" ref="G202">_xlfn.IFS(
A202&lt;=-1,"(&gt;=100%)",
A202&lt;=-0.9,"(99.9%-90%)",
A202&lt;=-0.8,"(89.9%-80%)",
A202&lt;=-0.7,"(79.9%-70%)",
A202&lt;=-0.6,"(69.9%-60%)",
A202&lt;=-0.5,"(59.9%-50%)",
A202&lt;=-0.4,"(49.9%-40%)",
A202&lt;=-0.3,"(39.9%-30%)",
A202&lt;=-0.2,"(29.9%-20%)",
A202&lt;=-0.1,"(19.9%-10%)",
A202&lt;0,"(9.9%-0.01%)",
A202&lt;=0.0999,"0%-9.9%",
A202&lt;=0.1999,"10%-19.9%",
A202&lt;=0.2999,"20%-29.9%",
A202&lt;=0.3999,"30%-39.9%",
A202&lt;=0.4999,"40%-49.9%",
A202&lt;=0.5999,"50%-59.9%",
A202&lt;=0.6999,"60%-69.9%",
A202&lt;=0.7999,"70%-79.9%",
A202&lt;=0.8999,"80%-89.9%",
A202&lt;=0.999,"90%-99.9%",
A202&lt;=5,"&gt;100%",
A202&gt;5,"&gt;500%"
)</f>
        <v>(19.9%-10%)</v>
      </c>
      <c r="H202" s="52">
        <f t="shared" si="9"/>
        <v>-0.17690116272092687</v>
      </c>
      <c r="I202" s="52">
        <f t="shared" si="10"/>
        <v>-0.17690116272092687</v>
      </c>
      <c r="J202" s="12">
        <f t="shared" si="11"/>
        <v>1</v>
      </c>
    </row>
    <row r="203" spans="1:10" x14ac:dyDescent="0.25">
      <c r="A203" s="58">
        <v>-0.17674444591203275</v>
      </c>
      <c r="B203" s="56" t="s">
        <v>213</v>
      </c>
      <c r="C203" s="59">
        <v>757.1</v>
      </c>
      <c r="D203" s="60">
        <v>623.28678000000002</v>
      </c>
      <c r="G203" s="12" t="str" cm="1">
        <f t="array" ref="G203">_xlfn.IFS(
A203&lt;=-1,"(&gt;=100%)",
A203&lt;=-0.9,"(99.9%-90%)",
A203&lt;=-0.8,"(89.9%-80%)",
A203&lt;=-0.7,"(79.9%-70%)",
A203&lt;=-0.6,"(69.9%-60%)",
A203&lt;=-0.5,"(59.9%-50%)",
A203&lt;=-0.4,"(49.9%-40%)",
A203&lt;=-0.3,"(39.9%-30%)",
A203&lt;=-0.2,"(29.9%-20%)",
A203&lt;=-0.1,"(19.9%-10%)",
A203&lt;0,"(9.9%-0.01%)",
A203&lt;=0.0999,"0%-9.9%",
A203&lt;=0.1999,"10%-19.9%",
A203&lt;=0.2999,"20%-29.9%",
A203&lt;=0.3999,"30%-39.9%",
A203&lt;=0.4999,"40%-49.9%",
A203&lt;=0.5999,"50%-59.9%",
A203&lt;=0.6999,"60%-69.9%",
A203&lt;=0.7999,"70%-79.9%",
A203&lt;=0.8999,"80%-89.9%",
A203&lt;=0.999,"90%-99.9%",
A203&lt;=5,"&gt;100%",
A203&gt;5,"&gt;500%"
)</f>
        <v>(19.9%-10%)</v>
      </c>
      <c r="H203" s="52">
        <f t="shared" si="9"/>
        <v>-0.17674444591203275</v>
      </c>
      <c r="I203" s="52">
        <f t="shared" si="10"/>
        <v>-0.17674444591203275</v>
      </c>
      <c r="J203" s="12">
        <f t="shared" si="11"/>
        <v>1</v>
      </c>
    </row>
    <row r="204" spans="1:10" x14ac:dyDescent="0.25">
      <c r="A204" s="58">
        <v>-0.17572596810933946</v>
      </c>
      <c r="B204" s="56" t="s">
        <v>136</v>
      </c>
      <c r="C204" s="59">
        <v>43.9</v>
      </c>
      <c r="D204" s="60">
        <v>36.185629999999996</v>
      </c>
      <c r="G204" s="12" t="str" cm="1">
        <f t="array" ref="G204">_xlfn.IFS(
A204&lt;=-1,"(&gt;=100%)",
A204&lt;=-0.9,"(99.9%-90%)",
A204&lt;=-0.8,"(89.9%-80%)",
A204&lt;=-0.7,"(79.9%-70%)",
A204&lt;=-0.6,"(69.9%-60%)",
A204&lt;=-0.5,"(59.9%-50%)",
A204&lt;=-0.4,"(49.9%-40%)",
A204&lt;=-0.3,"(39.9%-30%)",
A204&lt;=-0.2,"(29.9%-20%)",
A204&lt;=-0.1,"(19.9%-10%)",
A204&lt;0,"(9.9%-0.01%)",
A204&lt;=0.0999,"0%-9.9%",
A204&lt;=0.1999,"10%-19.9%",
A204&lt;=0.2999,"20%-29.9%",
A204&lt;=0.3999,"30%-39.9%",
A204&lt;=0.4999,"40%-49.9%",
A204&lt;=0.5999,"50%-59.9%",
A204&lt;=0.6999,"60%-69.9%",
A204&lt;=0.7999,"70%-79.9%",
A204&lt;=0.8999,"80%-89.9%",
A204&lt;=0.999,"90%-99.9%",
A204&lt;=5,"&gt;100%",
A204&gt;5,"&gt;500%"
)</f>
        <v>(19.9%-10%)</v>
      </c>
      <c r="H204" s="52">
        <f t="shared" si="9"/>
        <v>-0.17572596810933946</v>
      </c>
      <c r="I204" s="52">
        <f t="shared" si="10"/>
        <v>-0.17572596810933946</v>
      </c>
      <c r="J204" s="12">
        <f t="shared" si="11"/>
        <v>1</v>
      </c>
    </row>
    <row r="205" spans="1:10" x14ac:dyDescent="0.25">
      <c r="A205" s="58">
        <v>-0.17389375142220004</v>
      </c>
      <c r="B205" s="56" t="s">
        <v>90</v>
      </c>
      <c r="C205" s="59">
        <v>2197.3000000000002</v>
      </c>
      <c r="D205" s="60">
        <v>1815.20326</v>
      </c>
      <c r="G205" s="12" t="str" cm="1">
        <f t="array" ref="G205">_xlfn.IFS(
A205&lt;=-1,"(&gt;=100%)",
A205&lt;=-0.9,"(99.9%-90%)",
A205&lt;=-0.8,"(89.9%-80%)",
A205&lt;=-0.7,"(79.9%-70%)",
A205&lt;=-0.6,"(69.9%-60%)",
A205&lt;=-0.5,"(59.9%-50%)",
A205&lt;=-0.4,"(49.9%-40%)",
A205&lt;=-0.3,"(39.9%-30%)",
A205&lt;=-0.2,"(29.9%-20%)",
A205&lt;=-0.1,"(19.9%-10%)",
A205&lt;0,"(9.9%-0.01%)",
A205&lt;=0.0999,"0%-9.9%",
A205&lt;=0.1999,"10%-19.9%",
A205&lt;=0.2999,"20%-29.9%",
A205&lt;=0.3999,"30%-39.9%",
A205&lt;=0.4999,"40%-49.9%",
A205&lt;=0.5999,"50%-59.9%",
A205&lt;=0.6999,"60%-69.9%",
A205&lt;=0.7999,"70%-79.9%",
A205&lt;=0.8999,"80%-89.9%",
A205&lt;=0.999,"90%-99.9%",
A205&lt;=5,"&gt;100%",
A205&gt;5,"&gt;500%"
)</f>
        <v>(19.9%-10%)</v>
      </c>
      <c r="H205" s="52">
        <f t="shared" si="9"/>
        <v>-0.17389375142220004</v>
      </c>
      <c r="I205" s="52">
        <f t="shared" si="10"/>
        <v>-0.17389375142220004</v>
      </c>
      <c r="J205" s="12">
        <f t="shared" si="11"/>
        <v>1</v>
      </c>
    </row>
    <row r="206" spans="1:10" x14ac:dyDescent="0.25">
      <c r="A206" s="58">
        <v>-0.17272760736196321</v>
      </c>
      <c r="B206" s="56" t="s">
        <v>669</v>
      </c>
      <c r="C206" s="59">
        <v>342.3</v>
      </c>
      <c r="D206" s="60">
        <v>283.17534000000001</v>
      </c>
      <c r="G206" s="12" t="str" cm="1">
        <f t="array" ref="G206">_xlfn.IFS(
A206&lt;=-1,"(&gt;=100%)",
A206&lt;=-0.9,"(99.9%-90%)",
A206&lt;=-0.8,"(89.9%-80%)",
A206&lt;=-0.7,"(79.9%-70%)",
A206&lt;=-0.6,"(69.9%-60%)",
A206&lt;=-0.5,"(59.9%-50%)",
A206&lt;=-0.4,"(49.9%-40%)",
A206&lt;=-0.3,"(39.9%-30%)",
A206&lt;=-0.2,"(29.9%-20%)",
A206&lt;=-0.1,"(19.9%-10%)",
A206&lt;0,"(9.9%-0.01%)",
A206&lt;=0.0999,"0%-9.9%",
A206&lt;=0.1999,"10%-19.9%",
A206&lt;=0.2999,"20%-29.9%",
A206&lt;=0.3999,"30%-39.9%",
A206&lt;=0.4999,"40%-49.9%",
A206&lt;=0.5999,"50%-59.9%",
A206&lt;=0.6999,"60%-69.9%",
A206&lt;=0.7999,"70%-79.9%",
A206&lt;=0.8999,"80%-89.9%",
A206&lt;=0.999,"90%-99.9%",
A206&lt;=5,"&gt;100%",
A206&gt;5,"&gt;500%"
)</f>
        <v>(19.9%-10%)</v>
      </c>
      <c r="H206" s="52">
        <f t="shared" si="9"/>
        <v>-0.17272760736196321</v>
      </c>
      <c r="I206" s="52">
        <f t="shared" si="10"/>
        <v>-0.17272760736196321</v>
      </c>
      <c r="J206" s="12">
        <f t="shared" si="11"/>
        <v>1</v>
      </c>
    </row>
    <row r="207" spans="1:10" x14ac:dyDescent="0.25">
      <c r="A207" s="58">
        <v>-0.17172598870056494</v>
      </c>
      <c r="B207" s="56" t="s">
        <v>94</v>
      </c>
      <c r="C207" s="59">
        <v>194.7</v>
      </c>
      <c r="D207" s="60">
        <v>161.26495</v>
      </c>
      <c r="G207" s="12" t="str" cm="1">
        <f t="array" ref="G207">_xlfn.IFS(
A207&lt;=-1,"(&gt;=100%)",
A207&lt;=-0.9,"(99.9%-90%)",
A207&lt;=-0.8,"(89.9%-80%)",
A207&lt;=-0.7,"(79.9%-70%)",
A207&lt;=-0.6,"(69.9%-60%)",
A207&lt;=-0.5,"(59.9%-50%)",
A207&lt;=-0.4,"(49.9%-40%)",
A207&lt;=-0.3,"(39.9%-30%)",
A207&lt;=-0.2,"(29.9%-20%)",
A207&lt;=-0.1,"(19.9%-10%)",
A207&lt;0,"(9.9%-0.01%)",
A207&lt;=0.0999,"0%-9.9%",
A207&lt;=0.1999,"10%-19.9%",
A207&lt;=0.2999,"20%-29.9%",
A207&lt;=0.3999,"30%-39.9%",
A207&lt;=0.4999,"40%-49.9%",
A207&lt;=0.5999,"50%-59.9%",
A207&lt;=0.6999,"60%-69.9%",
A207&lt;=0.7999,"70%-79.9%",
A207&lt;=0.8999,"80%-89.9%",
A207&lt;=0.999,"90%-99.9%",
A207&lt;=5,"&gt;100%",
A207&gt;5,"&gt;500%"
)</f>
        <v>(19.9%-10%)</v>
      </c>
      <c r="H207" s="52">
        <f t="shared" si="9"/>
        <v>-0.17172598870056494</v>
      </c>
      <c r="I207" s="52">
        <f t="shared" si="10"/>
        <v>-0.17172598870056494</v>
      </c>
      <c r="J207" s="12">
        <f t="shared" si="11"/>
        <v>1</v>
      </c>
    </row>
    <row r="208" spans="1:10" x14ac:dyDescent="0.25">
      <c r="A208" s="58">
        <v>-0.17129155226793136</v>
      </c>
      <c r="B208" s="56" t="s">
        <v>64</v>
      </c>
      <c r="C208" s="59">
        <v>4407.1000000000004</v>
      </c>
      <c r="D208" s="60">
        <v>3652.201</v>
      </c>
      <c r="G208" s="12" t="str" cm="1">
        <f t="array" ref="G208">_xlfn.IFS(
A208&lt;=-1,"(&gt;=100%)",
A208&lt;=-0.9,"(99.9%-90%)",
A208&lt;=-0.8,"(89.9%-80%)",
A208&lt;=-0.7,"(79.9%-70%)",
A208&lt;=-0.6,"(69.9%-60%)",
A208&lt;=-0.5,"(59.9%-50%)",
A208&lt;=-0.4,"(49.9%-40%)",
A208&lt;=-0.3,"(39.9%-30%)",
A208&lt;=-0.2,"(29.9%-20%)",
A208&lt;=-0.1,"(19.9%-10%)",
A208&lt;0,"(9.9%-0.01%)",
A208&lt;=0.0999,"0%-9.9%",
A208&lt;=0.1999,"10%-19.9%",
A208&lt;=0.2999,"20%-29.9%",
A208&lt;=0.3999,"30%-39.9%",
A208&lt;=0.4999,"40%-49.9%",
A208&lt;=0.5999,"50%-59.9%",
A208&lt;=0.6999,"60%-69.9%",
A208&lt;=0.7999,"70%-79.9%",
A208&lt;=0.8999,"80%-89.9%",
A208&lt;=0.999,"90%-99.9%",
A208&lt;=5,"&gt;100%",
A208&gt;5,"&gt;500%"
)</f>
        <v>(19.9%-10%)</v>
      </c>
      <c r="H208" s="52">
        <f t="shared" si="9"/>
        <v>-0.17129155226793136</v>
      </c>
      <c r="I208" s="52">
        <f t="shared" si="10"/>
        <v>-0.17129155226793136</v>
      </c>
      <c r="J208" s="12">
        <f t="shared" si="11"/>
        <v>1</v>
      </c>
    </row>
    <row r="209" spans="1:10" x14ac:dyDescent="0.25">
      <c r="A209" s="58">
        <v>-0.16972125534950067</v>
      </c>
      <c r="B209" s="56" t="s">
        <v>750</v>
      </c>
      <c r="C209" s="59">
        <v>70.099999999999994</v>
      </c>
      <c r="D209" s="60">
        <v>58.202539999999999</v>
      </c>
      <c r="G209" s="12" t="str" cm="1">
        <f t="array" ref="G209">_xlfn.IFS(
A209&lt;=-1,"(&gt;=100%)",
A209&lt;=-0.9,"(99.9%-90%)",
A209&lt;=-0.8,"(89.9%-80%)",
A209&lt;=-0.7,"(79.9%-70%)",
A209&lt;=-0.6,"(69.9%-60%)",
A209&lt;=-0.5,"(59.9%-50%)",
A209&lt;=-0.4,"(49.9%-40%)",
A209&lt;=-0.3,"(39.9%-30%)",
A209&lt;=-0.2,"(29.9%-20%)",
A209&lt;=-0.1,"(19.9%-10%)",
A209&lt;0,"(9.9%-0.01%)",
A209&lt;=0.0999,"0%-9.9%",
A209&lt;=0.1999,"10%-19.9%",
A209&lt;=0.2999,"20%-29.9%",
A209&lt;=0.3999,"30%-39.9%",
A209&lt;=0.4999,"40%-49.9%",
A209&lt;=0.5999,"50%-59.9%",
A209&lt;=0.6999,"60%-69.9%",
A209&lt;=0.7999,"70%-79.9%",
A209&lt;=0.8999,"80%-89.9%",
A209&lt;=0.999,"90%-99.9%",
A209&lt;=5,"&gt;100%",
A209&gt;5,"&gt;500%"
)</f>
        <v>(19.9%-10%)</v>
      </c>
      <c r="H209" s="52">
        <f t="shared" si="9"/>
        <v>-0.16972125534950067</v>
      </c>
      <c r="I209" s="52">
        <f t="shared" si="10"/>
        <v>-0.16972125534950067</v>
      </c>
      <c r="J209" s="12">
        <f t="shared" si="11"/>
        <v>1</v>
      </c>
    </row>
    <row r="210" spans="1:10" x14ac:dyDescent="0.25">
      <c r="A210" s="58">
        <v>-0.16825571081917823</v>
      </c>
      <c r="B210" s="56" t="s">
        <v>203</v>
      </c>
      <c r="C210" s="59">
        <v>1195.0999999999999</v>
      </c>
      <c r="D210" s="60">
        <v>994.01760000000002</v>
      </c>
      <c r="G210" s="12" t="str" cm="1">
        <f t="array" ref="G210">_xlfn.IFS(
A210&lt;=-1,"(&gt;=100%)",
A210&lt;=-0.9,"(99.9%-90%)",
A210&lt;=-0.8,"(89.9%-80%)",
A210&lt;=-0.7,"(79.9%-70%)",
A210&lt;=-0.6,"(69.9%-60%)",
A210&lt;=-0.5,"(59.9%-50%)",
A210&lt;=-0.4,"(49.9%-40%)",
A210&lt;=-0.3,"(39.9%-30%)",
A210&lt;=-0.2,"(29.9%-20%)",
A210&lt;=-0.1,"(19.9%-10%)",
A210&lt;0,"(9.9%-0.01%)",
A210&lt;=0.0999,"0%-9.9%",
A210&lt;=0.1999,"10%-19.9%",
A210&lt;=0.2999,"20%-29.9%",
A210&lt;=0.3999,"30%-39.9%",
A210&lt;=0.4999,"40%-49.9%",
A210&lt;=0.5999,"50%-59.9%",
A210&lt;=0.6999,"60%-69.9%",
A210&lt;=0.7999,"70%-79.9%",
A210&lt;=0.8999,"80%-89.9%",
A210&lt;=0.999,"90%-99.9%",
A210&lt;=5,"&gt;100%",
A210&gt;5,"&gt;500%"
)</f>
        <v>(19.9%-10%)</v>
      </c>
      <c r="H210" s="52">
        <f t="shared" si="9"/>
        <v>-0.16825571081917823</v>
      </c>
      <c r="I210" s="52">
        <f t="shared" si="10"/>
        <v>-0.16825571081917823</v>
      </c>
      <c r="J210" s="12">
        <f t="shared" si="11"/>
        <v>1</v>
      </c>
    </row>
    <row r="211" spans="1:10" x14ac:dyDescent="0.25">
      <c r="A211" s="58">
        <v>-0.16818008900928777</v>
      </c>
      <c r="B211" s="56" t="s">
        <v>272</v>
      </c>
      <c r="C211" s="59">
        <v>516.79999999999995</v>
      </c>
      <c r="D211" s="60">
        <v>429.88453000000004</v>
      </c>
      <c r="G211" s="12" t="str" cm="1">
        <f t="array" ref="G211">_xlfn.IFS(
A211&lt;=-1,"(&gt;=100%)",
A211&lt;=-0.9,"(99.9%-90%)",
A211&lt;=-0.8,"(89.9%-80%)",
A211&lt;=-0.7,"(79.9%-70%)",
A211&lt;=-0.6,"(69.9%-60%)",
A211&lt;=-0.5,"(59.9%-50%)",
A211&lt;=-0.4,"(49.9%-40%)",
A211&lt;=-0.3,"(39.9%-30%)",
A211&lt;=-0.2,"(29.9%-20%)",
A211&lt;=-0.1,"(19.9%-10%)",
A211&lt;0,"(9.9%-0.01%)",
A211&lt;=0.0999,"0%-9.9%",
A211&lt;=0.1999,"10%-19.9%",
A211&lt;=0.2999,"20%-29.9%",
A211&lt;=0.3999,"30%-39.9%",
A211&lt;=0.4999,"40%-49.9%",
A211&lt;=0.5999,"50%-59.9%",
A211&lt;=0.6999,"60%-69.9%",
A211&lt;=0.7999,"70%-79.9%",
A211&lt;=0.8999,"80%-89.9%",
A211&lt;=0.999,"90%-99.9%",
A211&lt;=5,"&gt;100%",
A211&gt;5,"&gt;500%"
)</f>
        <v>(19.9%-10%)</v>
      </c>
      <c r="H211" s="52">
        <f t="shared" si="9"/>
        <v>-0.16818008900928777</v>
      </c>
      <c r="I211" s="52">
        <f t="shared" si="10"/>
        <v>-0.16818008900928777</v>
      </c>
      <c r="J211" s="12">
        <f t="shared" si="11"/>
        <v>1</v>
      </c>
    </row>
    <row r="212" spans="1:10" x14ac:dyDescent="0.25">
      <c r="A212" s="58">
        <v>-0.16810257933406281</v>
      </c>
      <c r="B212" s="56" t="s">
        <v>364</v>
      </c>
      <c r="C212" s="59">
        <v>639.70000000000005</v>
      </c>
      <c r="D212" s="60">
        <v>532.16478000000006</v>
      </c>
      <c r="G212" s="12" t="str" cm="1">
        <f t="array" ref="G212">_xlfn.IFS(
A212&lt;=-1,"(&gt;=100%)",
A212&lt;=-0.9,"(99.9%-90%)",
A212&lt;=-0.8,"(89.9%-80%)",
A212&lt;=-0.7,"(79.9%-70%)",
A212&lt;=-0.6,"(69.9%-60%)",
A212&lt;=-0.5,"(59.9%-50%)",
A212&lt;=-0.4,"(49.9%-40%)",
A212&lt;=-0.3,"(39.9%-30%)",
A212&lt;=-0.2,"(29.9%-20%)",
A212&lt;=-0.1,"(19.9%-10%)",
A212&lt;0,"(9.9%-0.01%)",
A212&lt;=0.0999,"0%-9.9%",
A212&lt;=0.1999,"10%-19.9%",
A212&lt;=0.2999,"20%-29.9%",
A212&lt;=0.3999,"30%-39.9%",
A212&lt;=0.4999,"40%-49.9%",
A212&lt;=0.5999,"50%-59.9%",
A212&lt;=0.6999,"60%-69.9%",
A212&lt;=0.7999,"70%-79.9%",
A212&lt;=0.8999,"80%-89.9%",
A212&lt;=0.999,"90%-99.9%",
A212&lt;=5,"&gt;100%",
A212&gt;5,"&gt;500%"
)</f>
        <v>(19.9%-10%)</v>
      </c>
      <c r="H212" s="52">
        <f t="shared" si="9"/>
        <v>-0.16810257933406281</v>
      </c>
      <c r="I212" s="52">
        <f t="shared" si="10"/>
        <v>-0.16810257933406281</v>
      </c>
      <c r="J212" s="12">
        <f t="shared" si="11"/>
        <v>1</v>
      </c>
    </row>
    <row r="213" spans="1:10" x14ac:dyDescent="0.25">
      <c r="A213" s="58">
        <v>-0.16775703996036204</v>
      </c>
      <c r="B213" s="56" t="s">
        <v>375</v>
      </c>
      <c r="C213" s="59">
        <v>2310.915</v>
      </c>
      <c r="D213" s="60">
        <v>1923.2427399999999</v>
      </c>
      <c r="G213" s="12" t="str" cm="1">
        <f t="array" ref="G213">_xlfn.IFS(
A213&lt;=-1,"(&gt;=100%)",
A213&lt;=-0.9,"(99.9%-90%)",
A213&lt;=-0.8,"(89.9%-80%)",
A213&lt;=-0.7,"(79.9%-70%)",
A213&lt;=-0.6,"(69.9%-60%)",
A213&lt;=-0.5,"(59.9%-50%)",
A213&lt;=-0.4,"(49.9%-40%)",
A213&lt;=-0.3,"(39.9%-30%)",
A213&lt;=-0.2,"(29.9%-20%)",
A213&lt;=-0.1,"(19.9%-10%)",
A213&lt;0,"(9.9%-0.01%)",
A213&lt;=0.0999,"0%-9.9%",
A213&lt;=0.1999,"10%-19.9%",
A213&lt;=0.2999,"20%-29.9%",
A213&lt;=0.3999,"30%-39.9%",
A213&lt;=0.4999,"40%-49.9%",
A213&lt;=0.5999,"50%-59.9%",
A213&lt;=0.6999,"60%-69.9%",
A213&lt;=0.7999,"70%-79.9%",
A213&lt;=0.8999,"80%-89.9%",
A213&lt;=0.999,"90%-99.9%",
A213&lt;=5,"&gt;100%",
A213&gt;5,"&gt;500%"
)</f>
        <v>(19.9%-10%)</v>
      </c>
      <c r="H213" s="52">
        <f t="shared" si="9"/>
        <v>-0.16775703996036204</v>
      </c>
      <c r="I213" s="52">
        <f t="shared" si="10"/>
        <v>-0.16775703996036204</v>
      </c>
      <c r="J213" s="12">
        <f t="shared" si="11"/>
        <v>1</v>
      </c>
    </row>
    <row r="214" spans="1:10" x14ac:dyDescent="0.25">
      <c r="A214" s="58">
        <v>-0.16581334002006012</v>
      </c>
      <c r="B214" s="56" t="s">
        <v>229</v>
      </c>
      <c r="C214" s="59">
        <v>199.4</v>
      </c>
      <c r="D214" s="60">
        <v>166.33682000000002</v>
      </c>
      <c r="G214" s="12" t="str" cm="1">
        <f t="array" ref="G214">_xlfn.IFS(
A214&lt;=-1,"(&gt;=100%)",
A214&lt;=-0.9,"(99.9%-90%)",
A214&lt;=-0.8,"(89.9%-80%)",
A214&lt;=-0.7,"(79.9%-70%)",
A214&lt;=-0.6,"(69.9%-60%)",
A214&lt;=-0.5,"(59.9%-50%)",
A214&lt;=-0.4,"(49.9%-40%)",
A214&lt;=-0.3,"(39.9%-30%)",
A214&lt;=-0.2,"(29.9%-20%)",
A214&lt;=-0.1,"(19.9%-10%)",
A214&lt;0,"(9.9%-0.01%)",
A214&lt;=0.0999,"0%-9.9%",
A214&lt;=0.1999,"10%-19.9%",
A214&lt;=0.2999,"20%-29.9%",
A214&lt;=0.3999,"30%-39.9%",
A214&lt;=0.4999,"40%-49.9%",
A214&lt;=0.5999,"50%-59.9%",
A214&lt;=0.6999,"60%-69.9%",
A214&lt;=0.7999,"70%-79.9%",
A214&lt;=0.8999,"80%-89.9%",
A214&lt;=0.999,"90%-99.9%",
A214&lt;=5,"&gt;100%",
A214&gt;5,"&gt;500%"
)</f>
        <v>(19.9%-10%)</v>
      </c>
      <c r="H214" s="52">
        <f t="shared" si="9"/>
        <v>-0.16581334002006012</v>
      </c>
      <c r="I214" s="52">
        <f t="shared" si="10"/>
        <v>-0.16581334002006012</v>
      </c>
      <c r="J214" s="12">
        <f t="shared" si="11"/>
        <v>1</v>
      </c>
    </row>
    <row r="215" spans="1:10" x14ac:dyDescent="0.25">
      <c r="A215" s="58">
        <v>-0.16429500169338454</v>
      </c>
      <c r="B215" s="56" t="s">
        <v>1007</v>
      </c>
      <c r="C215" s="59">
        <v>708.64</v>
      </c>
      <c r="D215" s="60">
        <v>592.21398999999997</v>
      </c>
      <c r="G215" s="12" t="str" cm="1">
        <f t="array" ref="G215">_xlfn.IFS(
A215&lt;=-1,"(&gt;=100%)",
A215&lt;=-0.9,"(99.9%-90%)",
A215&lt;=-0.8,"(89.9%-80%)",
A215&lt;=-0.7,"(79.9%-70%)",
A215&lt;=-0.6,"(69.9%-60%)",
A215&lt;=-0.5,"(59.9%-50%)",
A215&lt;=-0.4,"(49.9%-40%)",
A215&lt;=-0.3,"(39.9%-30%)",
A215&lt;=-0.2,"(29.9%-20%)",
A215&lt;=-0.1,"(19.9%-10%)",
A215&lt;0,"(9.9%-0.01%)",
A215&lt;=0.0999,"0%-9.9%",
A215&lt;=0.1999,"10%-19.9%",
A215&lt;=0.2999,"20%-29.9%",
A215&lt;=0.3999,"30%-39.9%",
A215&lt;=0.4999,"40%-49.9%",
A215&lt;=0.5999,"50%-59.9%",
A215&lt;=0.6999,"60%-69.9%",
A215&lt;=0.7999,"70%-79.9%",
A215&lt;=0.8999,"80%-89.9%",
A215&lt;=0.999,"90%-99.9%",
A215&lt;=5,"&gt;100%",
A215&gt;5,"&gt;500%"
)</f>
        <v>(19.9%-10%)</v>
      </c>
      <c r="H215" s="52">
        <f t="shared" si="9"/>
        <v>-0.16429500169338454</v>
      </c>
      <c r="I215" s="52">
        <f t="shared" si="10"/>
        <v>-0.16429500169338454</v>
      </c>
      <c r="J215" s="12">
        <f t="shared" si="11"/>
        <v>1</v>
      </c>
    </row>
    <row r="216" spans="1:10" x14ac:dyDescent="0.25">
      <c r="A216" s="58">
        <v>-0.16109948850896863</v>
      </c>
      <c r="B216" s="56" t="s">
        <v>325</v>
      </c>
      <c r="C216" s="59">
        <v>1427.2</v>
      </c>
      <c r="D216" s="60">
        <v>1197.27881</v>
      </c>
      <c r="G216" s="12" t="str" cm="1">
        <f t="array" ref="G216">_xlfn.IFS(
A216&lt;=-1,"(&gt;=100%)",
A216&lt;=-0.9,"(99.9%-90%)",
A216&lt;=-0.8,"(89.9%-80%)",
A216&lt;=-0.7,"(79.9%-70%)",
A216&lt;=-0.6,"(69.9%-60%)",
A216&lt;=-0.5,"(59.9%-50%)",
A216&lt;=-0.4,"(49.9%-40%)",
A216&lt;=-0.3,"(39.9%-30%)",
A216&lt;=-0.2,"(29.9%-20%)",
A216&lt;=-0.1,"(19.9%-10%)",
A216&lt;0,"(9.9%-0.01%)",
A216&lt;=0.0999,"0%-9.9%",
A216&lt;=0.1999,"10%-19.9%",
A216&lt;=0.2999,"20%-29.9%",
A216&lt;=0.3999,"30%-39.9%",
A216&lt;=0.4999,"40%-49.9%",
A216&lt;=0.5999,"50%-59.9%",
A216&lt;=0.6999,"60%-69.9%",
A216&lt;=0.7999,"70%-79.9%",
A216&lt;=0.8999,"80%-89.9%",
A216&lt;=0.999,"90%-99.9%",
A216&lt;=5,"&gt;100%",
A216&gt;5,"&gt;500%"
)</f>
        <v>(19.9%-10%)</v>
      </c>
      <c r="H216" s="52">
        <f t="shared" si="9"/>
        <v>-0.16109948850896863</v>
      </c>
      <c r="I216" s="52">
        <f t="shared" si="10"/>
        <v>-0.16109948850896863</v>
      </c>
      <c r="J216" s="12">
        <f t="shared" si="11"/>
        <v>1</v>
      </c>
    </row>
    <row r="217" spans="1:10" x14ac:dyDescent="0.25">
      <c r="A217" s="58">
        <v>-0.15800997777777775</v>
      </c>
      <c r="B217" s="56" t="s">
        <v>72</v>
      </c>
      <c r="C217" s="59">
        <v>2250</v>
      </c>
      <c r="D217" s="60">
        <v>1894.4775500000001</v>
      </c>
      <c r="G217" s="12" t="str" cm="1">
        <f t="array" ref="G217">_xlfn.IFS(
A217&lt;=-1,"(&gt;=100%)",
A217&lt;=-0.9,"(99.9%-90%)",
A217&lt;=-0.8,"(89.9%-80%)",
A217&lt;=-0.7,"(79.9%-70%)",
A217&lt;=-0.6,"(69.9%-60%)",
A217&lt;=-0.5,"(59.9%-50%)",
A217&lt;=-0.4,"(49.9%-40%)",
A217&lt;=-0.3,"(39.9%-30%)",
A217&lt;=-0.2,"(29.9%-20%)",
A217&lt;=-0.1,"(19.9%-10%)",
A217&lt;0,"(9.9%-0.01%)",
A217&lt;=0.0999,"0%-9.9%",
A217&lt;=0.1999,"10%-19.9%",
A217&lt;=0.2999,"20%-29.9%",
A217&lt;=0.3999,"30%-39.9%",
A217&lt;=0.4999,"40%-49.9%",
A217&lt;=0.5999,"50%-59.9%",
A217&lt;=0.6999,"60%-69.9%",
A217&lt;=0.7999,"70%-79.9%",
A217&lt;=0.8999,"80%-89.9%",
A217&lt;=0.999,"90%-99.9%",
A217&lt;=5,"&gt;100%",
A217&gt;5,"&gt;500%"
)</f>
        <v>(19.9%-10%)</v>
      </c>
      <c r="H217" s="52">
        <f t="shared" si="9"/>
        <v>-0.15800997777777775</v>
      </c>
      <c r="I217" s="52">
        <f t="shared" si="10"/>
        <v>-0.15800997777777775</v>
      </c>
      <c r="J217" s="12">
        <f t="shared" si="11"/>
        <v>1</v>
      </c>
    </row>
    <row r="218" spans="1:10" x14ac:dyDescent="0.25">
      <c r="A218" s="58">
        <v>-0.14996224999999991</v>
      </c>
      <c r="B218" s="56" t="s">
        <v>132</v>
      </c>
      <c r="C218" s="59">
        <v>40</v>
      </c>
      <c r="D218" s="60">
        <v>34.001510000000003</v>
      </c>
      <c r="G218" s="12" t="str" cm="1">
        <f t="array" ref="G218">_xlfn.IFS(
A218&lt;=-1,"(&gt;=100%)",
A218&lt;=-0.9,"(99.9%-90%)",
A218&lt;=-0.8,"(89.9%-80%)",
A218&lt;=-0.7,"(79.9%-70%)",
A218&lt;=-0.6,"(69.9%-60%)",
A218&lt;=-0.5,"(59.9%-50%)",
A218&lt;=-0.4,"(49.9%-40%)",
A218&lt;=-0.3,"(39.9%-30%)",
A218&lt;=-0.2,"(29.9%-20%)",
A218&lt;=-0.1,"(19.9%-10%)",
A218&lt;0,"(9.9%-0.01%)",
A218&lt;=0.0999,"0%-9.9%",
A218&lt;=0.1999,"10%-19.9%",
A218&lt;=0.2999,"20%-29.9%",
A218&lt;=0.3999,"30%-39.9%",
A218&lt;=0.4999,"40%-49.9%",
A218&lt;=0.5999,"50%-59.9%",
A218&lt;=0.6999,"60%-69.9%",
A218&lt;=0.7999,"70%-79.9%",
A218&lt;=0.8999,"80%-89.9%",
A218&lt;=0.999,"90%-99.9%",
A218&lt;=5,"&gt;100%",
A218&gt;5,"&gt;500%"
)</f>
        <v>(19.9%-10%)</v>
      </c>
      <c r="H218" s="52">
        <f t="shared" si="9"/>
        <v>-0.14996224999999991</v>
      </c>
      <c r="I218" s="52">
        <f t="shared" si="10"/>
        <v>-0.14996224999999991</v>
      </c>
      <c r="J218" s="12">
        <f t="shared" si="11"/>
        <v>1</v>
      </c>
    </row>
    <row r="219" spans="1:10" x14ac:dyDescent="0.25">
      <c r="A219" s="58">
        <v>-0.14944960282436004</v>
      </c>
      <c r="B219" s="56" t="s">
        <v>702</v>
      </c>
      <c r="C219" s="59">
        <v>226.6</v>
      </c>
      <c r="D219" s="60">
        <v>192.73472000000001</v>
      </c>
      <c r="G219" s="12" t="str" cm="1">
        <f t="array" ref="G219">_xlfn.IFS(
A219&lt;=-1,"(&gt;=100%)",
A219&lt;=-0.9,"(99.9%-90%)",
A219&lt;=-0.8,"(89.9%-80%)",
A219&lt;=-0.7,"(79.9%-70%)",
A219&lt;=-0.6,"(69.9%-60%)",
A219&lt;=-0.5,"(59.9%-50%)",
A219&lt;=-0.4,"(49.9%-40%)",
A219&lt;=-0.3,"(39.9%-30%)",
A219&lt;=-0.2,"(29.9%-20%)",
A219&lt;=-0.1,"(19.9%-10%)",
A219&lt;0,"(9.9%-0.01%)",
A219&lt;=0.0999,"0%-9.9%",
A219&lt;=0.1999,"10%-19.9%",
A219&lt;=0.2999,"20%-29.9%",
A219&lt;=0.3999,"30%-39.9%",
A219&lt;=0.4999,"40%-49.9%",
A219&lt;=0.5999,"50%-59.9%",
A219&lt;=0.6999,"60%-69.9%",
A219&lt;=0.7999,"70%-79.9%",
A219&lt;=0.8999,"80%-89.9%",
A219&lt;=0.999,"90%-99.9%",
A219&lt;=5,"&gt;100%",
A219&gt;5,"&gt;500%"
)</f>
        <v>(19.9%-10%)</v>
      </c>
      <c r="H219" s="52">
        <f t="shared" si="9"/>
        <v>-0.14944960282436004</v>
      </c>
      <c r="I219" s="52">
        <f t="shared" si="10"/>
        <v>-0.14944960282436004</v>
      </c>
      <c r="J219" s="12">
        <f t="shared" si="11"/>
        <v>1</v>
      </c>
    </row>
    <row r="220" spans="1:10" x14ac:dyDescent="0.25">
      <c r="A220" s="58">
        <v>-0.14919826031611322</v>
      </c>
      <c r="B220" s="56" t="s">
        <v>640</v>
      </c>
      <c r="C220" s="59">
        <v>612.755</v>
      </c>
      <c r="D220" s="60">
        <v>521.33302000000003</v>
      </c>
      <c r="G220" s="12" t="str" cm="1">
        <f t="array" ref="G220">_xlfn.IFS(
A220&lt;=-1,"(&gt;=100%)",
A220&lt;=-0.9,"(99.9%-90%)",
A220&lt;=-0.8,"(89.9%-80%)",
A220&lt;=-0.7,"(79.9%-70%)",
A220&lt;=-0.6,"(69.9%-60%)",
A220&lt;=-0.5,"(59.9%-50%)",
A220&lt;=-0.4,"(49.9%-40%)",
A220&lt;=-0.3,"(39.9%-30%)",
A220&lt;=-0.2,"(29.9%-20%)",
A220&lt;=-0.1,"(19.9%-10%)",
A220&lt;0,"(9.9%-0.01%)",
A220&lt;=0.0999,"0%-9.9%",
A220&lt;=0.1999,"10%-19.9%",
A220&lt;=0.2999,"20%-29.9%",
A220&lt;=0.3999,"30%-39.9%",
A220&lt;=0.4999,"40%-49.9%",
A220&lt;=0.5999,"50%-59.9%",
A220&lt;=0.6999,"60%-69.9%",
A220&lt;=0.7999,"70%-79.9%",
A220&lt;=0.8999,"80%-89.9%",
A220&lt;=0.999,"90%-99.9%",
A220&lt;=5,"&gt;100%",
A220&gt;5,"&gt;500%"
)</f>
        <v>(19.9%-10%)</v>
      </c>
      <c r="H220" s="52">
        <f t="shared" si="9"/>
        <v>-0.14919826031611322</v>
      </c>
      <c r="I220" s="52">
        <f t="shared" si="10"/>
        <v>-0.14919826031611322</v>
      </c>
      <c r="J220" s="12">
        <f t="shared" si="11"/>
        <v>1</v>
      </c>
    </row>
    <row r="221" spans="1:10" x14ac:dyDescent="0.25">
      <c r="A221" s="58">
        <v>-0.14711808900941126</v>
      </c>
      <c r="B221" s="56" t="s">
        <v>128</v>
      </c>
      <c r="C221" s="59">
        <v>626.9</v>
      </c>
      <c r="D221" s="60">
        <v>534.67167000000006</v>
      </c>
      <c r="G221" s="12" t="str" cm="1">
        <f t="array" ref="G221">_xlfn.IFS(
A221&lt;=-1,"(&gt;=100%)",
A221&lt;=-0.9,"(99.9%-90%)",
A221&lt;=-0.8,"(89.9%-80%)",
A221&lt;=-0.7,"(79.9%-70%)",
A221&lt;=-0.6,"(69.9%-60%)",
A221&lt;=-0.5,"(59.9%-50%)",
A221&lt;=-0.4,"(49.9%-40%)",
A221&lt;=-0.3,"(39.9%-30%)",
A221&lt;=-0.2,"(29.9%-20%)",
A221&lt;=-0.1,"(19.9%-10%)",
A221&lt;0,"(9.9%-0.01%)",
A221&lt;=0.0999,"0%-9.9%",
A221&lt;=0.1999,"10%-19.9%",
A221&lt;=0.2999,"20%-29.9%",
A221&lt;=0.3999,"30%-39.9%",
A221&lt;=0.4999,"40%-49.9%",
A221&lt;=0.5999,"50%-59.9%",
A221&lt;=0.6999,"60%-69.9%",
A221&lt;=0.7999,"70%-79.9%",
A221&lt;=0.8999,"80%-89.9%",
A221&lt;=0.999,"90%-99.9%",
A221&lt;=5,"&gt;100%",
A221&gt;5,"&gt;500%"
)</f>
        <v>(19.9%-10%)</v>
      </c>
      <c r="H221" s="52">
        <f t="shared" si="9"/>
        <v>-0.14711808900941126</v>
      </c>
      <c r="I221" s="52">
        <f t="shared" si="10"/>
        <v>-0.14711808900941126</v>
      </c>
      <c r="J221" s="12">
        <f t="shared" si="11"/>
        <v>1</v>
      </c>
    </row>
    <row r="222" spans="1:10" x14ac:dyDescent="0.25">
      <c r="A222" s="58">
        <v>-0.14558549437400764</v>
      </c>
      <c r="B222" s="56" t="s">
        <v>428</v>
      </c>
      <c r="C222" s="59">
        <v>39.113100000000003</v>
      </c>
      <c r="D222" s="60">
        <v>33.418800000000005</v>
      </c>
      <c r="G222" s="12" t="str" cm="1">
        <f t="array" ref="G222">_xlfn.IFS(
A222&lt;=-1,"(&gt;=100%)",
A222&lt;=-0.9,"(99.9%-90%)",
A222&lt;=-0.8,"(89.9%-80%)",
A222&lt;=-0.7,"(79.9%-70%)",
A222&lt;=-0.6,"(69.9%-60%)",
A222&lt;=-0.5,"(59.9%-50%)",
A222&lt;=-0.4,"(49.9%-40%)",
A222&lt;=-0.3,"(39.9%-30%)",
A222&lt;=-0.2,"(29.9%-20%)",
A222&lt;=-0.1,"(19.9%-10%)",
A222&lt;0,"(9.9%-0.01%)",
A222&lt;=0.0999,"0%-9.9%",
A222&lt;=0.1999,"10%-19.9%",
A222&lt;=0.2999,"20%-29.9%",
A222&lt;=0.3999,"30%-39.9%",
A222&lt;=0.4999,"40%-49.9%",
A222&lt;=0.5999,"50%-59.9%",
A222&lt;=0.6999,"60%-69.9%",
A222&lt;=0.7999,"70%-79.9%",
A222&lt;=0.8999,"80%-89.9%",
A222&lt;=0.999,"90%-99.9%",
A222&lt;=5,"&gt;100%",
A222&gt;5,"&gt;500%"
)</f>
        <v>(19.9%-10%)</v>
      </c>
      <c r="H222" s="52">
        <f t="shared" si="9"/>
        <v>-0.14558549437400764</v>
      </c>
      <c r="I222" s="52">
        <f t="shared" si="10"/>
        <v>-0.14558549437400764</v>
      </c>
      <c r="J222" s="12">
        <f t="shared" si="11"/>
        <v>1</v>
      </c>
    </row>
    <row r="223" spans="1:10" x14ac:dyDescent="0.25">
      <c r="A223" s="58">
        <v>-0.14544038076152305</v>
      </c>
      <c r="B223" s="56" t="s">
        <v>701</v>
      </c>
      <c r="C223" s="59">
        <v>199.6</v>
      </c>
      <c r="D223" s="60">
        <v>170.5701</v>
      </c>
      <c r="G223" s="12" t="str" cm="1">
        <f t="array" ref="G223">_xlfn.IFS(
A223&lt;=-1,"(&gt;=100%)",
A223&lt;=-0.9,"(99.9%-90%)",
A223&lt;=-0.8,"(89.9%-80%)",
A223&lt;=-0.7,"(79.9%-70%)",
A223&lt;=-0.6,"(69.9%-60%)",
A223&lt;=-0.5,"(59.9%-50%)",
A223&lt;=-0.4,"(49.9%-40%)",
A223&lt;=-0.3,"(39.9%-30%)",
A223&lt;=-0.2,"(29.9%-20%)",
A223&lt;=-0.1,"(19.9%-10%)",
A223&lt;0,"(9.9%-0.01%)",
A223&lt;=0.0999,"0%-9.9%",
A223&lt;=0.1999,"10%-19.9%",
A223&lt;=0.2999,"20%-29.9%",
A223&lt;=0.3999,"30%-39.9%",
A223&lt;=0.4999,"40%-49.9%",
A223&lt;=0.5999,"50%-59.9%",
A223&lt;=0.6999,"60%-69.9%",
A223&lt;=0.7999,"70%-79.9%",
A223&lt;=0.8999,"80%-89.9%",
A223&lt;=0.999,"90%-99.9%",
A223&lt;=5,"&gt;100%",
A223&gt;5,"&gt;500%"
)</f>
        <v>(19.9%-10%)</v>
      </c>
      <c r="H223" s="52">
        <f t="shared" si="9"/>
        <v>-0.14544038076152305</v>
      </c>
      <c r="I223" s="52">
        <f t="shared" si="10"/>
        <v>-0.14544038076152305</v>
      </c>
      <c r="J223" s="12">
        <f t="shared" si="11"/>
        <v>1</v>
      </c>
    </row>
    <row r="224" spans="1:10" x14ac:dyDescent="0.25">
      <c r="A224" s="58">
        <v>-0.14227922912205573</v>
      </c>
      <c r="B224" s="56" t="s">
        <v>230</v>
      </c>
      <c r="C224" s="59">
        <v>46.7</v>
      </c>
      <c r="D224" s="60">
        <v>40.05556</v>
      </c>
      <c r="G224" s="12" t="str" cm="1">
        <f t="array" ref="G224">_xlfn.IFS(
A224&lt;=-1,"(&gt;=100%)",
A224&lt;=-0.9,"(99.9%-90%)",
A224&lt;=-0.8,"(89.9%-80%)",
A224&lt;=-0.7,"(79.9%-70%)",
A224&lt;=-0.6,"(69.9%-60%)",
A224&lt;=-0.5,"(59.9%-50%)",
A224&lt;=-0.4,"(49.9%-40%)",
A224&lt;=-0.3,"(39.9%-30%)",
A224&lt;=-0.2,"(29.9%-20%)",
A224&lt;=-0.1,"(19.9%-10%)",
A224&lt;0,"(9.9%-0.01%)",
A224&lt;=0.0999,"0%-9.9%",
A224&lt;=0.1999,"10%-19.9%",
A224&lt;=0.2999,"20%-29.9%",
A224&lt;=0.3999,"30%-39.9%",
A224&lt;=0.4999,"40%-49.9%",
A224&lt;=0.5999,"50%-59.9%",
A224&lt;=0.6999,"60%-69.9%",
A224&lt;=0.7999,"70%-79.9%",
A224&lt;=0.8999,"80%-89.9%",
A224&lt;=0.999,"90%-99.9%",
A224&lt;=5,"&gt;100%",
A224&gt;5,"&gt;500%"
)</f>
        <v>(19.9%-10%)</v>
      </c>
      <c r="H224" s="52">
        <f t="shared" si="9"/>
        <v>-0.14227922912205573</v>
      </c>
      <c r="I224" s="52">
        <f t="shared" si="10"/>
        <v>-0.14227922912205573</v>
      </c>
      <c r="J224" s="12">
        <f t="shared" si="11"/>
        <v>1</v>
      </c>
    </row>
    <row r="225" spans="1:10" x14ac:dyDescent="0.25">
      <c r="A225" s="58">
        <v>-0.14212365382540201</v>
      </c>
      <c r="B225" s="56" t="s">
        <v>191</v>
      </c>
      <c r="C225" s="59">
        <v>926.7</v>
      </c>
      <c r="D225" s="60">
        <v>794.99401</v>
      </c>
      <c r="G225" s="12" t="str" cm="1">
        <f t="array" ref="G225">_xlfn.IFS(
A225&lt;=-1,"(&gt;=100%)",
A225&lt;=-0.9,"(99.9%-90%)",
A225&lt;=-0.8,"(89.9%-80%)",
A225&lt;=-0.7,"(79.9%-70%)",
A225&lt;=-0.6,"(69.9%-60%)",
A225&lt;=-0.5,"(59.9%-50%)",
A225&lt;=-0.4,"(49.9%-40%)",
A225&lt;=-0.3,"(39.9%-30%)",
A225&lt;=-0.2,"(29.9%-20%)",
A225&lt;=-0.1,"(19.9%-10%)",
A225&lt;0,"(9.9%-0.01%)",
A225&lt;=0.0999,"0%-9.9%",
A225&lt;=0.1999,"10%-19.9%",
A225&lt;=0.2999,"20%-29.9%",
A225&lt;=0.3999,"30%-39.9%",
A225&lt;=0.4999,"40%-49.9%",
A225&lt;=0.5999,"50%-59.9%",
A225&lt;=0.6999,"60%-69.9%",
A225&lt;=0.7999,"70%-79.9%",
A225&lt;=0.8999,"80%-89.9%",
A225&lt;=0.999,"90%-99.9%",
A225&lt;=5,"&gt;100%",
A225&gt;5,"&gt;500%"
)</f>
        <v>(19.9%-10%)</v>
      </c>
      <c r="H225" s="52">
        <f t="shared" si="9"/>
        <v>-0.14212365382540201</v>
      </c>
      <c r="I225" s="52">
        <f t="shared" si="10"/>
        <v>-0.14212365382540201</v>
      </c>
      <c r="J225" s="12">
        <f t="shared" si="11"/>
        <v>1</v>
      </c>
    </row>
    <row r="226" spans="1:10" x14ac:dyDescent="0.25">
      <c r="A226" s="58">
        <v>-0.14211497630709197</v>
      </c>
      <c r="B226" s="56" t="s">
        <v>375</v>
      </c>
      <c r="C226" s="59">
        <v>2511.3000000000002</v>
      </c>
      <c r="D226" s="60">
        <v>2154.4066600000001</v>
      </c>
      <c r="G226" s="12" t="str" cm="1">
        <f t="array" ref="G226">_xlfn.IFS(
A226&lt;=-1,"(&gt;=100%)",
A226&lt;=-0.9,"(99.9%-90%)",
A226&lt;=-0.8,"(89.9%-80%)",
A226&lt;=-0.7,"(79.9%-70%)",
A226&lt;=-0.6,"(69.9%-60%)",
A226&lt;=-0.5,"(59.9%-50%)",
A226&lt;=-0.4,"(49.9%-40%)",
A226&lt;=-0.3,"(39.9%-30%)",
A226&lt;=-0.2,"(29.9%-20%)",
A226&lt;=-0.1,"(19.9%-10%)",
A226&lt;0,"(9.9%-0.01%)",
A226&lt;=0.0999,"0%-9.9%",
A226&lt;=0.1999,"10%-19.9%",
A226&lt;=0.2999,"20%-29.9%",
A226&lt;=0.3999,"30%-39.9%",
A226&lt;=0.4999,"40%-49.9%",
A226&lt;=0.5999,"50%-59.9%",
A226&lt;=0.6999,"60%-69.9%",
A226&lt;=0.7999,"70%-79.9%",
A226&lt;=0.8999,"80%-89.9%",
A226&lt;=0.999,"90%-99.9%",
A226&lt;=5,"&gt;100%",
A226&gt;5,"&gt;500%"
)</f>
        <v>(19.9%-10%)</v>
      </c>
      <c r="H226" s="52">
        <f t="shared" si="9"/>
        <v>-0.14211497630709197</v>
      </c>
      <c r="I226" s="52">
        <f t="shared" si="10"/>
        <v>-0.14211497630709197</v>
      </c>
      <c r="J226" s="12">
        <f t="shared" si="11"/>
        <v>1</v>
      </c>
    </row>
    <row r="227" spans="1:10" x14ac:dyDescent="0.25">
      <c r="A227" s="58">
        <v>-0.14088354714560608</v>
      </c>
      <c r="B227" s="56" t="s">
        <v>54</v>
      </c>
      <c r="C227" s="59">
        <v>311.8</v>
      </c>
      <c r="D227" s="60">
        <v>267.87251000000003</v>
      </c>
      <c r="G227" s="12" t="str" cm="1">
        <f t="array" ref="G227">_xlfn.IFS(
A227&lt;=-1,"(&gt;=100%)",
A227&lt;=-0.9,"(99.9%-90%)",
A227&lt;=-0.8,"(89.9%-80%)",
A227&lt;=-0.7,"(79.9%-70%)",
A227&lt;=-0.6,"(69.9%-60%)",
A227&lt;=-0.5,"(59.9%-50%)",
A227&lt;=-0.4,"(49.9%-40%)",
A227&lt;=-0.3,"(39.9%-30%)",
A227&lt;=-0.2,"(29.9%-20%)",
A227&lt;=-0.1,"(19.9%-10%)",
A227&lt;0,"(9.9%-0.01%)",
A227&lt;=0.0999,"0%-9.9%",
A227&lt;=0.1999,"10%-19.9%",
A227&lt;=0.2999,"20%-29.9%",
A227&lt;=0.3999,"30%-39.9%",
A227&lt;=0.4999,"40%-49.9%",
A227&lt;=0.5999,"50%-59.9%",
A227&lt;=0.6999,"60%-69.9%",
A227&lt;=0.7999,"70%-79.9%",
A227&lt;=0.8999,"80%-89.9%",
A227&lt;=0.999,"90%-99.9%",
A227&lt;=5,"&gt;100%",
A227&gt;5,"&gt;500%"
)</f>
        <v>(19.9%-10%)</v>
      </c>
      <c r="H227" s="52">
        <f t="shared" si="9"/>
        <v>-0.14088354714560608</v>
      </c>
      <c r="I227" s="52">
        <f t="shared" si="10"/>
        <v>-0.14088354714560608</v>
      </c>
      <c r="J227" s="12">
        <f t="shared" si="11"/>
        <v>1</v>
      </c>
    </row>
    <row r="228" spans="1:10" x14ac:dyDescent="0.25">
      <c r="A228" s="58">
        <v>-0.14065952774402871</v>
      </c>
      <c r="B228" s="56" t="s">
        <v>828</v>
      </c>
      <c r="C228" s="59">
        <v>1469.6288500000001</v>
      </c>
      <c r="D228" s="60">
        <v>1262.91155</v>
      </c>
      <c r="G228" s="12" t="str" cm="1">
        <f t="array" ref="G228">_xlfn.IFS(
A228&lt;=-1,"(&gt;=100%)",
A228&lt;=-0.9,"(99.9%-90%)",
A228&lt;=-0.8,"(89.9%-80%)",
A228&lt;=-0.7,"(79.9%-70%)",
A228&lt;=-0.6,"(69.9%-60%)",
A228&lt;=-0.5,"(59.9%-50%)",
A228&lt;=-0.4,"(49.9%-40%)",
A228&lt;=-0.3,"(39.9%-30%)",
A228&lt;=-0.2,"(29.9%-20%)",
A228&lt;=-0.1,"(19.9%-10%)",
A228&lt;0,"(9.9%-0.01%)",
A228&lt;=0.0999,"0%-9.9%",
A228&lt;=0.1999,"10%-19.9%",
A228&lt;=0.2999,"20%-29.9%",
A228&lt;=0.3999,"30%-39.9%",
A228&lt;=0.4999,"40%-49.9%",
A228&lt;=0.5999,"50%-59.9%",
A228&lt;=0.6999,"60%-69.9%",
A228&lt;=0.7999,"70%-79.9%",
A228&lt;=0.8999,"80%-89.9%",
A228&lt;=0.999,"90%-99.9%",
A228&lt;=5,"&gt;100%",
A228&gt;5,"&gt;500%"
)</f>
        <v>(19.9%-10%)</v>
      </c>
      <c r="H228" s="52">
        <f t="shared" si="9"/>
        <v>-0.14065952774402871</v>
      </c>
      <c r="I228" s="52">
        <f t="shared" si="10"/>
        <v>-0.14065952774402871</v>
      </c>
      <c r="J228" s="12">
        <f t="shared" si="11"/>
        <v>1</v>
      </c>
    </row>
    <row r="229" spans="1:10" x14ac:dyDescent="0.25">
      <c r="A229" s="58">
        <v>-0.13632407407407404</v>
      </c>
      <c r="B229" s="56" t="s">
        <v>246</v>
      </c>
      <c r="C229" s="59">
        <v>280.8</v>
      </c>
      <c r="D229" s="60">
        <v>242.52020000000002</v>
      </c>
      <c r="G229" s="12" t="str" cm="1">
        <f t="array" ref="G229">_xlfn.IFS(
A229&lt;=-1,"(&gt;=100%)",
A229&lt;=-0.9,"(99.9%-90%)",
A229&lt;=-0.8,"(89.9%-80%)",
A229&lt;=-0.7,"(79.9%-70%)",
A229&lt;=-0.6,"(69.9%-60%)",
A229&lt;=-0.5,"(59.9%-50%)",
A229&lt;=-0.4,"(49.9%-40%)",
A229&lt;=-0.3,"(39.9%-30%)",
A229&lt;=-0.2,"(29.9%-20%)",
A229&lt;=-0.1,"(19.9%-10%)",
A229&lt;0,"(9.9%-0.01%)",
A229&lt;=0.0999,"0%-9.9%",
A229&lt;=0.1999,"10%-19.9%",
A229&lt;=0.2999,"20%-29.9%",
A229&lt;=0.3999,"30%-39.9%",
A229&lt;=0.4999,"40%-49.9%",
A229&lt;=0.5999,"50%-59.9%",
A229&lt;=0.6999,"60%-69.9%",
A229&lt;=0.7999,"70%-79.9%",
A229&lt;=0.8999,"80%-89.9%",
A229&lt;=0.999,"90%-99.9%",
A229&lt;=5,"&gt;100%",
A229&gt;5,"&gt;500%"
)</f>
        <v>(19.9%-10%)</v>
      </c>
      <c r="H229" s="52">
        <f t="shared" si="9"/>
        <v>-0.13632407407407404</v>
      </c>
      <c r="I229" s="52">
        <f t="shared" si="10"/>
        <v>-0.13632407407407404</v>
      </c>
      <c r="J229" s="12">
        <f t="shared" si="11"/>
        <v>1</v>
      </c>
    </row>
    <row r="230" spans="1:10" x14ac:dyDescent="0.25">
      <c r="A230" s="58">
        <v>-0.13496490711340345</v>
      </c>
      <c r="B230" s="56" t="s">
        <v>738</v>
      </c>
      <c r="C230" s="59">
        <v>556.80799999999999</v>
      </c>
      <c r="D230" s="60">
        <v>481.65846000000005</v>
      </c>
      <c r="G230" s="12" t="str" cm="1">
        <f t="array" ref="G230">_xlfn.IFS(
A230&lt;=-1,"(&gt;=100%)",
A230&lt;=-0.9,"(99.9%-90%)",
A230&lt;=-0.8,"(89.9%-80%)",
A230&lt;=-0.7,"(79.9%-70%)",
A230&lt;=-0.6,"(69.9%-60%)",
A230&lt;=-0.5,"(59.9%-50%)",
A230&lt;=-0.4,"(49.9%-40%)",
A230&lt;=-0.3,"(39.9%-30%)",
A230&lt;=-0.2,"(29.9%-20%)",
A230&lt;=-0.1,"(19.9%-10%)",
A230&lt;0,"(9.9%-0.01%)",
A230&lt;=0.0999,"0%-9.9%",
A230&lt;=0.1999,"10%-19.9%",
A230&lt;=0.2999,"20%-29.9%",
A230&lt;=0.3999,"30%-39.9%",
A230&lt;=0.4999,"40%-49.9%",
A230&lt;=0.5999,"50%-59.9%",
A230&lt;=0.6999,"60%-69.9%",
A230&lt;=0.7999,"70%-79.9%",
A230&lt;=0.8999,"80%-89.9%",
A230&lt;=0.999,"90%-99.9%",
A230&lt;=5,"&gt;100%",
A230&gt;5,"&gt;500%"
)</f>
        <v>(19.9%-10%)</v>
      </c>
      <c r="H230" s="52">
        <f t="shared" si="9"/>
        <v>-0.13496490711340345</v>
      </c>
      <c r="I230" s="52">
        <f t="shared" si="10"/>
        <v>-0.13496490711340345</v>
      </c>
      <c r="J230" s="12">
        <f t="shared" si="11"/>
        <v>1</v>
      </c>
    </row>
    <row r="231" spans="1:10" x14ac:dyDescent="0.25">
      <c r="A231" s="58">
        <v>-0.13116984045290786</v>
      </c>
      <c r="B231" s="56" t="s">
        <v>124</v>
      </c>
      <c r="C231" s="59">
        <v>194.3</v>
      </c>
      <c r="D231" s="60">
        <v>168.81370000000001</v>
      </c>
      <c r="G231" s="12" t="str" cm="1">
        <f t="array" ref="G231">_xlfn.IFS(
A231&lt;=-1,"(&gt;=100%)",
A231&lt;=-0.9,"(99.9%-90%)",
A231&lt;=-0.8,"(89.9%-80%)",
A231&lt;=-0.7,"(79.9%-70%)",
A231&lt;=-0.6,"(69.9%-60%)",
A231&lt;=-0.5,"(59.9%-50%)",
A231&lt;=-0.4,"(49.9%-40%)",
A231&lt;=-0.3,"(39.9%-30%)",
A231&lt;=-0.2,"(29.9%-20%)",
A231&lt;=-0.1,"(19.9%-10%)",
A231&lt;0,"(9.9%-0.01%)",
A231&lt;=0.0999,"0%-9.9%",
A231&lt;=0.1999,"10%-19.9%",
A231&lt;=0.2999,"20%-29.9%",
A231&lt;=0.3999,"30%-39.9%",
A231&lt;=0.4999,"40%-49.9%",
A231&lt;=0.5999,"50%-59.9%",
A231&lt;=0.6999,"60%-69.9%",
A231&lt;=0.7999,"70%-79.9%",
A231&lt;=0.8999,"80%-89.9%",
A231&lt;=0.999,"90%-99.9%",
A231&lt;=5,"&gt;100%",
A231&gt;5,"&gt;500%"
)</f>
        <v>(19.9%-10%)</v>
      </c>
      <c r="H231" s="52">
        <f t="shared" si="9"/>
        <v>-0.13116984045290786</v>
      </c>
      <c r="I231" s="52">
        <f t="shared" si="10"/>
        <v>-0.13116984045290786</v>
      </c>
      <c r="J231" s="12">
        <f t="shared" si="11"/>
        <v>1</v>
      </c>
    </row>
    <row r="232" spans="1:10" x14ac:dyDescent="0.25">
      <c r="A232" s="58">
        <v>-0.13034541903986982</v>
      </c>
      <c r="B232" s="56" t="s">
        <v>919</v>
      </c>
      <c r="C232" s="59">
        <v>614.5</v>
      </c>
      <c r="D232" s="60">
        <v>534.40273999999999</v>
      </c>
      <c r="G232" s="12" t="str" cm="1">
        <f t="array" ref="G232">_xlfn.IFS(
A232&lt;=-1,"(&gt;=100%)",
A232&lt;=-0.9,"(99.9%-90%)",
A232&lt;=-0.8,"(89.9%-80%)",
A232&lt;=-0.7,"(79.9%-70%)",
A232&lt;=-0.6,"(69.9%-60%)",
A232&lt;=-0.5,"(59.9%-50%)",
A232&lt;=-0.4,"(49.9%-40%)",
A232&lt;=-0.3,"(39.9%-30%)",
A232&lt;=-0.2,"(29.9%-20%)",
A232&lt;=-0.1,"(19.9%-10%)",
A232&lt;0,"(9.9%-0.01%)",
A232&lt;=0.0999,"0%-9.9%",
A232&lt;=0.1999,"10%-19.9%",
A232&lt;=0.2999,"20%-29.9%",
A232&lt;=0.3999,"30%-39.9%",
A232&lt;=0.4999,"40%-49.9%",
A232&lt;=0.5999,"50%-59.9%",
A232&lt;=0.6999,"60%-69.9%",
A232&lt;=0.7999,"70%-79.9%",
A232&lt;=0.8999,"80%-89.9%",
A232&lt;=0.999,"90%-99.9%",
A232&lt;=5,"&gt;100%",
A232&gt;5,"&gt;500%"
)</f>
        <v>(19.9%-10%)</v>
      </c>
      <c r="H232" s="52">
        <f t="shared" si="9"/>
        <v>-0.13034541903986982</v>
      </c>
      <c r="I232" s="52">
        <f t="shared" si="10"/>
        <v>-0.13034541903986982</v>
      </c>
      <c r="J232" s="12">
        <f t="shared" si="11"/>
        <v>1</v>
      </c>
    </row>
    <row r="233" spans="1:10" x14ac:dyDescent="0.25">
      <c r="A233" s="58">
        <v>-0.13013572608499774</v>
      </c>
      <c r="B233" s="56" t="s">
        <v>333</v>
      </c>
      <c r="C233" s="59">
        <v>665.9</v>
      </c>
      <c r="D233" s="60">
        <v>579.24261999999999</v>
      </c>
      <c r="G233" s="12" t="str" cm="1">
        <f t="array" ref="G233">_xlfn.IFS(
A233&lt;=-1,"(&gt;=100%)",
A233&lt;=-0.9,"(99.9%-90%)",
A233&lt;=-0.8,"(89.9%-80%)",
A233&lt;=-0.7,"(79.9%-70%)",
A233&lt;=-0.6,"(69.9%-60%)",
A233&lt;=-0.5,"(59.9%-50%)",
A233&lt;=-0.4,"(49.9%-40%)",
A233&lt;=-0.3,"(39.9%-30%)",
A233&lt;=-0.2,"(29.9%-20%)",
A233&lt;=-0.1,"(19.9%-10%)",
A233&lt;0,"(9.9%-0.01%)",
A233&lt;=0.0999,"0%-9.9%",
A233&lt;=0.1999,"10%-19.9%",
A233&lt;=0.2999,"20%-29.9%",
A233&lt;=0.3999,"30%-39.9%",
A233&lt;=0.4999,"40%-49.9%",
A233&lt;=0.5999,"50%-59.9%",
A233&lt;=0.6999,"60%-69.9%",
A233&lt;=0.7999,"70%-79.9%",
A233&lt;=0.8999,"80%-89.9%",
A233&lt;=0.999,"90%-99.9%",
A233&lt;=5,"&gt;100%",
A233&gt;5,"&gt;500%"
)</f>
        <v>(19.9%-10%)</v>
      </c>
      <c r="H233" s="52">
        <f t="shared" si="9"/>
        <v>-0.13013572608499774</v>
      </c>
      <c r="I233" s="52">
        <f t="shared" si="10"/>
        <v>-0.13013572608499774</v>
      </c>
      <c r="J233" s="12">
        <f t="shared" si="11"/>
        <v>1</v>
      </c>
    </row>
    <row r="234" spans="1:10" x14ac:dyDescent="0.25">
      <c r="A234" s="58">
        <v>-0.12919700361233746</v>
      </c>
      <c r="B234" s="56" t="s">
        <v>144</v>
      </c>
      <c r="C234" s="59">
        <v>6477.8</v>
      </c>
      <c r="D234" s="60">
        <v>5640.8876500000006</v>
      </c>
      <c r="G234" s="12" t="str" cm="1">
        <f t="array" ref="G234">_xlfn.IFS(
A234&lt;=-1,"(&gt;=100%)",
A234&lt;=-0.9,"(99.9%-90%)",
A234&lt;=-0.8,"(89.9%-80%)",
A234&lt;=-0.7,"(79.9%-70%)",
A234&lt;=-0.6,"(69.9%-60%)",
A234&lt;=-0.5,"(59.9%-50%)",
A234&lt;=-0.4,"(49.9%-40%)",
A234&lt;=-0.3,"(39.9%-30%)",
A234&lt;=-0.2,"(29.9%-20%)",
A234&lt;=-0.1,"(19.9%-10%)",
A234&lt;0,"(9.9%-0.01%)",
A234&lt;=0.0999,"0%-9.9%",
A234&lt;=0.1999,"10%-19.9%",
A234&lt;=0.2999,"20%-29.9%",
A234&lt;=0.3999,"30%-39.9%",
A234&lt;=0.4999,"40%-49.9%",
A234&lt;=0.5999,"50%-59.9%",
A234&lt;=0.6999,"60%-69.9%",
A234&lt;=0.7999,"70%-79.9%",
A234&lt;=0.8999,"80%-89.9%",
A234&lt;=0.999,"90%-99.9%",
A234&lt;=5,"&gt;100%",
A234&gt;5,"&gt;500%"
)</f>
        <v>(19.9%-10%)</v>
      </c>
      <c r="H234" s="52">
        <f t="shared" si="9"/>
        <v>-0.12919700361233746</v>
      </c>
      <c r="I234" s="52">
        <f t="shared" si="10"/>
        <v>-0.12919700361233746</v>
      </c>
      <c r="J234" s="12">
        <f t="shared" si="11"/>
        <v>1</v>
      </c>
    </row>
    <row r="235" spans="1:10" x14ac:dyDescent="0.25">
      <c r="A235" s="58">
        <v>-0.1289449596774194</v>
      </c>
      <c r="B235" s="56" t="s">
        <v>134</v>
      </c>
      <c r="C235" s="59">
        <v>49.6</v>
      </c>
      <c r="D235" s="60">
        <v>43.204329999999999</v>
      </c>
      <c r="G235" s="12" t="str" cm="1">
        <f t="array" ref="G235">_xlfn.IFS(
A235&lt;=-1,"(&gt;=100%)",
A235&lt;=-0.9,"(99.9%-90%)",
A235&lt;=-0.8,"(89.9%-80%)",
A235&lt;=-0.7,"(79.9%-70%)",
A235&lt;=-0.6,"(69.9%-60%)",
A235&lt;=-0.5,"(59.9%-50%)",
A235&lt;=-0.4,"(49.9%-40%)",
A235&lt;=-0.3,"(39.9%-30%)",
A235&lt;=-0.2,"(29.9%-20%)",
A235&lt;=-0.1,"(19.9%-10%)",
A235&lt;0,"(9.9%-0.01%)",
A235&lt;=0.0999,"0%-9.9%",
A235&lt;=0.1999,"10%-19.9%",
A235&lt;=0.2999,"20%-29.9%",
A235&lt;=0.3999,"30%-39.9%",
A235&lt;=0.4999,"40%-49.9%",
A235&lt;=0.5999,"50%-59.9%",
A235&lt;=0.6999,"60%-69.9%",
A235&lt;=0.7999,"70%-79.9%",
A235&lt;=0.8999,"80%-89.9%",
A235&lt;=0.999,"90%-99.9%",
A235&lt;=5,"&gt;100%",
A235&gt;5,"&gt;500%"
)</f>
        <v>(19.9%-10%)</v>
      </c>
      <c r="H235" s="52">
        <f t="shared" si="9"/>
        <v>-0.1289449596774194</v>
      </c>
      <c r="I235" s="52">
        <f t="shared" si="10"/>
        <v>-0.1289449596774194</v>
      </c>
      <c r="J235" s="12">
        <f t="shared" si="11"/>
        <v>1</v>
      </c>
    </row>
    <row r="236" spans="1:10" x14ac:dyDescent="0.25">
      <c r="A236" s="58">
        <v>-0.12888159964053025</v>
      </c>
      <c r="B236" s="56" t="s">
        <v>303</v>
      </c>
      <c r="C236" s="59">
        <v>445.1</v>
      </c>
      <c r="D236" s="60">
        <v>387.73480000000001</v>
      </c>
      <c r="G236" s="12" t="str" cm="1">
        <f t="array" ref="G236">_xlfn.IFS(
A236&lt;=-1,"(&gt;=100%)",
A236&lt;=-0.9,"(99.9%-90%)",
A236&lt;=-0.8,"(89.9%-80%)",
A236&lt;=-0.7,"(79.9%-70%)",
A236&lt;=-0.6,"(69.9%-60%)",
A236&lt;=-0.5,"(59.9%-50%)",
A236&lt;=-0.4,"(49.9%-40%)",
A236&lt;=-0.3,"(39.9%-30%)",
A236&lt;=-0.2,"(29.9%-20%)",
A236&lt;=-0.1,"(19.9%-10%)",
A236&lt;0,"(9.9%-0.01%)",
A236&lt;=0.0999,"0%-9.9%",
A236&lt;=0.1999,"10%-19.9%",
A236&lt;=0.2999,"20%-29.9%",
A236&lt;=0.3999,"30%-39.9%",
A236&lt;=0.4999,"40%-49.9%",
A236&lt;=0.5999,"50%-59.9%",
A236&lt;=0.6999,"60%-69.9%",
A236&lt;=0.7999,"70%-79.9%",
A236&lt;=0.8999,"80%-89.9%",
A236&lt;=0.999,"90%-99.9%",
A236&lt;=5,"&gt;100%",
A236&gt;5,"&gt;500%"
)</f>
        <v>(19.9%-10%)</v>
      </c>
      <c r="H236" s="52">
        <f t="shared" si="9"/>
        <v>-0.12888159964053025</v>
      </c>
      <c r="I236" s="52">
        <f t="shared" si="10"/>
        <v>-0.12888159964053025</v>
      </c>
      <c r="J236" s="12">
        <f t="shared" si="11"/>
        <v>1</v>
      </c>
    </row>
    <row r="237" spans="1:10" x14ac:dyDescent="0.25">
      <c r="A237" s="58">
        <v>-0.12861708108108111</v>
      </c>
      <c r="B237" s="56" t="s">
        <v>128</v>
      </c>
      <c r="C237" s="59">
        <v>185</v>
      </c>
      <c r="D237" s="60">
        <v>161.20583999999999</v>
      </c>
      <c r="G237" s="12" t="str" cm="1">
        <f t="array" ref="G237">_xlfn.IFS(
A237&lt;=-1,"(&gt;=100%)",
A237&lt;=-0.9,"(99.9%-90%)",
A237&lt;=-0.8,"(89.9%-80%)",
A237&lt;=-0.7,"(79.9%-70%)",
A237&lt;=-0.6,"(69.9%-60%)",
A237&lt;=-0.5,"(59.9%-50%)",
A237&lt;=-0.4,"(49.9%-40%)",
A237&lt;=-0.3,"(39.9%-30%)",
A237&lt;=-0.2,"(29.9%-20%)",
A237&lt;=-0.1,"(19.9%-10%)",
A237&lt;0,"(9.9%-0.01%)",
A237&lt;=0.0999,"0%-9.9%",
A237&lt;=0.1999,"10%-19.9%",
A237&lt;=0.2999,"20%-29.9%",
A237&lt;=0.3999,"30%-39.9%",
A237&lt;=0.4999,"40%-49.9%",
A237&lt;=0.5999,"50%-59.9%",
A237&lt;=0.6999,"60%-69.9%",
A237&lt;=0.7999,"70%-79.9%",
A237&lt;=0.8999,"80%-89.9%",
A237&lt;=0.999,"90%-99.9%",
A237&lt;=5,"&gt;100%",
A237&gt;5,"&gt;500%"
)</f>
        <v>(19.9%-10%)</v>
      </c>
      <c r="H237" s="52">
        <f t="shared" si="9"/>
        <v>-0.12861708108108111</v>
      </c>
      <c r="I237" s="52">
        <f t="shared" si="10"/>
        <v>-0.12861708108108111</v>
      </c>
      <c r="J237" s="12">
        <f t="shared" si="11"/>
        <v>1</v>
      </c>
    </row>
    <row r="238" spans="1:10" x14ac:dyDescent="0.25">
      <c r="A238" s="58">
        <v>-0.12801748163161897</v>
      </c>
      <c r="B238" s="56" t="s">
        <v>263</v>
      </c>
      <c r="C238" s="59">
        <v>394.7</v>
      </c>
      <c r="D238" s="60">
        <v>344.17149999999998</v>
      </c>
      <c r="G238" s="12" t="str" cm="1">
        <f t="array" ref="G238">_xlfn.IFS(
A238&lt;=-1,"(&gt;=100%)",
A238&lt;=-0.9,"(99.9%-90%)",
A238&lt;=-0.8,"(89.9%-80%)",
A238&lt;=-0.7,"(79.9%-70%)",
A238&lt;=-0.6,"(69.9%-60%)",
A238&lt;=-0.5,"(59.9%-50%)",
A238&lt;=-0.4,"(49.9%-40%)",
A238&lt;=-0.3,"(39.9%-30%)",
A238&lt;=-0.2,"(29.9%-20%)",
A238&lt;=-0.1,"(19.9%-10%)",
A238&lt;0,"(9.9%-0.01%)",
A238&lt;=0.0999,"0%-9.9%",
A238&lt;=0.1999,"10%-19.9%",
A238&lt;=0.2999,"20%-29.9%",
A238&lt;=0.3999,"30%-39.9%",
A238&lt;=0.4999,"40%-49.9%",
A238&lt;=0.5999,"50%-59.9%",
A238&lt;=0.6999,"60%-69.9%",
A238&lt;=0.7999,"70%-79.9%",
A238&lt;=0.8999,"80%-89.9%",
A238&lt;=0.999,"90%-99.9%",
A238&lt;=5,"&gt;100%",
A238&gt;5,"&gt;500%"
)</f>
        <v>(19.9%-10%)</v>
      </c>
      <c r="H238" s="52">
        <f t="shared" si="9"/>
        <v>-0.12801748163161897</v>
      </c>
      <c r="I238" s="52">
        <f t="shared" si="10"/>
        <v>-0.12801748163161897</v>
      </c>
      <c r="J238" s="12">
        <f t="shared" si="11"/>
        <v>1</v>
      </c>
    </row>
    <row r="239" spans="1:10" x14ac:dyDescent="0.25">
      <c r="A239" s="58">
        <v>-0.12739871183643528</v>
      </c>
      <c r="B239" s="56" t="s">
        <v>408</v>
      </c>
      <c r="C239" s="59">
        <v>436.28</v>
      </c>
      <c r="D239" s="60">
        <v>380.69848999999999</v>
      </c>
      <c r="G239" s="12" t="str" cm="1">
        <f t="array" ref="G239">_xlfn.IFS(
A239&lt;=-1,"(&gt;=100%)",
A239&lt;=-0.9,"(99.9%-90%)",
A239&lt;=-0.8,"(89.9%-80%)",
A239&lt;=-0.7,"(79.9%-70%)",
A239&lt;=-0.6,"(69.9%-60%)",
A239&lt;=-0.5,"(59.9%-50%)",
A239&lt;=-0.4,"(49.9%-40%)",
A239&lt;=-0.3,"(39.9%-30%)",
A239&lt;=-0.2,"(29.9%-20%)",
A239&lt;=-0.1,"(19.9%-10%)",
A239&lt;0,"(9.9%-0.01%)",
A239&lt;=0.0999,"0%-9.9%",
A239&lt;=0.1999,"10%-19.9%",
A239&lt;=0.2999,"20%-29.9%",
A239&lt;=0.3999,"30%-39.9%",
A239&lt;=0.4999,"40%-49.9%",
A239&lt;=0.5999,"50%-59.9%",
A239&lt;=0.6999,"60%-69.9%",
A239&lt;=0.7999,"70%-79.9%",
A239&lt;=0.8999,"80%-89.9%",
A239&lt;=0.999,"90%-99.9%",
A239&lt;=5,"&gt;100%",
A239&gt;5,"&gt;500%"
)</f>
        <v>(19.9%-10%)</v>
      </c>
      <c r="H239" s="52">
        <f t="shared" si="9"/>
        <v>-0.12739871183643528</v>
      </c>
      <c r="I239" s="52">
        <f t="shared" si="10"/>
        <v>-0.12739871183643528</v>
      </c>
      <c r="J239" s="12">
        <f t="shared" si="11"/>
        <v>1</v>
      </c>
    </row>
    <row r="240" spans="1:10" x14ac:dyDescent="0.25">
      <c r="A240" s="58">
        <v>-0.1257851565377533</v>
      </c>
      <c r="B240" s="56" t="s">
        <v>870</v>
      </c>
      <c r="C240" s="59">
        <v>543</v>
      </c>
      <c r="D240" s="60">
        <v>474.69865999999996</v>
      </c>
      <c r="G240" s="12" t="str" cm="1">
        <f t="array" ref="G240">_xlfn.IFS(
A240&lt;=-1,"(&gt;=100%)",
A240&lt;=-0.9,"(99.9%-90%)",
A240&lt;=-0.8,"(89.9%-80%)",
A240&lt;=-0.7,"(79.9%-70%)",
A240&lt;=-0.6,"(69.9%-60%)",
A240&lt;=-0.5,"(59.9%-50%)",
A240&lt;=-0.4,"(49.9%-40%)",
A240&lt;=-0.3,"(39.9%-30%)",
A240&lt;=-0.2,"(29.9%-20%)",
A240&lt;=-0.1,"(19.9%-10%)",
A240&lt;0,"(9.9%-0.01%)",
A240&lt;=0.0999,"0%-9.9%",
A240&lt;=0.1999,"10%-19.9%",
A240&lt;=0.2999,"20%-29.9%",
A240&lt;=0.3999,"30%-39.9%",
A240&lt;=0.4999,"40%-49.9%",
A240&lt;=0.5999,"50%-59.9%",
A240&lt;=0.6999,"60%-69.9%",
A240&lt;=0.7999,"70%-79.9%",
A240&lt;=0.8999,"80%-89.9%",
A240&lt;=0.999,"90%-99.9%",
A240&lt;=5,"&gt;100%",
A240&gt;5,"&gt;500%"
)</f>
        <v>(19.9%-10%)</v>
      </c>
      <c r="H240" s="52">
        <f t="shared" si="9"/>
        <v>-0.1257851565377533</v>
      </c>
      <c r="I240" s="52">
        <f t="shared" si="10"/>
        <v>-0.1257851565377533</v>
      </c>
      <c r="J240" s="12">
        <f t="shared" si="11"/>
        <v>1</v>
      </c>
    </row>
    <row r="241" spans="1:10" x14ac:dyDescent="0.25">
      <c r="A241" s="58">
        <v>-0.12496097046413501</v>
      </c>
      <c r="B241" s="56" t="s">
        <v>290</v>
      </c>
      <c r="C241" s="59">
        <v>47.4</v>
      </c>
      <c r="D241" s="60">
        <v>41.476849999999999</v>
      </c>
      <c r="G241" s="12" t="str" cm="1">
        <f t="array" ref="G241">_xlfn.IFS(
A241&lt;=-1,"(&gt;=100%)",
A241&lt;=-0.9,"(99.9%-90%)",
A241&lt;=-0.8,"(89.9%-80%)",
A241&lt;=-0.7,"(79.9%-70%)",
A241&lt;=-0.6,"(69.9%-60%)",
A241&lt;=-0.5,"(59.9%-50%)",
A241&lt;=-0.4,"(49.9%-40%)",
A241&lt;=-0.3,"(39.9%-30%)",
A241&lt;=-0.2,"(29.9%-20%)",
A241&lt;=-0.1,"(19.9%-10%)",
A241&lt;0,"(9.9%-0.01%)",
A241&lt;=0.0999,"0%-9.9%",
A241&lt;=0.1999,"10%-19.9%",
A241&lt;=0.2999,"20%-29.9%",
A241&lt;=0.3999,"30%-39.9%",
A241&lt;=0.4999,"40%-49.9%",
A241&lt;=0.5999,"50%-59.9%",
A241&lt;=0.6999,"60%-69.9%",
A241&lt;=0.7999,"70%-79.9%",
A241&lt;=0.8999,"80%-89.9%",
A241&lt;=0.999,"90%-99.9%",
A241&lt;=5,"&gt;100%",
A241&gt;5,"&gt;500%"
)</f>
        <v>(19.9%-10%)</v>
      </c>
      <c r="H241" s="52">
        <f t="shared" si="9"/>
        <v>-0.12496097046413501</v>
      </c>
      <c r="I241" s="52">
        <f t="shared" si="10"/>
        <v>-0.12496097046413501</v>
      </c>
      <c r="J241" s="12">
        <f t="shared" si="11"/>
        <v>1</v>
      </c>
    </row>
    <row r="242" spans="1:10" x14ac:dyDescent="0.25">
      <c r="A242" s="58">
        <v>-0.12490066060606062</v>
      </c>
      <c r="B242" s="56" t="s">
        <v>864</v>
      </c>
      <c r="C242" s="59">
        <v>3300</v>
      </c>
      <c r="D242" s="60">
        <v>2887.82782</v>
      </c>
      <c r="G242" s="12" t="str" cm="1">
        <f t="array" ref="G242">_xlfn.IFS(
A242&lt;=-1,"(&gt;=100%)",
A242&lt;=-0.9,"(99.9%-90%)",
A242&lt;=-0.8,"(89.9%-80%)",
A242&lt;=-0.7,"(79.9%-70%)",
A242&lt;=-0.6,"(69.9%-60%)",
A242&lt;=-0.5,"(59.9%-50%)",
A242&lt;=-0.4,"(49.9%-40%)",
A242&lt;=-0.3,"(39.9%-30%)",
A242&lt;=-0.2,"(29.9%-20%)",
A242&lt;=-0.1,"(19.9%-10%)",
A242&lt;0,"(9.9%-0.01%)",
A242&lt;=0.0999,"0%-9.9%",
A242&lt;=0.1999,"10%-19.9%",
A242&lt;=0.2999,"20%-29.9%",
A242&lt;=0.3999,"30%-39.9%",
A242&lt;=0.4999,"40%-49.9%",
A242&lt;=0.5999,"50%-59.9%",
A242&lt;=0.6999,"60%-69.9%",
A242&lt;=0.7999,"70%-79.9%",
A242&lt;=0.8999,"80%-89.9%",
A242&lt;=0.999,"90%-99.9%",
A242&lt;=5,"&gt;100%",
A242&gt;5,"&gt;500%"
)</f>
        <v>(19.9%-10%)</v>
      </c>
      <c r="H242" s="52">
        <f t="shared" si="9"/>
        <v>-0.12490066060606062</v>
      </c>
      <c r="I242" s="52">
        <f t="shared" si="10"/>
        <v>-0.12490066060606062</v>
      </c>
      <c r="J242" s="12">
        <f t="shared" si="11"/>
        <v>1</v>
      </c>
    </row>
    <row r="243" spans="1:10" x14ac:dyDescent="0.25">
      <c r="A243" s="58">
        <v>-0.12053048829098149</v>
      </c>
      <c r="B243" s="56" t="s">
        <v>663</v>
      </c>
      <c r="C243" s="59">
        <v>2007</v>
      </c>
      <c r="D243" s="60">
        <v>1765.0953100000002</v>
      </c>
      <c r="G243" s="12" t="str" cm="1">
        <f t="array" ref="G243">_xlfn.IFS(
A243&lt;=-1,"(&gt;=100%)",
A243&lt;=-0.9,"(99.9%-90%)",
A243&lt;=-0.8,"(89.9%-80%)",
A243&lt;=-0.7,"(79.9%-70%)",
A243&lt;=-0.6,"(69.9%-60%)",
A243&lt;=-0.5,"(59.9%-50%)",
A243&lt;=-0.4,"(49.9%-40%)",
A243&lt;=-0.3,"(39.9%-30%)",
A243&lt;=-0.2,"(29.9%-20%)",
A243&lt;=-0.1,"(19.9%-10%)",
A243&lt;0,"(9.9%-0.01%)",
A243&lt;=0.0999,"0%-9.9%",
A243&lt;=0.1999,"10%-19.9%",
A243&lt;=0.2999,"20%-29.9%",
A243&lt;=0.3999,"30%-39.9%",
A243&lt;=0.4999,"40%-49.9%",
A243&lt;=0.5999,"50%-59.9%",
A243&lt;=0.6999,"60%-69.9%",
A243&lt;=0.7999,"70%-79.9%",
A243&lt;=0.8999,"80%-89.9%",
A243&lt;=0.999,"90%-99.9%",
A243&lt;=5,"&gt;100%",
A243&gt;5,"&gt;500%"
)</f>
        <v>(19.9%-10%)</v>
      </c>
      <c r="H243" s="52">
        <f t="shared" si="9"/>
        <v>-0.12053048829098149</v>
      </c>
      <c r="I243" s="52">
        <f t="shared" si="10"/>
        <v>-0.12053048829098149</v>
      </c>
      <c r="J243" s="12">
        <f t="shared" si="11"/>
        <v>1</v>
      </c>
    </row>
    <row r="244" spans="1:10" x14ac:dyDescent="0.25">
      <c r="A244" s="58">
        <v>-0.11913559019611018</v>
      </c>
      <c r="B244" s="56" t="s">
        <v>600</v>
      </c>
      <c r="C244" s="59">
        <v>61.649000000000001</v>
      </c>
      <c r="D244" s="60">
        <v>54.304410000000004</v>
      </c>
      <c r="G244" s="12" t="str" cm="1">
        <f t="array" ref="G244">_xlfn.IFS(
A244&lt;=-1,"(&gt;=100%)",
A244&lt;=-0.9,"(99.9%-90%)",
A244&lt;=-0.8,"(89.9%-80%)",
A244&lt;=-0.7,"(79.9%-70%)",
A244&lt;=-0.6,"(69.9%-60%)",
A244&lt;=-0.5,"(59.9%-50%)",
A244&lt;=-0.4,"(49.9%-40%)",
A244&lt;=-0.3,"(39.9%-30%)",
A244&lt;=-0.2,"(29.9%-20%)",
A244&lt;=-0.1,"(19.9%-10%)",
A244&lt;0,"(9.9%-0.01%)",
A244&lt;=0.0999,"0%-9.9%",
A244&lt;=0.1999,"10%-19.9%",
A244&lt;=0.2999,"20%-29.9%",
A244&lt;=0.3999,"30%-39.9%",
A244&lt;=0.4999,"40%-49.9%",
A244&lt;=0.5999,"50%-59.9%",
A244&lt;=0.6999,"60%-69.9%",
A244&lt;=0.7999,"70%-79.9%",
A244&lt;=0.8999,"80%-89.9%",
A244&lt;=0.999,"90%-99.9%",
A244&lt;=5,"&gt;100%",
A244&gt;5,"&gt;500%"
)</f>
        <v>(19.9%-10%)</v>
      </c>
      <c r="H244" s="52">
        <f t="shared" si="9"/>
        <v>-0.11913559019611018</v>
      </c>
      <c r="I244" s="52">
        <f t="shared" si="10"/>
        <v>-0.11913559019611018</v>
      </c>
      <c r="J244" s="12">
        <f t="shared" si="11"/>
        <v>1</v>
      </c>
    </row>
    <row r="245" spans="1:10" x14ac:dyDescent="0.25">
      <c r="A245" s="58">
        <v>-0.11911924412759332</v>
      </c>
      <c r="B245" s="56" t="s">
        <v>345</v>
      </c>
      <c r="C245" s="59">
        <v>2188.1999999999998</v>
      </c>
      <c r="D245" s="60">
        <v>1927.5432700000001</v>
      </c>
      <c r="G245" s="12" t="str" cm="1">
        <f t="array" ref="G245">_xlfn.IFS(
A245&lt;=-1,"(&gt;=100%)",
A245&lt;=-0.9,"(99.9%-90%)",
A245&lt;=-0.8,"(89.9%-80%)",
A245&lt;=-0.7,"(79.9%-70%)",
A245&lt;=-0.6,"(69.9%-60%)",
A245&lt;=-0.5,"(59.9%-50%)",
A245&lt;=-0.4,"(49.9%-40%)",
A245&lt;=-0.3,"(39.9%-30%)",
A245&lt;=-0.2,"(29.9%-20%)",
A245&lt;=-0.1,"(19.9%-10%)",
A245&lt;0,"(9.9%-0.01%)",
A245&lt;=0.0999,"0%-9.9%",
A245&lt;=0.1999,"10%-19.9%",
A245&lt;=0.2999,"20%-29.9%",
A245&lt;=0.3999,"30%-39.9%",
A245&lt;=0.4999,"40%-49.9%",
A245&lt;=0.5999,"50%-59.9%",
A245&lt;=0.6999,"60%-69.9%",
A245&lt;=0.7999,"70%-79.9%",
A245&lt;=0.8999,"80%-89.9%",
A245&lt;=0.999,"90%-99.9%",
A245&lt;=5,"&gt;100%",
A245&gt;5,"&gt;500%"
)</f>
        <v>(19.9%-10%)</v>
      </c>
      <c r="H245" s="52">
        <f t="shared" si="9"/>
        <v>-0.11911924412759332</v>
      </c>
      <c r="I245" s="52">
        <f t="shared" si="10"/>
        <v>-0.11911924412759332</v>
      </c>
      <c r="J245" s="12">
        <f t="shared" si="11"/>
        <v>1</v>
      </c>
    </row>
    <row r="246" spans="1:10" x14ac:dyDescent="0.25">
      <c r="A246" s="58">
        <v>-0.11830617121681589</v>
      </c>
      <c r="B246" s="56" t="s">
        <v>957</v>
      </c>
      <c r="C246" s="59">
        <v>581.26300000000003</v>
      </c>
      <c r="D246" s="60">
        <v>512.49599999999998</v>
      </c>
      <c r="G246" s="12" t="str" cm="1">
        <f t="array" ref="G246">_xlfn.IFS(
A246&lt;=-1,"(&gt;=100%)",
A246&lt;=-0.9,"(99.9%-90%)",
A246&lt;=-0.8,"(89.9%-80%)",
A246&lt;=-0.7,"(79.9%-70%)",
A246&lt;=-0.6,"(69.9%-60%)",
A246&lt;=-0.5,"(59.9%-50%)",
A246&lt;=-0.4,"(49.9%-40%)",
A246&lt;=-0.3,"(39.9%-30%)",
A246&lt;=-0.2,"(29.9%-20%)",
A246&lt;=-0.1,"(19.9%-10%)",
A246&lt;0,"(9.9%-0.01%)",
A246&lt;=0.0999,"0%-9.9%",
A246&lt;=0.1999,"10%-19.9%",
A246&lt;=0.2999,"20%-29.9%",
A246&lt;=0.3999,"30%-39.9%",
A246&lt;=0.4999,"40%-49.9%",
A246&lt;=0.5999,"50%-59.9%",
A246&lt;=0.6999,"60%-69.9%",
A246&lt;=0.7999,"70%-79.9%",
A246&lt;=0.8999,"80%-89.9%",
A246&lt;=0.999,"90%-99.9%",
A246&lt;=5,"&gt;100%",
A246&gt;5,"&gt;500%"
)</f>
        <v>(19.9%-10%)</v>
      </c>
      <c r="H246" s="52">
        <f t="shared" si="9"/>
        <v>-0.11830617121681589</v>
      </c>
      <c r="I246" s="52">
        <f t="shared" si="10"/>
        <v>-0.11830617121681589</v>
      </c>
      <c r="J246" s="12">
        <f t="shared" si="11"/>
        <v>1</v>
      </c>
    </row>
    <row r="247" spans="1:10" x14ac:dyDescent="0.25">
      <c r="A247" s="58">
        <v>-0.11814820257479927</v>
      </c>
      <c r="B247" s="56" t="s">
        <v>335</v>
      </c>
      <c r="C247" s="59">
        <v>11146.5</v>
      </c>
      <c r="D247" s="60">
        <v>9829.56106</v>
      </c>
      <c r="G247" s="12" t="str" cm="1">
        <f t="array" ref="G247">_xlfn.IFS(
A247&lt;=-1,"(&gt;=100%)",
A247&lt;=-0.9,"(99.9%-90%)",
A247&lt;=-0.8,"(89.9%-80%)",
A247&lt;=-0.7,"(79.9%-70%)",
A247&lt;=-0.6,"(69.9%-60%)",
A247&lt;=-0.5,"(59.9%-50%)",
A247&lt;=-0.4,"(49.9%-40%)",
A247&lt;=-0.3,"(39.9%-30%)",
A247&lt;=-0.2,"(29.9%-20%)",
A247&lt;=-0.1,"(19.9%-10%)",
A247&lt;0,"(9.9%-0.01%)",
A247&lt;=0.0999,"0%-9.9%",
A247&lt;=0.1999,"10%-19.9%",
A247&lt;=0.2999,"20%-29.9%",
A247&lt;=0.3999,"30%-39.9%",
A247&lt;=0.4999,"40%-49.9%",
A247&lt;=0.5999,"50%-59.9%",
A247&lt;=0.6999,"60%-69.9%",
A247&lt;=0.7999,"70%-79.9%",
A247&lt;=0.8999,"80%-89.9%",
A247&lt;=0.999,"90%-99.9%",
A247&lt;=5,"&gt;100%",
A247&gt;5,"&gt;500%"
)</f>
        <v>(19.9%-10%)</v>
      </c>
      <c r="H247" s="52">
        <f t="shared" si="9"/>
        <v>-0.11814820257479927</v>
      </c>
      <c r="I247" s="52">
        <f t="shared" si="10"/>
        <v>-0.11814820257479927</v>
      </c>
      <c r="J247" s="12">
        <f t="shared" si="11"/>
        <v>1</v>
      </c>
    </row>
    <row r="248" spans="1:10" x14ac:dyDescent="0.25">
      <c r="A248" s="58">
        <v>-0.11753742953776784</v>
      </c>
      <c r="B248" s="56" t="s">
        <v>522</v>
      </c>
      <c r="C248" s="59">
        <v>354.8</v>
      </c>
      <c r="D248" s="60">
        <v>313.09771999999998</v>
      </c>
      <c r="G248" s="12" t="str" cm="1">
        <f t="array" ref="G248">_xlfn.IFS(
A248&lt;=-1,"(&gt;=100%)",
A248&lt;=-0.9,"(99.9%-90%)",
A248&lt;=-0.8,"(89.9%-80%)",
A248&lt;=-0.7,"(79.9%-70%)",
A248&lt;=-0.6,"(69.9%-60%)",
A248&lt;=-0.5,"(59.9%-50%)",
A248&lt;=-0.4,"(49.9%-40%)",
A248&lt;=-0.3,"(39.9%-30%)",
A248&lt;=-0.2,"(29.9%-20%)",
A248&lt;=-0.1,"(19.9%-10%)",
A248&lt;0,"(9.9%-0.01%)",
A248&lt;=0.0999,"0%-9.9%",
A248&lt;=0.1999,"10%-19.9%",
A248&lt;=0.2999,"20%-29.9%",
A248&lt;=0.3999,"30%-39.9%",
A248&lt;=0.4999,"40%-49.9%",
A248&lt;=0.5999,"50%-59.9%",
A248&lt;=0.6999,"60%-69.9%",
A248&lt;=0.7999,"70%-79.9%",
A248&lt;=0.8999,"80%-89.9%",
A248&lt;=0.999,"90%-99.9%",
A248&lt;=5,"&gt;100%",
A248&gt;5,"&gt;500%"
)</f>
        <v>(19.9%-10%)</v>
      </c>
      <c r="H248" s="52">
        <f t="shared" si="9"/>
        <v>-0.11753742953776784</v>
      </c>
      <c r="I248" s="52">
        <f t="shared" si="10"/>
        <v>-0.11753742953776784</v>
      </c>
      <c r="J248" s="12">
        <f t="shared" si="11"/>
        <v>1</v>
      </c>
    </row>
    <row r="249" spans="1:10" x14ac:dyDescent="0.25">
      <c r="A249" s="58">
        <v>-0.11477330229571364</v>
      </c>
      <c r="B249" s="56" t="s">
        <v>353</v>
      </c>
      <c r="C249" s="59">
        <v>622.9</v>
      </c>
      <c r="D249" s="60">
        <v>551.40770999999995</v>
      </c>
      <c r="G249" s="12" t="str" cm="1">
        <f t="array" ref="G249">_xlfn.IFS(
A249&lt;=-1,"(&gt;=100%)",
A249&lt;=-0.9,"(99.9%-90%)",
A249&lt;=-0.8,"(89.9%-80%)",
A249&lt;=-0.7,"(79.9%-70%)",
A249&lt;=-0.6,"(69.9%-60%)",
A249&lt;=-0.5,"(59.9%-50%)",
A249&lt;=-0.4,"(49.9%-40%)",
A249&lt;=-0.3,"(39.9%-30%)",
A249&lt;=-0.2,"(29.9%-20%)",
A249&lt;=-0.1,"(19.9%-10%)",
A249&lt;0,"(9.9%-0.01%)",
A249&lt;=0.0999,"0%-9.9%",
A249&lt;=0.1999,"10%-19.9%",
A249&lt;=0.2999,"20%-29.9%",
A249&lt;=0.3999,"30%-39.9%",
A249&lt;=0.4999,"40%-49.9%",
A249&lt;=0.5999,"50%-59.9%",
A249&lt;=0.6999,"60%-69.9%",
A249&lt;=0.7999,"70%-79.9%",
A249&lt;=0.8999,"80%-89.9%",
A249&lt;=0.999,"90%-99.9%",
A249&lt;=5,"&gt;100%",
A249&gt;5,"&gt;500%"
)</f>
        <v>(19.9%-10%)</v>
      </c>
      <c r="H249" s="52">
        <f t="shared" si="9"/>
        <v>-0.11477330229571364</v>
      </c>
      <c r="I249" s="52">
        <f t="shared" si="10"/>
        <v>-0.11477330229571364</v>
      </c>
      <c r="J249" s="12">
        <f t="shared" si="11"/>
        <v>1</v>
      </c>
    </row>
    <row r="250" spans="1:10" x14ac:dyDescent="0.25">
      <c r="A250" s="58">
        <v>-0.11311742654508619</v>
      </c>
      <c r="B250" s="56" t="s">
        <v>10</v>
      </c>
      <c r="C250" s="59">
        <v>197.4</v>
      </c>
      <c r="D250" s="60">
        <v>175.07061999999999</v>
      </c>
      <c r="G250" s="12" t="str" cm="1">
        <f t="array" ref="G250">_xlfn.IFS(
A250&lt;=-1,"(&gt;=100%)",
A250&lt;=-0.9,"(99.9%-90%)",
A250&lt;=-0.8,"(89.9%-80%)",
A250&lt;=-0.7,"(79.9%-70%)",
A250&lt;=-0.6,"(69.9%-60%)",
A250&lt;=-0.5,"(59.9%-50%)",
A250&lt;=-0.4,"(49.9%-40%)",
A250&lt;=-0.3,"(39.9%-30%)",
A250&lt;=-0.2,"(29.9%-20%)",
A250&lt;=-0.1,"(19.9%-10%)",
A250&lt;0,"(9.9%-0.01%)",
A250&lt;=0.0999,"0%-9.9%",
A250&lt;=0.1999,"10%-19.9%",
A250&lt;=0.2999,"20%-29.9%",
A250&lt;=0.3999,"30%-39.9%",
A250&lt;=0.4999,"40%-49.9%",
A250&lt;=0.5999,"50%-59.9%",
A250&lt;=0.6999,"60%-69.9%",
A250&lt;=0.7999,"70%-79.9%",
A250&lt;=0.8999,"80%-89.9%",
A250&lt;=0.999,"90%-99.9%",
A250&lt;=5,"&gt;100%",
A250&gt;5,"&gt;500%"
)</f>
        <v>(19.9%-10%)</v>
      </c>
      <c r="H250" s="52">
        <f t="shared" si="9"/>
        <v>-0.11311742654508619</v>
      </c>
      <c r="I250" s="52">
        <f t="shared" si="10"/>
        <v>-0.11311742654508619</v>
      </c>
      <c r="J250" s="12">
        <f t="shared" si="11"/>
        <v>1</v>
      </c>
    </row>
    <row r="251" spans="1:10" x14ac:dyDescent="0.25">
      <c r="A251" s="58">
        <v>-0.11239828643178967</v>
      </c>
      <c r="B251" s="56" t="s">
        <v>899</v>
      </c>
      <c r="C251" s="59">
        <v>1353.9</v>
      </c>
      <c r="D251" s="60">
        <v>1201.72396</v>
      </c>
      <c r="G251" s="12" t="str" cm="1">
        <f t="array" ref="G251">_xlfn.IFS(
A251&lt;=-1,"(&gt;=100%)",
A251&lt;=-0.9,"(99.9%-90%)",
A251&lt;=-0.8,"(89.9%-80%)",
A251&lt;=-0.7,"(79.9%-70%)",
A251&lt;=-0.6,"(69.9%-60%)",
A251&lt;=-0.5,"(59.9%-50%)",
A251&lt;=-0.4,"(49.9%-40%)",
A251&lt;=-0.3,"(39.9%-30%)",
A251&lt;=-0.2,"(29.9%-20%)",
A251&lt;=-0.1,"(19.9%-10%)",
A251&lt;0,"(9.9%-0.01%)",
A251&lt;=0.0999,"0%-9.9%",
A251&lt;=0.1999,"10%-19.9%",
A251&lt;=0.2999,"20%-29.9%",
A251&lt;=0.3999,"30%-39.9%",
A251&lt;=0.4999,"40%-49.9%",
A251&lt;=0.5999,"50%-59.9%",
A251&lt;=0.6999,"60%-69.9%",
A251&lt;=0.7999,"70%-79.9%",
A251&lt;=0.8999,"80%-89.9%",
A251&lt;=0.999,"90%-99.9%",
A251&lt;=5,"&gt;100%",
A251&gt;5,"&gt;500%"
)</f>
        <v>(19.9%-10%)</v>
      </c>
      <c r="H251" s="52">
        <f t="shared" si="9"/>
        <v>-0.11239828643178967</v>
      </c>
      <c r="I251" s="52">
        <f t="shared" si="10"/>
        <v>-0.11239828643178967</v>
      </c>
      <c r="J251" s="12">
        <f t="shared" si="11"/>
        <v>1</v>
      </c>
    </row>
    <row r="252" spans="1:10" x14ac:dyDescent="0.25">
      <c r="A252" s="58">
        <v>-0.111322526104033</v>
      </c>
      <c r="B252" s="56" t="s">
        <v>68</v>
      </c>
      <c r="C252" s="59">
        <v>4175.6000000000004</v>
      </c>
      <c r="D252" s="60">
        <v>3710.7616600000001</v>
      </c>
      <c r="G252" s="12" t="str" cm="1">
        <f t="array" ref="G252">_xlfn.IFS(
A252&lt;=-1,"(&gt;=100%)",
A252&lt;=-0.9,"(99.9%-90%)",
A252&lt;=-0.8,"(89.9%-80%)",
A252&lt;=-0.7,"(79.9%-70%)",
A252&lt;=-0.6,"(69.9%-60%)",
A252&lt;=-0.5,"(59.9%-50%)",
A252&lt;=-0.4,"(49.9%-40%)",
A252&lt;=-0.3,"(39.9%-30%)",
A252&lt;=-0.2,"(29.9%-20%)",
A252&lt;=-0.1,"(19.9%-10%)",
A252&lt;0,"(9.9%-0.01%)",
A252&lt;=0.0999,"0%-9.9%",
A252&lt;=0.1999,"10%-19.9%",
A252&lt;=0.2999,"20%-29.9%",
A252&lt;=0.3999,"30%-39.9%",
A252&lt;=0.4999,"40%-49.9%",
A252&lt;=0.5999,"50%-59.9%",
A252&lt;=0.6999,"60%-69.9%",
A252&lt;=0.7999,"70%-79.9%",
A252&lt;=0.8999,"80%-89.9%",
A252&lt;=0.999,"90%-99.9%",
A252&lt;=5,"&gt;100%",
A252&gt;5,"&gt;500%"
)</f>
        <v>(19.9%-10%)</v>
      </c>
      <c r="H252" s="52">
        <f t="shared" si="9"/>
        <v>-0.111322526104033</v>
      </c>
      <c r="I252" s="52">
        <f t="shared" si="10"/>
        <v>-0.111322526104033</v>
      </c>
      <c r="J252" s="12">
        <f t="shared" si="11"/>
        <v>1</v>
      </c>
    </row>
    <row r="253" spans="1:10" x14ac:dyDescent="0.25">
      <c r="A253" s="58">
        <v>-0.10552461595001829</v>
      </c>
      <c r="B253" s="56" t="s">
        <v>689</v>
      </c>
      <c r="C253" s="59">
        <v>1360.5</v>
      </c>
      <c r="D253" s="60">
        <v>1216.9337600000001</v>
      </c>
      <c r="G253" s="12" t="str" cm="1">
        <f t="array" ref="G253">_xlfn.IFS(
A253&lt;=-1,"(&gt;=100%)",
A253&lt;=-0.9,"(99.9%-90%)",
A253&lt;=-0.8,"(89.9%-80%)",
A253&lt;=-0.7,"(79.9%-70%)",
A253&lt;=-0.6,"(69.9%-60%)",
A253&lt;=-0.5,"(59.9%-50%)",
A253&lt;=-0.4,"(49.9%-40%)",
A253&lt;=-0.3,"(39.9%-30%)",
A253&lt;=-0.2,"(29.9%-20%)",
A253&lt;=-0.1,"(19.9%-10%)",
A253&lt;0,"(9.9%-0.01%)",
A253&lt;=0.0999,"0%-9.9%",
A253&lt;=0.1999,"10%-19.9%",
A253&lt;=0.2999,"20%-29.9%",
A253&lt;=0.3999,"30%-39.9%",
A253&lt;=0.4999,"40%-49.9%",
A253&lt;=0.5999,"50%-59.9%",
A253&lt;=0.6999,"60%-69.9%",
A253&lt;=0.7999,"70%-79.9%",
A253&lt;=0.8999,"80%-89.9%",
A253&lt;=0.999,"90%-99.9%",
A253&lt;=5,"&gt;100%",
A253&gt;5,"&gt;500%"
)</f>
        <v>(19.9%-10%)</v>
      </c>
      <c r="H253" s="52">
        <f t="shared" si="9"/>
        <v>-0.10552461595001829</v>
      </c>
      <c r="I253" s="52">
        <f t="shared" si="10"/>
        <v>-0.10552461595001829</v>
      </c>
      <c r="J253" s="12">
        <f t="shared" si="11"/>
        <v>1</v>
      </c>
    </row>
    <row r="254" spans="1:10" x14ac:dyDescent="0.25">
      <c r="A254" s="58">
        <v>-0.10478381063705446</v>
      </c>
      <c r="B254" s="56" t="s">
        <v>686</v>
      </c>
      <c r="C254" s="59">
        <v>171.1</v>
      </c>
      <c r="D254" s="60">
        <v>153.17148999999998</v>
      </c>
      <c r="G254" s="12" t="str" cm="1">
        <f t="array" ref="G254">_xlfn.IFS(
A254&lt;=-1,"(&gt;=100%)",
A254&lt;=-0.9,"(99.9%-90%)",
A254&lt;=-0.8,"(89.9%-80%)",
A254&lt;=-0.7,"(79.9%-70%)",
A254&lt;=-0.6,"(69.9%-60%)",
A254&lt;=-0.5,"(59.9%-50%)",
A254&lt;=-0.4,"(49.9%-40%)",
A254&lt;=-0.3,"(39.9%-30%)",
A254&lt;=-0.2,"(29.9%-20%)",
A254&lt;=-0.1,"(19.9%-10%)",
A254&lt;0,"(9.9%-0.01%)",
A254&lt;=0.0999,"0%-9.9%",
A254&lt;=0.1999,"10%-19.9%",
A254&lt;=0.2999,"20%-29.9%",
A254&lt;=0.3999,"30%-39.9%",
A254&lt;=0.4999,"40%-49.9%",
A254&lt;=0.5999,"50%-59.9%",
A254&lt;=0.6999,"60%-69.9%",
A254&lt;=0.7999,"70%-79.9%",
A254&lt;=0.8999,"80%-89.9%",
A254&lt;=0.999,"90%-99.9%",
A254&lt;=5,"&gt;100%",
A254&gt;5,"&gt;500%"
)</f>
        <v>(19.9%-10%)</v>
      </c>
      <c r="H254" s="52">
        <f t="shared" si="9"/>
        <v>-0.10478381063705446</v>
      </c>
      <c r="I254" s="52">
        <f t="shared" si="10"/>
        <v>-0.10478381063705446</v>
      </c>
      <c r="J254" s="12">
        <f t="shared" si="11"/>
        <v>1</v>
      </c>
    </row>
    <row r="255" spans="1:10" x14ac:dyDescent="0.25">
      <c r="A255" s="58">
        <v>-0.10433459841129748</v>
      </c>
      <c r="B255" s="56" t="s">
        <v>877</v>
      </c>
      <c r="C255" s="59">
        <v>226.6</v>
      </c>
      <c r="D255" s="60">
        <v>202.95777999999999</v>
      </c>
      <c r="G255" s="12" t="str" cm="1">
        <f t="array" ref="G255">_xlfn.IFS(
A255&lt;=-1,"(&gt;=100%)",
A255&lt;=-0.9,"(99.9%-90%)",
A255&lt;=-0.8,"(89.9%-80%)",
A255&lt;=-0.7,"(79.9%-70%)",
A255&lt;=-0.6,"(69.9%-60%)",
A255&lt;=-0.5,"(59.9%-50%)",
A255&lt;=-0.4,"(49.9%-40%)",
A255&lt;=-0.3,"(39.9%-30%)",
A255&lt;=-0.2,"(29.9%-20%)",
A255&lt;=-0.1,"(19.9%-10%)",
A255&lt;0,"(9.9%-0.01%)",
A255&lt;=0.0999,"0%-9.9%",
A255&lt;=0.1999,"10%-19.9%",
A255&lt;=0.2999,"20%-29.9%",
A255&lt;=0.3999,"30%-39.9%",
A255&lt;=0.4999,"40%-49.9%",
A255&lt;=0.5999,"50%-59.9%",
A255&lt;=0.6999,"60%-69.9%",
A255&lt;=0.7999,"70%-79.9%",
A255&lt;=0.8999,"80%-89.9%",
A255&lt;=0.999,"90%-99.9%",
A255&lt;=5,"&gt;100%",
A255&gt;5,"&gt;500%"
)</f>
        <v>(19.9%-10%)</v>
      </c>
      <c r="H255" s="52">
        <f t="shared" si="9"/>
        <v>-0.10433459841129748</v>
      </c>
      <c r="I255" s="52">
        <f t="shared" si="10"/>
        <v>-0.10433459841129748</v>
      </c>
      <c r="J255" s="12">
        <f t="shared" si="11"/>
        <v>1</v>
      </c>
    </row>
    <row r="256" spans="1:10" x14ac:dyDescent="0.25">
      <c r="A256" s="58">
        <v>-0.10415202774813248</v>
      </c>
      <c r="B256" s="56" t="s">
        <v>390</v>
      </c>
      <c r="C256" s="59">
        <v>562.20000000000005</v>
      </c>
      <c r="D256" s="60">
        <v>503.64572999999996</v>
      </c>
      <c r="G256" s="12" t="str" cm="1">
        <f t="array" ref="G256">_xlfn.IFS(
A256&lt;=-1,"(&gt;=100%)",
A256&lt;=-0.9,"(99.9%-90%)",
A256&lt;=-0.8,"(89.9%-80%)",
A256&lt;=-0.7,"(79.9%-70%)",
A256&lt;=-0.6,"(69.9%-60%)",
A256&lt;=-0.5,"(59.9%-50%)",
A256&lt;=-0.4,"(49.9%-40%)",
A256&lt;=-0.3,"(39.9%-30%)",
A256&lt;=-0.2,"(29.9%-20%)",
A256&lt;=-0.1,"(19.9%-10%)",
A256&lt;0,"(9.9%-0.01%)",
A256&lt;=0.0999,"0%-9.9%",
A256&lt;=0.1999,"10%-19.9%",
A256&lt;=0.2999,"20%-29.9%",
A256&lt;=0.3999,"30%-39.9%",
A256&lt;=0.4999,"40%-49.9%",
A256&lt;=0.5999,"50%-59.9%",
A256&lt;=0.6999,"60%-69.9%",
A256&lt;=0.7999,"70%-79.9%",
A256&lt;=0.8999,"80%-89.9%",
A256&lt;=0.999,"90%-99.9%",
A256&lt;=5,"&gt;100%",
A256&gt;5,"&gt;500%"
)</f>
        <v>(19.9%-10%)</v>
      </c>
      <c r="H256" s="52">
        <f t="shared" si="9"/>
        <v>-0.10415202774813248</v>
      </c>
      <c r="I256" s="52">
        <f t="shared" si="10"/>
        <v>-0.10415202774813248</v>
      </c>
      <c r="J256" s="12">
        <f t="shared" si="11"/>
        <v>1</v>
      </c>
    </row>
    <row r="257" spans="1:10" x14ac:dyDescent="0.25">
      <c r="A257" s="58">
        <v>-0.10302099866844214</v>
      </c>
      <c r="B257" s="56" t="s">
        <v>879</v>
      </c>
      <c r="C257" s="59">
        <v>1502</v>
      </c>
      <c r="D257" s="60">
        <v>1347.2624599999999</v>
      </c>
      <c r="G257" s="12" t="str" cm="1">
        <f t="array" ref="G257">_xlfn.IFS(
A257&lt;=-1,"(&gt;=100%)",
A257&lt;=-0.9,"(99.9%-90%)",
A257&lt;=-0.8,"(89.9%-80%)",
A257&lt;=-0.7,"(79.9%-70%)",
A257&lt;=-0.6,"(69.9%-60%)",
A257&lt;=-0.5,"(59.9%-50%)",
A257&lt;=-0.4,"(49.9%-40%)",
A257&lt;=-0.3,"(39.9%-30%)",
A257&lt;=-0.2,"(29.9%-20%)",
A257&lt;=-0.1,"(19.9%-10%)",
A257&lt;0,"(9.9%-0.01%)",
A257&lt;=0.0999,"0%-9.9%",
A257&lt;=0.1999,"10%-19.9%",
A257&lt;=0.2999,"20%-29.9%",
A257&lt;=0.3999,"30%-39.9%",
A257&lt;=0.4999,"40%-49.9%",
A257&lt;=0.5999,"50%-59.9%",
A257&lt;=0.6999,"60%-69.9%",
A257&lt;=0.7999,"70%-79.9%",
A257&lt;=0.8999,"80%-89.9%",
A257&lt;=0.999,"90%-99.9%",
A257&lt;=5,"&gt;100%",
A257&gt;5,"&gt;500%"
)</f>
        <v>(19.9%-10%)</v>
      </c>
      <c r="H257" s="52">
        <f t="shared" si="9"/>
        <v>-0.10302099866844214</v>
      </c>
      <c r="I257" s="52">
        <f t="shared" si="10"/>
        <v>-0.10302099866844214</v>
      </c>
      <c r="J257" s="12">
        <f t="shared" si="11"/>
        <v>1</v>
      </c>
    </row>
    <row r="258" spans="1:10" x14ac:dyDescent="0.25">
      <c r="A258" s="58">
        <v>-0.1016802431610942</v>
      </c>
      <c r="B258" s="56" t="s">
        <v>396</v>
      </c>
      <c r="C258" s="59">
        <v>131.6</v>
      </c>
      <c r="D258" s="60">
        <v>118.21888</v>
      </c>
      <c r="G258" s="12" t="str" cm="1">
        <f t="array" ref="G258">_xlfn.IFS(
A258&lt;=-1,"(&gt;=100%)",
A258&lt;=-0.9,"(99.9%-90%)",
A258&lt;=-0.8,"(89.9%-80%)",
A258&lt;=-0.7,"(79.9%-70%)",
A258&lt;=-0.6,"(69.9%-60%)",
A258&lt;=-0.5,"(59.9%-50%)",
A258&lt;=-0.4,"(49.9%-40%)",
A258&lt;=-0.3,"(39.9%-30%)",
A258&lt;=-0.2,"(29.9%-20%)",
A258&lt;=-0.1,"(19.9%-10%)",
A258&lt;0,"(9.9%-0.01%)",
A258&lt;=0.0999,"0%-9.9%",
A258&lt;=0.1999,"10%-19.9%",
A258&lt;=0.2999,"20%-29.9%",
A258&lt;=0.3999,"30%-39.9%",
A258&lt;=0.4999,"40%-49.9%",
A258&lt;=0.5999,"50%-59.9%",
A258&lt;=0.6999,"60%-69.9%",
A258&lt;=0.7999,"70%-79.9%",
A258&lt;=0.8999,"80%-89.9%",
A258&lt;=0.999,"90%-99.9%",
A258&lt;=5,"&gt;100%",
A258&gt;5,"&gt;500%"
)</f>
        <v>(19.9%-10%)</v>
      </c>
      <c r="H258" s="52">
        <f t="shared" si="9"/>
        <v>-0.1016802431610942</v>
      </c>
      <c r="I258" s="52">
        <f t="shared" si="10"/>
        <v>-0.1016802431610942</v>
      </c>
      <c r="J258" s="12">
        <f t="shared" si="11"/>
        <v>1</v>
      </c>
    </row>
    <row r="259" spans="1:10" x14ac:dyDescent="0.25">
      <c r="A259" s="58">
        <v>-0.10093851912123671</v>
      </c>
      <c r="B259" s="56" t="s">
        <v>695</v>
      </c>
      <c r="C259" s="59">
        <v>614.5</v>
      </c>
      <c r="D259" s="60">
        <v>552.47328000000005</v>
      </c>
      <c r="G259" s="12" t="str" cm="1">
        <f t="array" ref="G259">_xlfn.IFS(
A259&lt;=-1,"(&gt;=100%)",
A259&lt;=-0.9,"(99.9%-90%)",
A259&lt;=-0.8,"(89.9%-80%)",
A259&lt;=-0.7,"(79.9%-70%)",
A259&lt;=-0.6,"(69.9%-60%)",
A259&lt;=-0.5,"(59.9%-50%)",
A259&lt;=-0.4,"(49.9%-40%)",
A259&lt;=-0.3,"(39.9%-30%)",
A259&lt;=-0.2,"(29.9%-20%)",
A259&lt;=-0.1,"(19.9%-10%)",
A259&lt;0,"(9.9%-0.01%)",
A259&lt;=0.0999,"0%-9.9%",
A259&lt;=0.1999,"10%-19.9%",
A259&lt;=0.2999,"20%-29.9%",
A259&lt;=0.3999,"30%-39.9%",
A259&lt;=0.4999,"40%-49.9%",
A259&lt;=0.5999,"50%-59.9%",
A259&lt;=0.6999,"60%-69.9%",
A259&lt;=0.7999,"70%-79.9%",
A259&lt;=0.8999,"80%-89.9%",
A259&lt;=0.999,"90%-99.9%",
A259&lt;=5,"&gt;100%",
A259&gt;5,"&gt;500%"
)</f>
        <v>(19.9%-10%)</v>
      </c>
      <c r="H259" s="52">
        <f t="shared" si="9"/>
        <v>-0.10093851912123671</v>
      </c>
      <c r="I259" s="52">
        <f t="shared" si="10"/>
        <v>-0.10093851912123671</v>
      </c>
      <c r="J259" s="12">
        <f t="shared" si="11"/>
        <v>1</v>
      </c>
    </row>
    <row r="260" spans="1:10" x14ac:dyDescent="0.25">
      <c r="A260" s="58">
        <v>-9.8298032777604849E-2</v>
      </c>
      <c r="B260" s="56" t="s">
        <v>110</v>
      </c>
      <c r="C260" s="59">
        <v>3532.9</v>
      </c>
      <c r="D260" s="60">
        <v>3185.6228799999999</v>
      </c>
      <c r="G260" s="12" t="str" cm="1">
        <f t="array" ref="G260">_xlfn.IFS(
A260&lt;=-1,"(&gt;=100%)",
A260&lt;=-0.9,"(99.9%-90%)",
A260&lt;=-0.8,"(89.9%-80%)",
A260&lt;=-0.7,"(79.9%-70%)",
A260&lt;=-0.6,"(69.9%-60%)",
A260&lt;=-0.5,"(59.9%-50%)",
A260&lt;=-0.4,"(49.9%-40%)",
A260&lt;=-0.3,"(39.9%-30%)",
A260&lt;=-0.2,"(29.9%-20%)",
A260&lt;=-0.1,"(19.9%-10%)",
A260&lt;0,"(9.9%-0.01%)",
A260&lt;=0.0999,"0%-9.9%",
A260&lt;=0.1999,"10%-19.9%",
A260&lt;=0.2999,"20%-29.9%",
A260&lt;=0.3999,"30%-39.9%",
A260&lt;=0.4999,"40%-49.9%",
A260&lt;=0.5999,"50%-59.9%",
A260&lt;=0.6999,"60%-69.9%",
A260&lt;=0.7999,"70%-79.9%",
A260&lt;=0.8999,"80%-89.9%",
A260&lt;=0.999,"90%-99.9%",
A260&lt;=5,"&gt;100%",
A260&gt;5,"&gt;500%"
)</f>
        <v>(9.9%-0.01%)</v>
      </c>
      <c r="H260" s="52">
        <f t="shared" ref="H260:H323" si="12">IF(A260&lt;&gt;"",A260,#N/A)</f>
        <v>-9.8298032777604849E-2</v>
      </c>
      <c r="I260" s="52">
        <f t="shared" ref="I260:I323" si="13">IF(ISNUMBER(H260),H260,"")</f>
        <v>-9.8298032777604849E-2</v>
      </c>
      <c r="J260" s="12">
        <f t="shared" ref="J260:J323" si="14">IF(ISNUMBER(I260),IF(AND(I260&gt;=($M$14-$M$13),I260&lt;=($M$14+$M$13)),1,0),"")</f>
        <v>1</v>
      </c>
    </row>
    <row r="261" spans="1:10" x14ac:dyDescent="0.25">
      <c r="A261" s="58">
        <v>-9.6028255256363104E-2</v>
      </c>
      <c r="B261" s="56" t="s">
        <v>165</v>
      </c>
      <c r="C261" s="59">
        <v>271.10000000000002</v>
      </c>
      <c r="D261" s="60">
        <v>245.06673999999998</v>
      </c>
      <c r="G261" s="12" t="str" cm="1">
        <f t="array" ref="G261">_xlfn.IFS(
A261&lt;=-1,"(&gt;=100%)",
A261&lt;=-0.9,"(99.9%-90%)",
A261&lt;=-0.8,"(89.9%-80%)",
A261&lt;=-0.7,"(79.9%-70%)",
A261&lt;=-0.6,"(69.9%-60%)",
A261&lt;=-0.5,"(59.9%-50%)",
A261&lt;=-0.4,"(49.9%-40%)",
A261&lt;=-0.3,"(39.9%-30%)",
A261&lt;=-0.2,"(29.9%-20%)",
A261&lt;=-0.1,"(19.9%-10%)",
A261&lt;0,"(9.9%-0.01%)",
A261&lt;=0.0999,"0%-9.9%",
A261&lt;=0.1999,"10%-19.9%",
A261&lt;=0.2999,"20%-29.9%",
A261&lt;=0.3999,"30%-39.9%",
A261&lt;=0.4999,"40%-49.9%",
A261&lt;=0.5999,"50%-59.9%",
A261&lt;=0.6999,"60%-69.9%",
A261&lt;=0.7999,"70%-79.9%",
A261&lt;=0.8999,"80%-89.9%",
A261&lt;=0.999,"90%-99.9%",
A261&lt;=5,"&gt;100%",
A261&gt;5,"&gt;500%"
)</f>
        <v>(9.9%-0.01%)</v>
      </c>
      <c r="H261" s="52">
        <f t="shared" si="12"/>
        <v>-9.6028255256363104E-2</v>
      </c>
      <c r="I261" s="52">
        <f t="shared" si="13"/>
        <v>-9.6028255256363104E-2</v>
      </c>
      <c r="J261" s="12">
        <f t="shared" si="14"/>
        <v>1</v>
      </c>
    </row>
    <row r="262" spans="1:10" x14ac:dyDescent="0.25">
      <c r="A262" s="58">
        <v>-9.5728752464094471E-2</v>
      </c>
      <c r="B262" s="56" t="s">
        <v>258</v>
      </c>
      <c r="C262" s="59">
        <v>2485.6999999999998</v>
      </c>
      <c r="D262" s="60">
        <v>2247.7470400000002</v>
      </c>
      <c r="G262" s="12" t="str" cm="1">
        <f t="array" ref="G262">_xlfn.IFS(
A262&lt;=-1,"(&gt;=100%)",
A262&lt;=-0.9,"(99.9%-90%)",
A262&lt;=-0.8,"(89.9%-80%)",
A262&lt;=-0.7,"(79.9%-70%)",
A262&lt;=-0.6,"(69.9%-60%)",
A262&lt;=-0.5,"(59.9%-50%)",
A262&lt;=-0.4,"(49.9%-40%)",
A262&lt;=-0.3,"(39.9%-30%)",
A262&lt;=-0.2,"(29.9%-20%)",
A262&lt;=-0.1,"(19.9%-10%)",
A262&lt;0,"(9.9%-0.01%)",
A262&lt;=0.0999,"0%-9.9%",
A262&lt;=0.1999,"10%-19.9%",
A262&lt;=0.2999,"20%-29.9%",
A262&lt;=0.3999,"30%-39.9%",
A262&lt;=0.4999,"40%-49.9%",
A262&lt;=0.5999,"50%-59.9%",
A262&lt;=0.6999,"60%-69.9%",
A262&lt;=0.7999,"70%-79.9%",
A262&lt;=0.8999,"80%-89.9%",
A262&lt;=0.999,"90%-99.9%",
A262&lt;=5,"&gt;100%",
A262&gt;5,"&gt;500%"
)</f>
        <v>(9.9%-0.01%)</v>
      </c>
      <c r="H262" s="52">
        <f t="shared" si="12"/>
        <v>-9.5728752464094471E-2</v>
      </c>
      <c r="I262" s="52">
        <f t="shared" si="13"/>
        <v>-9.5728752464094471E-2</v>
      </c>
      <c r="J262" s="12">
        <f t="shared" si="14"/>
        <v>1</v>
      </c>
    </row>
    <row r="263" spans="1:10" x14ac:dyDescent="0.25">
      <c r="A263" s="58">
        <v>-9.5551816923773486E-2</v>
      </c>
      <c r="B263" s="56" t="s">
        <v>550</v>
      </c>
      <c r="C263" s="59">
        <v>3900.7139999999999</v>
      </c>
      <c r="D263" s="60">
        <v>3527.9936899999998</v>
      </c>
      <c r="G263" s="12" t="str" cm="1">
        <f t="array" ref="G263">_xlfn.IFS(
A263&lt;=-1,"(&gt;=100%)",
A263&lt;=-0.9,"(99.9%-90%)",
A263&lt;=-0.8,"(89.9%-80%)",
A263&lt;=-0.7,"(79.9%-70%)",
A263&lt;=-0.6,"(69.9%-60%)",
A263&lt;=-0.5,"(59.9%-50%)",
A263&lt;=-0.4,"(49.9%-40%)",
A263&lt;=-0.3,"(39.9%-30%)",
A263&lt;=-0.2,"(29.9%-20%)",
A263&lt;=-0.1,"(19.9%-10%)",
A263&lt;0,"(9.9%-0.01%)",
A263&lt;=0.0999,"0%-9.9%",
A263&lt;=0.1999,"10%-19.9%",
A263&lt;=0.2999,"20%-29.9%",
A263&lt;=0.3999,"30%-39.9%",
A263&lt;=0.4999,"40%-49.9%",
A263&lt;=0.5999,"50%-59.9%",
A263&lt;=0.6999,"60%-69.9%",
A263&lt;=0.7999,"70%-79.9%",
A263&lt;=0.8999,"80%-89.9%",
A263&lt;=0.999,"90%-99.9%",
A263&lt;=5,"&gt;100%",
A263&gt;5,"&gt;500%"
)</f>
        <v>(9.9%-0.01%)</v>
      </c>
      <c r="H263" s="52">
        <f t="shared" si="12"/>
        <v>-9.5551816923773486E-2</v>
      </c>
      <c r="I263" s="52">
        <f t="shared" si="13"/>
        <v>-9.5551816923773486E-2</v>
      </c>
      <c r="J263" s="12">
        <f t="shared" si="14"/>
        <v>1</v>
      </c>
    </row>
    <row r="264" spans="1:10" x14ac:dyDescent="0.25">
      <c r="A264" s="58">
        <v>-9.3978950695322361E-2</v>
      </c>
      <c r="B264" s="56" t="s">
        <v>975</v>
      </c>
      <c r="C264" s="59">
        <v>316.39999999999998</v>
      </c>
      <c r="D264" s="60">
        <v>286.66505999999998</v>
      </c>
      <c r="G264" s="12" t="str" cm="1">
        <f t="array" ref="G264">_xlfn.IFS(
A264&lt;=-1,"(&gt;=100%)",
A264&lt;=-0.9,"(99.9%-90%)",
A264&lt;=-0.8,"(89.9%-80%)",
A264&lt;=-0.7,"(79.9%-70%)",
A264&lt;=-0.6,"(69.9%-60%)",
A264&lt;=-0.5,"(59.9%-50%)",
A264&lt;=-0.4,"(49.9%-40%)",
A264&lt;=-0.3,"(39.9%-30%)",
A264&lt;=-0.2,"(29.9%-20%)",
A264&lt;=-0.1,"(19.9%-10%)",
A264&lt;0,"(9.9%-0.01%)",
A264&lt;=0.0999,"0%-9.9%",
A264&lt;=0.1999,"10%-19.9%",
A264&lt;=0.2999,"20%-29.9%",
A264&lt;=0.3999,"30%-39.9%",
A264&lt;=0.4999,"40%-49.9%",
A264&lt;=0.5999,"50%-59.9%",
A264&lt;=0.6999,"60%-69.9%",
A264&lt;=0.7999,"70%-79.9%",
A264&lt;=0.8999,"80%-89.9%",
A264&lt;=0.999,"90%-99.9%",
A264&lt;=5,"&gt;100%",
A264&gt;5,"&gt;500%"
)</f>
        <v>(9.9%-0.01%)</v>
      </c>
      <c r="H264" s="52">
        <f t="shared" si="12"/>
        <v>-9.3978950695322361E-2</v>
      </c>
      <c r="I264" s="52">
        <f t="shared" si="13"/>
        <v>-9.3978950695322361E-2</v>
      </c>
      <c r="J264" s="12">
        <f t="shared" si="14"/>
        <v>1</v>
      </c>
    </row>
    <row r="265" spans="1:10" x14ac:dyDescent="0.25">
      <c r="A265" s="58">
        <v>-9.3211350499211809E-2</v>
      </c>
      <c r="B265" s="56" t="s">
        <v>309</v>
      </c>
      <c r="C265" s="59">
        <v>380.6</v>
      </c>
      <c r="D265" s="60">
        <v>345.12376</v>
      </c>
      <c r="G265" s="12" t="str" cm="1">
        <f t="array" ref="G265">_xlfn.IFS(
A265&lt;=-1,"(&gt;=100%)",
A265&lt;=-0.9,"(99.9%-90%)",
A265&lt;=-0.8,"(89.9%-80%)",
A265&lt;=-0.7,"(79.9%-70%)",
A265&lt;=-0.6,"(69.9%-60%)",
A265&lt;=-0.5,"(59.9%-50%)",
A265&lt;=-0.4,"(49.9%-40%)",
A265&lt;=-0.3,"(39.9%-30%)",
A265&lt;=-0.2,"(29.9%-20%)",
A265&lt;=-0.1,"(19.9%-10%)",
A265&lt;0,"(9.9%-0.01%)",
A265&lt;=0.0999,"0%-9.9%",
A265&lt;=0.1999,"10%-19.9%",
A265&lt;=0.2999,"20%-29.9%",
A265&lt;=0.3999,"30%-39.9%",
A265&lt;=0.4999,"40%-49.9%",
A265&lt;=0.5999,"50%-59.9%",
A265&lt;=0.6999,"60%-69.9%",
A265&lt;=0.7999,"70%-79.9%",
A265&lt;=0.8999,"80%-89.9%",
A265&lt;=0.999,"90%-99.9%",
A265&lt;=5,"&gt;100%",
A265&gt;5,"&gt;500%"
)</f>
        <v>(9.9%-0.01%)</v>
      </c>
      <c r="H265" s="52">
        <f t="shared" si="12"/>
        <v>-9.3211350499211809E-2</v>
      </c>
      <c r="I265" s="52">
        <f t="shared" si="13"/>
        <v>-9.3211350499211809E-2</v>
      </c>
      <c r="J265" s="12">
        <f t="shared" si="14"/>
        <v>1</v>
      </c>
    </row>
    <row r="266" spans="1:10" x14ac:dyDescent="0.25">
      <c r="A266" s="58">
        <v>-9.2764918533604898E-2</v>
      </c>
      <c r="B266" s="56" t="s">
        <v>383</v>
      </c>
      <c r="C266" s="59">
        <v>196.4</v>
      </c>
      <c r="D266" s="60">
        <v>178.18097</v>
      </c>
      <c r="G266" s="12" t="str" cm="1">
        <f t="array" ref="G266">_xlfn.IFS(
A266&lt;=-1,"(&gt;=100%)",
A266&lt;=-0.9,"(99.9%-90%)",
A266&lt;=-0.8,"(89.9%-80%)",
A266&lt;=-0.7,"(79.9%-70%)",
A266&lt;=-0.6,"(69.9%-60%)",
A266&lt;=-0.5,"(59.9%-50%)",
A266&lt;=-0.4,"(49.9%-40%)",
A266&lt;=-0.3,"(39.9%-30%)",
A266&lt;=-0.2,"(29.9%-20%)",
A266&lt;=-0.1,"(19.9%-10%)",
A266&lt;0,"(9.9%-0.01%)",
A266&lt;=0.0999,"0%-9.9%",
A266&lt;=0.1999,"10%-19.9%",
A266&lt;=0.2999,"20%-29.9%",
A266&lt;=0.3999,"30%-39.9%",
A266&lt;=0.4999,"40%-49.9%",
A266&lt;=0.5999,"50%-59.9%",
A266&lt;=0.6999,"60%-69.9%",
A266&lt;=0.7999,"70%-79.9%",
A266&lt;=0.8999,"80%-89.9%",
A266&lt;=0.999,"90%-99.9%",
A266&lt;=5,"&gt;100%",
A266&gt;5,"&gt;500%"
)</f>
        <v>(9.9%-0.01%)</v>
      </c>
      <c r="H266" s="52">
        <f t="shared" si="12"/>
        <v>-9.2764918533604898E-2</v>
      </c>
      <c r="I266" s="52">
        <f t="shared" si="13"/>
        <v>-9.2764918533604898E-2</v>
      </c>
      <c r="J266" s="12">
        <f t="shared" si="14"/>
        <v>1</v>
      </c>
    </row>
    <row r="267" spans="1:10" x14ac:dyDescent="0.25">
      <c r="A267" s="58">
        <v>-9.1213267688559557E-2</v>
      </c>
      <c r="B267" s="56" t="s">
        <v>217</v>
      </c>
      <c r="C267" s="59">
        <v>1970.2</v>
      </c>
      <c r="D267" s="60">
        <v>1790.49162</v>
      </c>
      <c r="G267" s="12" t="str" cm="1">
        <f t="array" ref="G267">_xlfn.IFS(
A267&lt;=-1,"(&gt;=100%)",
A267&lt;=-0.9,"(99.9%-90%)",
A267&lt;=-0.8,"(89.9%-80%)",
A267&lt;=-0.7,"(79.9%-70%)",
A267&lt;=-0.6,"(69.9%-60%)",
A267&lt;=-0.5,"(59.9%-50%)",
A267&lt;=-0.4,"(49.9%-40%)",
A267&lt;=-0.3,"(39.9%-30%)",
A267&lt;=-0.2,"(29.9%-20%)",
A267&lt;=-0.1,"(19.9%-10%)",
A267&lt;0,"(9.9%-0.01%)",
A267&lt;=0.0999,"0%-9.9%",
A267&lt;=0.1999,"10%-19.9%",
A267&lt;=0.2999,"20%-29.9%",
A267&lt;=0.3999,"30%-39.9%",
A267&lt;=0.4999,"40%-49.9%",
A267&lt;=0.5999,"50%-59.9%",
A267&lt;=0.6999,"60%-69.9%",
A267&lt;=0.7999,"70%-79.9%",
A267&lt;=0.8999,"80%-89.9%",
A267&lt;=0.999,"90%-99.9%",
A267&lt;=5,"&gt;100%",
A267&gt;5,"&gt;500%"
)</f>
        <v>(9.9%-0.01%)</v>
      </c>
      <c r="H267" s="52">
        <f t="shared" si="12"/>
        <v>-9.1213267688559557E-2</v>
      </c>
      <c r="I267" s="52">
        <f t="shared" si="13"/>
        <v>-9.1213267688559557E-2</v>
      </c>
      <c r="J267" s="12">
        <f t="shared" si="14"/>
        <v>1</v>
      </c>
    </row>
    <row r="268" spans="1:10" x14ac:dyDescent="0.25">
      <c r="A268" s="58">
        <v>-9.1023114260081542E-2</v>
      </c>
      <c r="B268" s="56" t="s">
        <v>476</v>
      </c>
      <c r="C268" s="59">
        <v>4347.1000000000004</v>
      </c>
      <c r="D268" s="60">
        <v>3951.4134199999999</v>
      </c>
      <c r="G268" s="12" t="str" cm="1">
        <f t="array" ref="G268">_xlfn.IFS(
A268&lt;=-1,"(&gt;=100%)",
A268&lt;=-0.9,"(99.9%-90%)",
A268&lt;=-0.8,"(89.9%-80%)",
A268&lt;=-0.7,"(79.9%-70%)",
A268&lt;=-0.6,"(69.9%-60%)",
A268&lt;=-0.5,"(59.9%-50%)",
A268&lt;=-0.4,"(49.9%-40%)",
A268&lt;=-0.3,"(39.9%-30%)",
A268&lt;=-0.2,"(29.9%-20%)",
A268&lt;=-0.1,"(19.9%-10%)",
A268&lt;0,"(9.9%-0.01%)",
A268&lt;=0.0999,"0%-9.9%",
A268&lt;=0.1999,"10%-19.9%",
A268&lt;=0.2999,"20%-29.9%",
A268&lt;=0.3999,"30%-39.9%",
A268&lt;=0.4999,"40%-49.9%",
A268&lt;=0.5999,"50%-59.9%",
A268&lt;=0.6999,"60%-69.9%",
A268&lt;=0.7999,"70%-79.9%",
A268&lt;=0.8999,"80%-89.9%",
A268&lt;=0.999,"90%-99.9%",
A268&lt;=5,"&gt;100%",
A268&gt;5,"&gt;500%"
)</f>
        <v>(9.9%-0.01%)</v>
      </c>
      <c r="H268" s="52">
        <f t="shared" si="12"/>
        <v>-9.1023114260081542E-2</v>
      </c>
      <c r="I268" s="52">
        <f t="shared" si="13"/>
        <v>-9.1023114260081542E-2</v>
      </c>
      <c r="J268" s="12">
        <f t="shared" si="14"/>
        <v>1</v>
      </c>
    </row>
    <row r="269" spans="1:10" x14ac:dyDescent="0.25">
      <c r="A269" s="58">
        <v>-9.0563910646939347E-2</v>
      </c>
      <c r="B269" s="56" t="s">
        <v>379</v>
      </c>
      <c r="C269" s="59">
        <v>344.7</v>
      </c>
      <c r="D269" s="60">
        <v>313.48262</v>
      </c>
      <c r="G269" s="12" t="str" cm="1">
        <f t="array" ref="G269">_xlfn.IFS(
A269&lt;=-1,"(&gt;=100%)",
A269&lt;=-0.9,"(99.9%-90%)",
A269&lt;=-0.8,"(89.9%-80%)",
A269&lt;=-0.7,"(79.9%-70%)",
A269&lt;=-0.6,"(69.9%-60%)",
A269&lt;=-0.5,"(59.9%-50%)",
A269&lt;=-0.4,"(49.9%-40%)",
A269&lt;=-0.3,"(39.9%-30%)",
A269&lt;=-0.2,"(29.9%-20%)",
A269&lt;=-0.1,"(19.9%-10%)",
A269&lt;0,"(9.9%-0.01%)",
A269&lt;=0.0999,"0%-9.9%",
A269&lt;=0.1999,"10%-19.9%",
A269&lt;=0.2999,"20%-29.9%",
A269&lt;=0.3999,"30%-39.9%",
A269&lt;=0.4999,"40%-49.9%",
A269&lt;=0.5999,"50%-59.9%",
A269&lt;=0.6999,"60%-69.9%",
A269&lt;=0.7999,"70%-79.9%",
A269&lt;=0.8999,"80%-89.9%",
A269&lt;=0.999,"90%-99.9%",
A269&lt;=5,"&gt;100%",
A269&gt;5,"&gt;500%"
)</f>
        <v>(9.9%-0.01%)</v>
      </c>
      <c r="H269" s="52">
        <f t="shared" si="12"/>
        <v>-9.0563910646939347E-2</v>
      </c>
      <c r="I269" s="52">
        <f t="shared" si="13"/>
        <v>-9.0563910646939347E-2</v>
      </c>
      <c r="J269" s="12">
        <f t="shared" si="14"/>
        <v>1</v>
      </c>
    </row>
    <row r="270" spans="1:10" x14ac:dyDescent="0.25">
      <c r="A270" s="58">
        <v>-9.0128988644567351E-2</v>
      </c>
      <c r="B270" s="56" t="s">
        <v>780</v>
      </c>
      <c r="C270" s="59">
        <v>775.28530000000001</v>
      </c>
      <c r="D270" s="60">
        <v>705.40962000000002</v>
      </c>
      <c r="G270" s="12" t="str" cm="1">
        <f t="array" ref="G270">_xlfn.IFS(
A270&lt;=-1,"(&gt;=100%)",
A270&lt;=-0.9,"(99.9%-90%)",
A270&lt;=-0.8,"(89.9%-80%)",
A270&lt;=-0.7,"(79.9%-70%)",
A270&lt;=-0.6,"(69.9%-60%)",
A270&lt;=-0.5,"(59.9%-50%)",
A270&lt;=-0.4,"(49.9%-40%)",
A270&lt;=-0.3,"(39.9%-30%)",
A270&lt;=-0.2,"(29.9%-20%)",
A270&lt;=-0.1,"(19.9%-10%)",
A270&lt;0,"(9.9%-0.01%)",
A270&lt;=0.0999,"0%-9.9%",
A270&lt;=0.1999,"10%-19.9%",
A270&lt;=0.2999,"20%-29.9%",
A270&lt;=0.3999,"30%-39.9%",
A270&lt;=0.4999,"40%-49.9%",
A270&lt;=0.5999,"50%-59.9%",
A270&lt;=0.6999,"60%-69.9%",
A270&lt;=0.7999,"70%-79.9%",
A270&lt;=0.8999,"80%-89.9%",
A270&lt;=0.999,"90%-99.9%",
A270&lt;=5,"&gt;100%",
A270&gt;5,"&gt;500%"
)</f>
        <v>(9.9%-0.01%)</v>
      </c>
      <c r="H270" s="52">
        <f t="shared" si="12"/>
        <v>-9.0128988644567351E-2</v>
      </c>
      <c r="I270" s="52">
        <f t="shared" si="13"/>
        <v>-9.0128988644567351E-2</v>
      </c>
      <c r="J270" s="12">
        <f t="shared" si="14"/>
        <v>1</v>
      </c>
    </row>
    <row r="271" spans="1:10" x14ac:dyDescent="0.25">
      <c r="A271" s="58">
        <v>-8.9744808743169466E-2</v>
      </c>
      <c r="B271" s="56" t="s">
        <v>854</v>
      </c>
      <c r="C271" s="59">
        <v>18.3</v>
      </c>
      <c r="D271" s="60">
        <v>16.65767</v>
      </c>
      <c r="G271" s="12" t="str" cm="1">
        <f t="array" ref="G271">_xlfn.IFS(
A271&lt;=-1,"(&gt;=100%)",
A271&lt;=-0.9,"(99.9%-90%)",
A271&lt;=-0.8,"(89.9%-80%)",
A271&lt;=-0.7,"(79.9%-70%)",
A271&lt;=-0.6,"(69.9%-60%)",
A271&lt;=-0.5,"(59.9%-50%)",
A271&lt;=-0.4,"(49.9%-40%)",
A271&lt;=-0.3,"(39.9%-30%)",
A271&lt;=-0.2,"(29.9%-20%)",
A271&lt;=-0.1,"(19.9%-10%)",
A271&lt;0,"(9.9%-0.01%)",
A271&lt;=0.0999,"0%-9.9%",
A271&lt;=0.1999,"10%-19.9%",
A271&lt;=0.2999,"20%-29.9%",
A271&lt;=0.3999,"30%-39.9%",
A271&lt;=0.4999,"40%-49.9%",
A271&lt;=0.5999,"50%-59.9%",
A271&lt;=0.6999,"60%-69.9%",
A271&lt;=0.7999,"70%-79.9%",
A271&lt;=0.8999,"80%-89.9%",
A271&lt;=0.999,"90%-99.9%",
A271&lt;=5,"&gt;100%",
A271&gt;5,"&gt;500%"
)</f>
        <v>(9.9%-0.01%)</v>
      </c>
      <c r="H271" s="52">
        <f t="shared" si="12"/>
        <v>-8.9744808743169466E-2</v>
      </c>
      <c r="I271" s="52">
        <f t="shared" si="13"/>
        <v>-8.9744808743169466E-2</v>
      </c>
      <c r="J271" s="12">
        <f t="shared" si="14"/>
        <v>1</v>
      </c>
    </row>
    <row r="272" spans="1:10" x14ac:dyDescent="0.25">
      <c r="A272" s="58">
        <v>-8.9256728011472261E-2</v>
      </c>
      <c r="B272" s="56" t="s">
        <v>50</v>
      </c>
      <c r="C272" s="59">
        <v>836.8</v>
      </c>
      <c r="D272" s="60">
        <v>762.10996999999998</v>
      </c>
      <c r="G272" s="12" t="str" cm="1">
        <f t="array" ref="G272">_xlfn.IFS(
A272&lt;=-1,"(&gt;=100%)",
A272&lt;=-0.9,"(99.9%-90%)",
A272&lt;=-0.8,"(89.9%-80%)",
A272&lt;=-0.7,"(79.9%-70%)",
A272&lt;=-0.6,"(69.9%-60%)",
A272&lt;=-0.5,"(59.9%-50%)",
A272&lt;=-0.4,"(49.9%-40%)",
A272&lt;=-0.3,"(39.9%-30%)",
A272&lt;=-0.2,"(29.9%-20%)",
A272&lt;=-0.1,"(19.9%-10%)",
A272&lt;0,"(9.9%-0.01%)",
A272&lt;=0.0999,"0%-9.9%",
A272&lt;=0.1999,"10%-19.9%",
A272&lt;=0.2999,"20%-29.9%",
A272&lt;=0.3999,"30%-39.9%",
A272&lt;=0.4999,"40%-49.9%",
A272&lt;=0.5999,"50%-59.9%",
A272&lt;=0.6999,"60%-69.9%",
A272&lt;=0.7999,"70%-79.9%",
A272&lt;=0.8999,"80%-89.9%",
A272&lt;=0.999,"90%-99.9%",
A272&lt;=5,"&gt;100%",
A272&gt;5,"&gt;500%"
)</f>
        <v>(9.9%-0.01%)</v>
      </c>
      <c r="H272" s="52">
        <f t="shared" si="12"/>
        <v>-8.9256728011472261E-2</v>
      </c>
      <c r="I272" s="52">
        <f t="shared" si="13"/>
        <v>-8.9256728011472261E-2</v>
      </c>
      <c r="J272" s="12">
        <f t="shared" si="14"/>
        <v>1</v>
      </c>
    </row>
    <row r="273" spans="1:10" x14ac:dyDescent="0.25">
      <c r="A273" s="58">
        <v>-8.4387967914438464E-2</v>
      </c>
      <c r="B273" s="56" t="s">
        <v>955</v>
      </c>
      <c r="C273" s="59">
        <v>149.6</v>
      </c>
      <c r="D273" s="60">
        <v>136.97556</v>
      </c>
      <c r="G273" s="12" t="str" cm="1">
        <f t="array" ref="G273">_xlfn.IFS(
A273&lt;=-1,"(&gt;=100%)",
A273&lt;=-0.9,"(99.9%-90%)",
A273&lt;=-0.8,"(89.9%-80%)",
A273&lt;=-0.7,"(79.9%-70%)",
A273&lt;=-0.6,"(69.9%-60%)",
A273&lt;=-0.5,"(59.9%-50%)",
A273&lt;=-0.4,"(49.9%-40%)",
A273&lt;=-0.3,"(39.9%-30%)",
A273&lt;=-0.2,"(29.9%-20%)",
A273&lt;=-0.1,"(19.9%-10%)",
A273&lt;0,"(9.9%-0.01%)",
A273&lt;=0.0999,"0%-9.9%",
A273&lt;=0.1999,"10%-19.9%",
A273&lt;=0.2999,"20%-29.9%",
A273&lt;=0.3999,"30%-39.9%",
A273&lt;=0.4999,"40%-49.9%",
A273&lt;=0.5999,"50%-59.9%",
A273&lt;=0.6999,"60%-69.9%",
A273&lt;=0.7999,"70%-79.9%",
A273&lt;=0.8999,"80%-89.9%",
A273&lt;=0.999,"90%-99.9%",
A273&lt;=5,"&gt;100%",
A273&gt;5,"&gt;500%"
)</f>
        <v>(9.9%-0.01%)</v>
      </c>
      <c r="H273" s="52">
        <f t="shared" si="12"/>
        <v>-8.4387967914438464E-2</v>
      </c>
      <c r="I273" s="52">
        <f t="shared" si="13"/>
        <v>-8.4387967914438464E-2</v>
      </c>
      <c r="J273" s="12">
        <f t="shared" si="14"/>
        <v>1</v>
      </c>
    </row>
    <row r="274" spans="1:10" x14ac:dyDescent="0.25">
      <c r="A274" s="58">
        <v>-8.3560958904109625E-2</v>
      </c>
      <c r="B274" s="56" t="s">
        <v>927</v>
      </c>
      <c r="C274" s="59">
        <v>511</v>
      </c>
      <c r="D274" s="60">
        <v>468.30034999999998</v>
      </c>
      <c r="G274" s="12" t="str" cm="1">
        <f t="array" ref="G274">_xlfn.IFS(
A274&lt;=-1,"(&gt;=100%)",
A274&lt;=-0.9,"(99.9%-90%)",
A274&lt;=-0.8,"(89.9%-80%)",
A274&lt;=-0.7,"(79.9%-70%)",
A274&lt;=-0.6,"(69.9%-60%)",
A274&lt;=-0.5,"(59.9%-50%)",
A274&lt;=-0.4,"(49.9%-40%)",
A274&lt;=-0.3,"(39.9%-30%)",
A274&lt;=-0.2,"(29.9%-20%)",
A274&lt;=-0.1,"(19.9%-10%)",
A274&lt;0,"(9.9%-0.01%)",
A274&lt;=0.0999,"0%-9.9%",
A274&lt;=0.1999,"10%-19.9%",
A274&lt;=0.2999,"20%-29.9%",
A274&lt;=0.3999,"30%-39.9%",
A274&lt;=0.4999,"40%-49.9%",
A274&lt;=0.5999,"50%-59.9%",
A274&lt;=0.6999,"60%-69.9%",
A274&lt;=0.7999,"70%-79.9%",
A274&lt;=0.8999,"80%-89.9%",
A274&lt;=0.999,"90%-99.9%",
A274&lt;=5,"&gt;100%",
A274&gt;5,"&gt;500%"
)</f>
        <v>(9.9%-0.01%)</v>
      </c>
      <c r="H274" s="52">
        <f t="shared" si="12"/>
        <v>-8.3560958904109625E-2</v>
      </c>
      <c r="I274" s="52">
        <f t="shared" si="13"/>
        <v>-8.3560958904109625E-2</v>
      </c>
      <c r="J274" s="12">
        <f t="shared" si="14"/>
        <v>1</v>
      </c>
    </row>
    <row r="275" spans="1:10" x14ac:dyDescent="0.25">
      <c r="A275" s="58">
        <v>-8.2707354184277229E-2</v>
      </c>
      <c r="B275" s="56" t="s">
        <v>251</v>
      </c>
      <c r="C275" s="59">
        <v>118.3</v>
      </c>
      <c r="D275" s="60">
        <v>108.51572</v>
      </c>
      <c r="G275" s="12" t="str" cm="1">
        <f t="array" ref="G275">_xlfn.IFS(
A275&lt;=-1,"(&gt;=100%)",
A275&lt;=-0.9,"(99.9%-90%)",
A275&lt;=-0.8,"(89.9%-80%)",
A275&lt;=-0.7,"(79.9%-70%)",
A275&lt;=-0.6,"(69.9%-60%)",
A275&lt;=-0.5,"(59.9%-50%)",
A275&lt;=-0.4,"(49.9%-40%)",
A275&lt;=-0.3,"(39.9%-30%)",
A275&lt;=-0.2,"(29.9%-20%)",
A275&lt;=-0.1,"(19.9%-10%)",
A275&lt;0,"(9.9%-0.01%)",
A275&lt;=0.0999,"0%-9.9%",
A275&lt;=0.1999,"10%-19.9%",
A275&lt;=0.2999,"20%-29.9%",
A275&lt;=0.3999,"30%-39.9%",
A275&lt;=0.4999,"40%-49.9%",
A275&lt;=0.5999,"50%-59.9%",
A275&lt;=0.6999,"60%-69.9%",
A275&lt;=0.7999,"70%-79.9%",
A275&lt;=0.8999,"80%-89.9%",
A275&lt;=0.999,"90%-99.9%",
A275&lt;=5,"&gt;100%",
A275&gt;5,"&gt;500%"
)</f>
        <v>(9.9%-0.01%)</v>
      </c>
      <c r="H275" s="52">
        <f t="shared" si="12"/>
        <v>-8.2707354184277229E-2</v>
      </c>
      <c r="I275" s="52">
        <f t="shared" si="13"/>
        <v>-8.2707354184277229E-2</v>
      </c>
      <c r="J275" s="12">
        <f t="shared" si="14"/>
        <v>1</v>
      </c>
    </row>
    <row r="276" spans="1:10" x14ac:dyDescent="0.25">
      <c r="A276" s="58">
        <v>-8.2479798598949175E-2</v>
      </c>
      <c r="B276" s="56" t="s">
        <v>185</v>
      </c>
      <c r="C276" s="59">
        <v>1142</v>
      </c>
      <c r="D276" s="60">
        <v>1047.80807</v>
      </c>
      <c r="G276" s="12" t="str" cm="1">
        <f t="array" ref="G276">_xlfn.IFS(
A276&lt;=-1,"(&gt;=100%)",
A276&lt;=-0.9,"(99.9%-90%)",
A276&lt;=-0.8,"(89.9%-80%)",
A276&lt;=-0.7,"(79.9%-70%)",
A276&lt;=-0.6,"(69.9%-60%)",
A276&lt;=-0.5,"(59.9%-50%)",
A276&lt;=-0.4,"(49.9%-40%)",
A276&lt;=-0.3,"(39.9%-30%)",
A276&lt;=-0.2,"(29.9%-20%)",
A276&lt;=-0.1,"(19.9%-10%)",
A276&lt;0,"(9.9%-0.01%)",
A276&lt;=0.0999,"0%-9.9%",
A276&lt;=0.1999,"10%-19.9%",
A276&lt;=0.2999,"20%-29.9%",
A276&lt;=0.3999,"30%-39.9%",
A276&lt;=0.4999,"40%-49.9%",
A276&lt;=0.5999,"50%-59.9%",
A276&lt;=0.6999,"60%-69.9%",
A276&lt;=0.7999,"70%-79.9%",
A276&lt;=0.8999,"80%-89.9%",
A276&lt;=0.999,"90%-99.9%",
A276&lt;=5,"&gt;100%",
A276&gt;5,"&gt;500%"
)</f>
        <v>(9.9%-0.01%)</v>
      </c>
      <c r="H276" s="52">
        <f t="shared" si="12"/>
        <v>-8.2479798598949175E-2</v>
      </c>
      <c r="I276" s="52">
        <f t="shared" si="13"/>
        <v>-8.2479798598949175E-2</v>
      </c>
      <c r="J276" s="12">
        <f t="shared" si="14"/>
        <v>1</v>
      </c>
    </row>
    <row r="277" spans="1:10" x14ac:dyDescent="0.25">
      <c r="A277" s="58">
        <v>-8.2044760037447317E-2</v>
      </c>
      <c r="B277" s="56" t="s">
        <v>766</v>
      </c>
      <c r="C277" s="59">
        <v>384.96840000000003</v>
      </c>
      <c r="D277" s="60">
        <v>353.38376</v>
      </c>
      <c r="G277" s="12" t="str" cm="1">
        <f t="array" ref="G277">_xlfn.IFS(
A277&lt;=-1,"(&gt;=100%)",
A277&lt;=-0.9,"(99.9%-90%)",
A277&lt;=-0.8,"(89.9%-80%)",
A277&lt;=-0.7,"(79.9%-70%)",
A277&lt;=-0.6,"(69.9%-60%)",
A277&lt;=-0.5,"(59.9%-50%)",
A277&lt;=-0.4,"(49.9%-40%)",
A277&lt;=-0.3,"(39.9%-30%)",
A277&lt;=-0.2,"(29.9%-20%)",
A277&lt;=-0.1,"(19.9%-10%)",
A277&lt;0,"(9.9%-0.01%)",
A277&lt;=0.0999,"0%-9.9%",
A277&lt;=0.1999,"10%-19.9%",
A277&lt;=0.2999,"20%-29.9%",
A277&lt;=0.3999,"30%-39.9%",
A277&lt;=0.4999,"40%-49.9%",
A277&lt;=0.5999,"50%-59.9%",
A277&lt;=0.6999,"60%-69.9%",
A277&lt;=0.7999,"70%-79.9%",
A277&lt;=0.8999,"80%-89.9%",
A277&lt;=0.999,"90%-99.9%",
A277&lt;=5,"&gt;100%",
A277&gt;5,"&gt;500%"
)</f>
        <v>(9.9%-0.01%)</v>
      </c>
      <c r="H277" s="52">
        <f t="shared" si="12"/>
        <v>-8.2044760037447317E-2</v>
      </c>
      <c r="I277" s="52">
        <f t="shared" si="13"/>
        <v>-8.2044760037447317E-2</v>
      </c>
      <c r="J277" s="12">
        <f t="shared" si="14"/>
        <v>1</v>
      </c>
    </row>
    <row r="278" spans="1:10" x14ac:dyDescent="0.25">
      <c r="A278" s="58">
        <v>-8.173205596742189E-2</v>
      </c>
      <c r="B278" s="56" t="s">
        <v>913</v>
      </c>
      <c r="C278" s="59">
        <v>957.69999999999993</v>
      </c>
      <c r="D278" s="60">
        <v>879.42520999999999</v>
      </c>
      <c r="G278" s="12" t="str" cm="1">
        <f t="array" ref="G278">_xlfn.IFS(
A278&lt;=-1,"(&gt;=100%)",
A278&lt;=-0.9,"(99.9%-90%)",
A278&lt;=-0.8,"(89.9%-80%)",
A278&lt;=-0.7,"(79.9%-70%)",
A278&lt;=-0.6,"(69.9%-60%)",
A278&lt;=-0.5,"(59.9%-50%)",
A278&lt;=-0.4,"(49.9%-40%)",
A278&lt;=-0.3,"(39.9%-30%)",
A278&lt;=-0.2,"(29.9%-20%)",
A278&lt;=-0.1,"(19.9%-10%)",
A278&lt;0,"(9.9%-0.01%)",
A278&lt;=0.0999,"0%-9.9%",
A278&lt;=0.1999,"10%-19.9%",
A278&lt;=0.2999,"20%-29.9%",
A278&lt;=0.3999,"30%-39.9%",
A278&lt;=0.4999,"40%-49.9%",
A278&lt;=0.5999,"50%-59.9%",
A278&lt;=0.6999,"60%-69.9%",
A278&lt;=0.7999,"70%-79.9%",
A278&lt;=0.8999,"80%-89.9%",
A278&lt;=0.999,"90%-99.9%",
A278&lt;=5,"&gt;100%",
A278&gt;5,"&gt;500%"
)</f>
        <v>(9.9%-0.01%)</v>
      </c>
      <c r="H278" s="52">
        <f t="shared" si="12"/>
        <v>-8.173205596742189E-2</v>
      </c>
      <c r="I278" s="52">
        <f t="shared" si="13"/>
        <v>-8.173205596742189E-2</v>
      </c>
      <c r="J278" s="12">
        <f t="shared" si="14"/>
        <v>1</v>
      </c>
    </row>
    <row r="279" spans="1:10" x14ac:dyDescent="0.25">
      <c r="A279" s="58">
        <v>-8.1676259798544176E-2</v>
      </c>
      <c r="B279" s="56" t="s">
        <v>403</v>
      </c>
      <c r="C279" s="59">
        <v>2000.0419999999999</v>
      </c>
      <c r="D279" s="60">
        <v>1836.68605</v>
      </c>
      <c r="G279" s="12" t="str" cm="1">
        <f t="array" ref="G279">_xlfn.IFS(
A279&lt;=-1,"(&gt;=100%)",
A279&lt;=-0.9,"(99.9%-90%)",
A279&lt;=-0.8,"(89.9%-80%)",
A279&lt;=-0.7,"(79.9%-70%)",
A279&lt;=-0.6,"(69.9%-60%)",
A279&lt;=-0.5,"(59.9%-50%)",
A279&lt;=-0.4,"(49.9%-40%)",
A279&lt;=-0.3,"(39.9%-30%)",
A279&lt;=-0.2,"(29.9%-20%)",
A279&lt;=-0.1,"(19.9%-10%)",
A279&lt;0,"(9.9%-0.01%)",
A279&lt;=0.0999,"0%-9.9%",
A279&lt;=0.1999,"10%-19.9%",
A279&lt;=0.2999,"20%-29.9%",
A279&lt;=0.3999,"30%-39.9%",
A279&lt;=0.4999,"40%-49.9%",
A279&lt;=0.5999,"50%-59.9%",
A279&lt;=0.6999,"60%-69.9%",
A279&lt;=0.7999,"70%-79.9%",
A279&lt;=0.8999,"80%-89.9%",
A279&lt;=0.999,"90%-99.9%",
A279&lt;=5,"&gt;100%",
A279&gt;5,"&gt;500%"
)</f>
        <v>(9.9%-0.01%)</v>
      </c>
      <c r="H279" s="52">
        <f t="shared" si="12"/>
        <v>-8.1676259798544176E-2</v>
      </c>
      <c r="I279" s="52">
        <f t="shared" si="13"/>
        <v>-8.1676259798544176E-2</v>
      </c>
      <c r="J279" s="12">
        <f t="shared" si="14"/>
        <v>1</v>
      </c>
    </row>
    <row r="280" spans="1:10" x14ac:dyDescent="0.25">
      <c r="A280" s="58">
        <v>-8.1661263525305366E-2</v>
      </c>
      <c r="B280" s="56" t="s">
        <v>179</v>
      </c>
      <c r="C280" s="59">
        <v>1432.5</v>
      </c>
      <c r="D280" s="60">
        <v>1315.5202400000001</v>
      </c>
      <c r="G280" s="12" t="str" cm="1">
        <f t="array" ref="G280">_xlfn.IFS(
A280&lt;=-1,"(&gt;=100%)",
A280&lt;=-0.9,"(99.9%-90%)",
A280&lt;=-0.8,"(89.9%-80%)",
A280&lt;=-0.7,"(79.9%-70%)",
A280&lt;=-0.6,"(69.9%-60%)",
A280&lt;=-0.5,"(59.9%-50%)",
A280&lt;=-0.4,"(49.9%-40%)",
A280&lt;=-0.3,"(39.9%-30%)",
A280&lt;=-0.2,"(29.9%-20%)",
A280&lt;=-0.1,"(19.9%-10%)",
A280&lt;0,"(9.9%-0.01%)",
A280&lt;=0.0999,"0%-9.9%",
A280&lt;=0.1999,"10%-19.9%",
A280&lt;=0.2999,"20%-29.9%",
A280&lt;=0.3999,"30%-39.9%",
A280&lt;=0.4999,"40%-49.9%",
A280&lt;=0.5999,"50%-59.9%",
A280&lt;=0.6999,"60%-69.9%",
A280&lt;=0.7999,"70%-79.9%",
A280&lt;=0.8999,"80%-89.9%",
A280&lt;=0.999,"90%-99.9%",
A280&lt;=5,"&gt;100%",
A280&gt;5,"&gt;500%"
)</f>
        <v>(9.9%-0.01%)</v>
      </c>
      <c r="H280" s="52">
        <f t="shared" si="12"/>
        <v>-8.1661263525305366E-2</v>
      </c>
      <c r="I280" s="52">
        <f t="shared" si="13"/>
        <v>-8.1661263525305366E-2</v>
      </c>
      <c r="J280" s="12">
        <f t="shared" si="14"/>
        <v>1</v>
      </c>
    </row>
    <row r="281" spans="1:10" x14ac:dyDescent="0.25">
      <c r="A281" s="58">
        <v>-8.1005301137940647E-2</v>
      </c>
      <c r="B281" s="56" t="s">
        <v>249</v>
      </c>
      <c r="C281" s="59">
        <v>360.3</v>
      </c>
      <c r="D281" s="60">
        <v>331.11378999999999</v>
      </c>
      <c r="G281" s="12" t="str" cm="1">
        <f t="array" ref="G281">_xlfn.IFS(
A281&lt;=-1,"(&gt;=100%)",
A281&lt;=-0.9,"(99.9%-90%)",
A281&lt;=-0.8,"(89.9%-80%)",
A281&lt;=-0.7,"(79.9%-70%)",
A281&lt;=-0.6,"(69.9%-60%)",
A281&lt;=-0.5,"(59.9%-50%)",
A281&lt;=-0.4,"(49.9%-40%)",
A281&lt;=-0.3,"(39.9%-30%)",
A281&lt;=-0.2,"(29.9%-20%)",
A281&lt;=-0.1,"(19.9%-10%)",
A281&lt;0,"(9.9%-0.01%)",
A281&lt;=0.0999,"0%-9.9%",
A281&lt;=0.1999,"10%-19.9%",
A281&lt;=0.2999,"20%-29.9%",
A281&lt;=0.3999,"30%-39.9%",
A281&lt;=0.4999,"40%-49.9%",
A281&lt;=0.5999,"50%-59.9%",
A281&lt;=0.6999,"60%-69.9%",
A281&lt;=0.7999,"70%-79.9%",
A281&lt;=0.8999,"80%-89.9%",
A281&lt;=0.999,"90%-99.9%",
A281&lt;=5,"&gt;100%",
A281&gt;5,"&gt;500%"
)</f>
        <v>(9.9%-0.01%)</v>
      </c>
      <c r="H281" s="52">
        <f t="shared" si="12"/>
        <v>-8.1005301137940647E-2</v>
      </c>
      <c r="I281" s="52">
        <f t="shared" si="13"/>
        <v>-8.1005301137940647E-2</v>
      </c>
      <c r="J281" s="12">
        <f t="shared" si="14"/>
        <v>1</v>
      </c>
    </row>
    <row r="282" spans="1:10" x14ac:dyDescent="0.25">
      <c r="A282" s="58">
        <v>-7.642258771929826E-2</v>
      </c>
      <c r="B282" s="56" t="s">
        <v>132</v>
      </c>
      <c r="C282" s="59">
        <v>45.6</v>
      </c>
      <c r="D282" s="60">
        <v>42.115130000000001</v>
      </c>
      <c r="G282" s="12" t="str" cm="1">
        <f t="array" ref="G282">_xlfn.IFS(
A282&lt;=-1,"(&gt;=100%)",
A282&lt;=-0.9,"(99.9%-90%)",
A282&lt;=-0.8,"(89.9%-80%)",
A282&lt;=-0.7,"(79.9%-70%)",
A282&lt;=-0.6,"(69.9%-60%)",
A282&lt;=-0.5,"(59.9%-50%)",
A282&lt;=-0.4,"(49.9%-40%)",
A282&lt;=-0.3,"(39.9%-30%)",
A282&lt;=-0.2,"(29.9%-20%)",
A282&lt;=-0.1,"(19.9%-10%)",
A282&lt;0,"(9.9%-0.01%)",
A282&lt;=0.0999,"0%-9.9%",
A282&lt;=0.1999,"10%-19.9%",
A282&lt;=0.2999,"20%-29.9%",
A282&lt;=0.3999,"30%-39.9%",
A282&lt;=0.4999,"40%-49.9%",
A282&lt;=0.5999,"50%-59.9%",
A282&lt;=0.6999,"60%-69.9%",
A282&lt;=0.7999,"70%-79.9%",
A282&lt;=0.8999,"80%-89.9%",
A282&lt;=0.999,"90%-99.9%",
A282&lt;=5,"&gt;100%",
A282&gt;5,"&gt;500%"
)</f>
        <v>(9.9%-0.01%)</v>
      </c>
      <c r="H282" s="52">
        <f t="shared" si="12"/>
        <v>-7.642258771929826E-2</v>
      </c>
      <c r="I282" s="52">
        <f t="shared" si="13"/>
        <v>-7.642258771929826E-2</v>
      </c>
      <c r="J282" s="12">
        <f t="shared" si="14"/>
        <v>1</v>
      </c>
    </row>
    <row r="283" spans="1:10" x14ac:dyDescent="0.25">
      <c r="A283" s="58">
        <v>-7.5216024287377253E-2</v>
      </c>
      <c r="B283" s="56" t="s">
        <v>613</v>
      </c>
      <c r="C283" s="59">
        <v>341.90600000000001</v>
      </c>
      <c r="D283" s="60">
        <v>316.18919</v>
      </c>
      <c r="G283" s="12" t="str" cm="1">
        <f t="array" ref="G283">_xlfn.IFS(
A283&lt;=-1,"(&gt;=100%)",
A283&lt;=-0.9,"(99.9%-90%)",
A283&lt;=-0.8,"(89.9%-80%)",
A283&lt;=-0.7,"(79.9%-70%)",
A283&lt;=-0.6,"(69.9%-60%)",
A283&lt;=-0.5,"(59.9%-50%)",
A283&lt;=-0.4,"(49.9%-40%)",
A283&lt;=-0.3,"(39.9%-30%)",
A283&lt;=-0.2,"(29.9%-20%)",
A283&lt;=-0.1,"(19.9%-10%)",
A283&lt;0,"(9.9%-0.01%)",
A283&lt;=0.0999,"0%-9.9%",
A283&lt;=0.1999,"10%-19.9%",
A283&lt;=0.2999,"20%-29.9%",
A283&lt;=0.3999,"30%-39.9%",
A283&lt;=0.4999,"40%-49.9%",
A283&lt;=0.5999,"50%-59.9%",
A283&lt;=0.6999,"60%-69.9%",
A283&lt;=0.7999,"70%-79.9%",
A283&lt;=0.8999,"80%-89.9%",
A283&lt;=0.999,"90%-99.9%",
A283&lt;=5,"&gt;100%",
A283&gt;5,"&gt;500%"
)</f>
        <v>(9.9%-0.01%)</v>
      </c>
      <c r="H283" s="52">
        <f t="shared" si="12"/>
        <v>-7.5216024287377253E-2</v>
      </c>
      <c r="I283" s="52">
        <f t="shared" si="13"/>
        <v>-7.5216024287377253E-2</v>
      </c>
      <c r="J283" s="12">
        <f t="shared" si="14"/>
        <v>1</v>
      </c>
    </row>
    <row r="284" spans="1:10" x14ac:dyDescent="0.25">
      <c r="A284" s="58">
        <v>-7.3663824349442214E-2</v>
      </c>
      <c r="B284" s="56" t="s">
        <v>931</v>
      </c>
      <c r="C284" s="59">
        <v>430.4</v>
      </c>
      <c r="D284" s="60">
        <v>398.69509000000005</v>
      </c>
      <c r="G284" s="12" t="str" cm="1">
        <f t="array" ref="G284">_xlfn.IFS(
A284&lt;=-1,"(&gt;=100%)",
A284&lt;=-0.9,"(99.9%-90%)",
A284&lt;=-0.8,"(89.9%-80%)",
A284&lt;=-0.7,"(79.9%-70%)",
A284&lt;=-0.6,"(69.9%-60%)",
A284&lt;=-0.5,"(59.9%-50%)",
A284&lt;=-0.4,"(49.9%-40%)",
A284&lt;=-0.3,"(39.9%-30%)",
A284&lt;=-0.2,"(29.9%-20%)",
A284&lt;=-0.1,"(19.9%-10%)",
A284&lt;0,"(9.9%-0.01%)",
A284&lt;=0.0999,"0%-9.9%",
A284&lt;=0.1999,"10%-19.9%",
A284&lt;=0.2999,"20%-29.9%",
A284&lt;=0.3999,"30%-39.9%",
A284&lt;=0.4999,"40%-49.9%",
A284&lt;=0.5999,"50%-59.9%",
A284&lt;=0.6999,"60%-69.9%",
A284&lt;=0.7999,"70%-79.9%",
A284&lt;=0.8999,"80%-89.9%",
A284&lt;=0.999,"90%-99.9%",
A284&lt;=5,"&gt;100%",
A284&gt;5,"&gt;500%"
)</f>
        <v>(9.9%-0.01%)</v>
      </c>
      <c r="H284" s="52">
        <f t="shared" si="12"/>
        <v>-7.3663824349442214E-2</v>
      </c>
      <c r="I284" s="52">
        <f t="shared" si="13"/>
        <v>-7.3663824349442214E-2</v>
      </c>
      <c r="J284" s="12">
        <f t="shared" si="14"/>
        <v>1</v>
      </c>
    </row>
    <row r="285" spans="1:10" x14ac:dyDescent="0.25">
      <c r="A285" s="58">
        <v>-7.0025759013282812E-2</v>
      </c>
      <c r="B285" s="56" t="s">
        <v>82</v>
      </c>
      <c r="C285" s="59">
        <v>210.8</v>
      </c>
      <c r="D285" s="60">
        <v>196.03856999999999</v>
      </c>
      <c r="G285" s="12" t="str" cm="1">
        <f t="array" ref="G285">_xlfn.IFS(
A285&lt;=-1,"(&gt;=100%)",
A285&lt;=-0.9,"(99.9%-90%)",
A285&lt;=-0.8,"(89.9%-80%)",
A285&lt;=-0.7,"(79.9%-70%)",
A285&lt;=-0.6,"(69.9%-60%)",
A285&lt;=-0.5,"(59.9%-50%)",
A285&lt;=-0.4,"(49.9%-40%)",
A285&lt;=-0.3,"(39.9%-30%)",
A285&lt;=-0.2,"(29.9%-20%)",
A285&lt;=-0.1,"(19.9%-10%)",
A285&lt;0,"(9.9%-0.01%)",
A285&lt;=0.0999,"0%-9.9%",
A285&lt;=0.1999,"10%-19.9%",
A285&lt;=0.2999,"20%-29.9%",
A285&lt;=0.3999,"30%-39.9%",
A285&lt;=0.4999,"40%-49.9%",
A285&lt;=0.5999,"50%-59.9%",
A285&lt;=0.6999,"60%-69.9%",
A285&lt;=0.7999,"70%-79.9%",
A285&lt;=0.8999,"80%-89.9%",
A285&lt;=0.999,"90%-99.9%",
A285&lt;=5,"&gt;100%",
A285&gt;5,"&gt;500%"
)</f>
        <v>(9.9%-0.01%)</v>
      </c>
      <c r="H285" s="52">
        <f t="shared" si="12"/>
        <v>-7.0025759013282812E-2</v>
      </c>
      <c r="I285" s="52">
        <f t="shared" si="13"/>
        <v>-7.0025759013282812E-2</v>
      </c>
      <c r="J285" s="12">
        <f t="shared" si="14"/>
        <v>1</v>
      </c>
    </row>
    <row r="286" spans="1:10" x14ac:dyDescent="0.25">
      <c r="A286" s="58">
        <v>-6.9126939704209286E-2</v>
      </c>
      <c r="B286" s="56" t="s">
        <v>697</v>
      </c>
      <c r="C286" s="59">
        <v>439.5</v>
      </c>
      <c r="D286" s="60">
        <v>409.11871000000002</v>
      </c>
      <c r="G286" s="12" t="str" cm="1">
        <f t="array" ref="G286">_xlfn.IFS(
A286&lt;=-1,"(&gt;=100%)",
A286&lt;=-0.9,"(99.9%-90%)",
A286&lt;=-0.8,"(89.9%-80%)",
A286&lt;=-0.7,"(79.9%-70%)",
A286&lt;=-0.6,"(69.9%-60%)",
A286&lt;=-0.5,"(59.9%-50%)",
A286&lt;=-0.4,"(49.9%-40%)",
A286&lt;=-0.3,"(39.9%-30%)",
A286&lt;=-0.2,"(29.9%-20%)",
A286&lt;=-0.1,"(19.9%-10%)",
A286&lt;0,"(9.9%-0.01%)",
A286&lt;=0.0999,"0%-9.9%",
A286&lt;=0.1999,"10%-19.9%",
A286&lt;=0.2999,"20%-29.9%",
A286&lt;=0.3999,"30%-39.9%",
A286&lt;=0.4999,"40%-49.9%",
A286&lt;=0.5999,"50%-59.9%",
A286&lt;=0.6999,"60%-69.9%",
A286&lt;=0.7999,"70%-79.9%",
A286&lt;=0.8999,"80%-89.9%",
A286&lt;=0.999,"90%-99.9%",
A286&lt;=5,"&gt;100%",
A286&gt;5,"&gt;500%"
)</f>
        <v>(9.9%-0.01%)</v>
      </c>
      <c r="H286" s="52">
        <f t="shared" si="12"/>
        <v>-6.9126939704209286E-2</v>
      </c>
      <c r="I286" s="52">
        <f t="shared" si="13"/>
        <v>-6.9126939704209286E-2</v>
      </c>
      <c r="J286" s="12">
        <f t="shared" si="14"/>
        <v>1</v>
      </c>
    </row>
    <row r="287" spans="1:10" x14ac:dyDescent="0.25">
      <c r="A287" s="58">
        <v>-6.801520599250932E-2</v>
      </c>
      <c r="B287" s="56" t="s">
        <v>124</v>
      </c>
      <c r="C287" s="59">
        <v>133.5</v>
      </c>
      <c r="D287" s="60">
        <v>124.41997000000001</v>
      </c>
      <c r="G287" s="12" t="str" cm="1">
        <f t="array" ref="G287">_xlfn.IFS(
A287&lt;=-1,"(&gt;=100%)",
A287&lt;=-0.9,"(99.9%-90%)",
A287&lt;=-0.8,"(89.9%-80%)",
A287&lt;=-0.7,"(79.9%-70%)",
A287&lt;=-0.6,"(69.9%-60%)",
A287&lt;=-0.5,"(59.9%-50%)",
A287&lt;=-0.4,"(49.9%-40%)",
A287&lt;=-0.3,"(39.9%-30%)",
A287&lt;=-0.2,"(29.9%-20%)",
A287&lt;=-0.1,"(19.9%-10%)",
A287&lt;0,"(9.9%-0.01%)",
A287&lt;=0.0999,"0%-9.9%",
A287&lt;=0.1999,"10%-19.9%",
A287&lt;=0.2999,"20%-29.9%",
A287&lt;=0.3999,"30%-39.9%",
A287&lt;=0.4999,"40%-49.9%",
A287&lt;=0.5999,"50%-59.9%",
A287&lt;=0.6999,"60%-69.9%",
A287&lt;=0.7999,"70%-79.9%",
A287&lt;=0.8999,"80%-89.9%",
A287&lt;=0.999,"90%-99.9%",
A287&lt;=5,"&gt;100%",
A287&gt;5,"&gt;500%"
)</f>
        <v>(9.9%-0.01%)</v>
      </c>
      <c r="H287" s="52">
        <f t="shared" si="12"/>
        <v>-6.801520599250932E-2</v>
      </c>
      <c r="I287" s="52">
        <f t="shared" si="13"/>
        <v>-6.801520599250932E-2</v>
      </c>
      <c r="J287" s="12">
        <f t="shared" si="14"/>
        <v>1</v>
      </c>
    </row>
    <row r="288" spans="1:10" x14ac:dyDescent="0.25">
      <c r="A288" s="58">
        <v>-6.783402845532284E-2</v>
      </c>
      <c r="B288" s="56" t="s">
        <v>566</v>
      </c>
      <c r="C288" s="59">
        <v>243.10601</v>
      </c>
      <c r="D288" s="60">
        <v>226.61515</v>
      </c>
      <c r="G288" s="12" t="str" cm="1">
        <f t="array" ref="G288">_xlfn.IFS(
A288&lt;=-1,"(&gt;=100%)",
A288&lt;=-0.9,"(99.9%-90%)",
A288&lt;=-0.8,"(89.9%-80%)",
A288&lt;=-0.7,"(79.9%-70%)",
A288&lt;=-0.6,"(69.9%-60%)",
A288&lt;=-0.5,"(59.9%-50%)",
A288&lt;=-0.4,"(49.9%-40%)",
A288&lt;=-0.3,"(39.9%-30%)",
A288&lt;=-0.2,"(29.9%-20%)",
A288&lt;=-0.1,"(19.9%-10%)",
A288&lt;0,"(9.9%-0.01%)",
A288&lt;=0.0999,"0%-9.9%",
A288&lt;=0.1999,"10%-19.9%",
A288&lt;=0.2999,"20%-29.9%",
A288&lt;=0.3999,"30%-39.9%",
A288&lt;=0.4999,"40%-49.9%",
A288&lt;=0.5999,"50%-59.9%",
A288&lt;=0.6999,"60%-69.9%",
A288&lt;=0.7999,"70%-79.9%",
A288&lt;=0.8999,"80%-89.9%",
A288&lt;=0.999,"90%-99.9%",
A288&lt;=5,"&gt;100%",
A288&gt;5,"&gt;500%"
)</f>
        <v>(9.9%-0.01%)</v>
      </c>
      <c r="H288" s="52">
        <f t="shared" si="12"/>
        <v>-6.783402845532284E-2</v>
      </c>
      <c r="I288" s="52">
        <f t="shared" si="13"/>
        <v>-6.783402845532284E-2</v>
      </c>
      <c r="J288" s="12">
        <f t="shared" si="14"/>
        <v>1</v>
      </c>
    </row>
    <row r="289" spans="1:10" x14ac:dyDescent="0.25">
      <c r="A289" s="58">
        <v>-6.7479190421892946E-2</v>
      </c>
      <c r="B289" s="56" t="s">
        <v>593</v>
      </c>
      <c r="C289" s="59">
        <v>175.4</v>
      </c>
      <c r="D289" s="60">
        <v>163.56414999999998</v>
      </c>
      <c r="G289" s="12" t="str" cm="1">
        <f t="array" ref="G289">_xlfn.IFS(
A289&lt;=-1,"(&gt;=100%)",
A289&lt;=-0.9,"(99.9%-90%)",
A289&lt;=-0.8,"(89.9%-80%)",
A289&lt;=-0.7,"(79.9%-70%)",
A289&lt;=-0.6,"(69.9%-60%)",
A289&lt;=-0.5,"(59.9%-50%)",
A289&lt;=-0.4,"(49.9%-40%)",
A289&lt;=-0.3,"(39.9%-30%)",
A289&lt;=-0.2,"(29.9%-20%)",
A289&lt;=-0.1,"(19.9%-10%)",
A289&lt;0,"(9.9%-0.01%)",
A289&lt;=0.0999,"0%-9.9%",
A289&lt;=0.1999,"10%-19.9%",
A289&lt;=0.2999,"20%-29.9%",
A289&lt;=0.3999,"30%-39.9%",
A289&lt;=0.4999,"40%-49.9%",
A289&lt;=0.5999,"50%-59.9%",
A289&lt;=0.6999,"60%-69.9%",
A289&lt;=0.7999,"70%-79.9%",
A289&lt;=0.8999,"80%-89.9%",
A289&lt;=0.999,"90%-99.9%",
A289&lt;=5,"&gt;100%",
A289&gt;5,"&gt;500%"
)</f>
        <v>(9.9%-0.01%)</v>
      </c>
      <c r="H289" s="52">
        <f t="shared" si="12"/>
        <v>-6.7479190421892946E-2</v>
      </c>
      <c r="I289" s="52">
        <f t="shared" si="13"/>
        <v>-6.7479190421892946E-2</v>
      </c>
      <c r="J289" s="12">
        <f t="shared" si="14"/>
        <v>1</v>
      </c>
    </row>
    <row r="290" spans="1:10" x14ac:dyDescent="0.25">
      <c r="A290" s="58">
        <v>-6.6816496589995084E-2</v>
      </c>
      <c r="B290" s="56" t="s">
        <v>959</v>
      </c>
      <c r="C290" s="59">
        <v>668.91399999999999</v>
      </c>
      <c r="D290" s="60">
        <v>624.21951000000001</v>
      </c>
      <c r="G290" s="12" t="str" cm="1">
        <f t="array" ref="G290">_xlfn.IFS(
A290&lt;=-1,"(&gt;=100%)",
A290&lt;=-0.9,"(99.9%-90%)",
A290&lt;=-0.8,"(89.9%-80%)",
A290&lt;=-0.7,"(79.9%-70%)",
A290&lt;=-0.6,"(69.9%-60%)",
A290&lt;=-0.5,"(59.9%-50%)",
A290&lt;=-0.4,"(49.9%-40%)",
A290&lt;=-0.3,"(39.9%-30%)",
A290&lt;=-0.2,"(29.9%-20%)",
A290&lt;=-0.1,"(19.9%-10%)",
A290&lt;0,"(9.9%-0.01%)",
A290&lt;=0.0999,"0%-9.9%",
A290&lt;=0.1999,"10%-19.9%",
A290&lt;=0.2999,"20%-29.9%",
A290&lt;=0.3999,"30%-39.9%",
A290&lt;=0.4999,"40%-49.9%",
A290&lt;=0.5999,"50%-59.9%",
A290&lt;=0.6999,"60%-69.9%",
A290&lt;=0.7999,"70%-79.9%",
A290&lt;=0.8999,"80%-89.9%",
A290&lt;=0.999,"90%-99.9%",
A290&lt;=5,"&gt;100%",
A290&gt;5,"&gt;500%"
)</f>
        <v>(9.9%-0.01%)</v>
      </c>
      <c r="H290" s="52">
        <f t="shared" si="12"/>
        <v>-6.6816496589995084E-2</v>
      </c>
      <c r="I290" s="52">
        <f t="shared" si="13"/>
        <v>-6.6816496589995084E-2</v>
      </c>
      <c r="J290" s="12">
        <f t="shared" si="14"/>
        <v>1</v>
      </c>
    </row>
    <row r="291" spans="1:10" x14ac:dyDescent="0.25">
      <c r="A291" s="58">
        <v>-6.6490305741983516E-2</v>
      </c>
      <c r="B291" s="56" t="s">
        <v>167</v>
      </c>
      <c r="C291" s="59">
        <v>1206.9000000000001</v>
      </c>
      <c r="D291" s="60">
        <v>1126.6528500000002</v>
      </c>
      <c r="G291" s="12" t="str" cm="1">
        <f t="array" ref="G291">_xlfn.IFS(
A291&lt;=-1,"(&gt;=100%)",
A291&lt;=-0.9,"(99.9%-90%)",
A291&lt;=-0.8,"(89.9%-80%)",
A291&lt;=-0.7,"(79.9%-70%)",
A291&lt;=-0.6,"(69.9%-60%)",
A291&lt;=-0.5,"(59.9%-50%)",
A291&lt;=-0.4,"(49.9%-40%)",
A291&lt;=-0.3,"(39.9%-30%)",
A291&lt;=-0.2,"(29.9%-20%)",
A291&lt;=-0.1,"(19.9%-10%)",
A291&lt;0,"(9.9%-0.01%)",
A291&lt;=0.0999,"0%-9.9%",
A291&lt;=0.1999,"10%-19.9%",
A291&lt;=0.2999,"20%-29.9%",
A291&lt;=0.3999,"30%-39.9%",
A291&lt;=0.4999,"40%-49.9%",
A291&lt;=0.5999,"50%-59.9%",
A291&lt;=0.6999,"60%-69.9%",
A291&lt;=0.7999,"70%-79.9%",
A291&lt;=0.8999,"80%-89.9%",
A291&lt;=0.999,"90%-99.9%",
A291&lt;=5,"&gt;100%",
A291&gt;5,"&gt;500%"
)</f>
        <v>(9.9%-0.01%)</v>
      </c>
      <c r="H291" s="52">
        <f t="shared" si="12"/>
        <v>-6.6490305741983516E-2</v>
      </c>
      <c r="I291" s="52">
        <f t="shared" si="13"/>
        <v>-6.6490305741983516E-2</v>
      </c>
      <c r="J291" s="12">
        <f t="shared" si="14"/>
        <v>1</v>
      </c>
    </row>
    <row r="292" spans="1:10" x14ac:dyDescent="0.25">
      <c r="A292" s="58">
        <v>-6.4410293122800041E-2</v>
      </c>
      <c r="B292" s="56" t="s">
        <v>889</v>
      </c>
      <c r="C292" s="59">
        <v>5473.5431700000008</v>
      </c>
      <c r="D292" s="60">
        <v>5120.9906500000006</v>
      </c>
      <c r="G292" s="12" t="str" cm="1">
        <f t="array" ref="G292">_xlfn.IFS(
A292&lt;=-1,"(&gt;=100%)",
A292&lt;=-0.9,"(99.9%-90%)",
A292&lt;=-0.8,"(89.9%-80%)",
A292&lt;=-0.7,"(79.9%-70%)",
A292&lt;=-0.6,"(69.9%-60%)",
A292&lt;=-0.5,"(59.9%-50%)",
A292&lt;=-0.4,"(49.9%-40%)",
A292&lt;=-0.3,"(39.9%-30%)",
A292&lt;=-0.2,"(29.9%-20%)",
A292&lt;=-0.1,"(19.9%-10%)",
A292&lt;0,"(9.9%-0.01%)",
A292&lt;=0.0999,"0%-9.9%",
A292&lt;=0.1999,"10%-19.9%",
A292&lt;=0.2999,"20%-29.9%",
A292&lt;=0.3999,"30%-39.9%",
A292&lt;=0.4999,"40%-49.9%",
A292&lt;=0.5999,"50%-59.9%",
A292&lt;=0.6999,"60%-69.9%",
A292&lt;=0.7999,"70%-79.9%",
A292&lt;=0.8999,"80%-89.9%",
A292&lt;=0.999,"90%-99.9%",
A292&lt;=5,"&gt;100%",
A292&gt;5,"&gt;500%"
)</f>
        <v>(9.9%-0.01%)</v>
      </c>
      <c r="H292" s="52">
        <f t="shared" si="12"/>
        <v>-6.4410293122800041E-2</v>
      </c>
      <c r="I292" s="52">
        <f t="shared" si="13"/>
        <v>-6.4410293122800041E-2</v>
      </c>
      <c r="J292" s="12">
        <f t="shared" si="14"/>
        <v>1</v>
      </c>
    </row>
    <row r="293" spans="1:10" x14ac:dyDescent="0.25">
      <c r="A293" s="58">
        <v>-6.4186097341144679E-2</v>
      </c>
      <c r="B293" s="56" t="s">
        <v>718</v>
      </c>
      <c r="C293" s="59">
        <v>443.8</v>
      </c>
      <c r="D293" s="60">
        <v>415.31421</v>
      </c>
      <c r="G293" s="12" t="str" cm="1">
        <f t="array" ref="G293">_xlfn.IFS(
A293&lt;=-1,"(&gt;=100%)",
A293&lt;=-0.9,"(99.9%-90%)",
A293&lt;=-0.8,"(89.9%-80%)",
A293&lt;=-0.7,"(79.9%-70%)",
A293&lt;=-0.6,"(69.9%-60%)",
A293&lt;=-0.5,"(59.9%-50%)",
A293&lt;=-0.4,"(49.9%-40%)",
A293&lt;=-0.3,"(39.9%-30%)",
A293&lt;=-0.2,"(29.9%-20%)",
A293&lt;=-0.1,"(19.9%-10%)",
A293&lt;0,"(9.9%-0.01%)",
A293&lt;=0.0999,"0%-9.9%",
A293&lt;=0.1999,"10%-19.9%",
A293&lt;=0.2999,"20%-29.9%",
A293&lt;=0.3999,"30%-39.9%",
A293&lt;=0.4999,"40%-49.9%",
A293&lt;=0.5999,"50%-59.9%",
A293&lt;=0.6999,"60%-69.9%",
A293&lt;=0.7999,"70%-79.9%",
A293&lt;=0.8999,"80%-89.9%",
A293&lt;=0.999,"90%-99.9%",
A293&lt;=5,"&gt;100%",
A293&gt;5,"&gt;500%"
)</f>
        <v>(9.9%-0.01%)</v>
      </c>
      <c r="H293" s="52">
        <f t="shared" si="12"/>
        <v>-6.4186097341144679E-2</v>
      </c>
      <c r="I293" s="52">
        <f t="shared" si="13"/>
        <v>-6.4186097341144679E-2</v>
      </c>
      <c r="J293" s="12">
        <f t="shared" si="14"/>
        <v>1</v>
      </c>
    </row>
    <row r="294" spans="1:10" x14ac:dyDescent="0.25">
      <c r="A294" s="58">
        <v>-6.3892950654582115E-2</v>
      </c>
      <c r="B294" s="56" t="s">
        <v>130</v>
      </c>
      <c r="C294" s="59">
        <v>198.6</v>
      </c>
      <c r="D294" s="60">
        <v>185.91085999999999</v>
      </c>
      <c r="G294" s="12" t="str" cm="1">
        <f t="array" ref="G294">_xlfn.IFS(
A294&lt;=-1,"(&gt;=100%)",
A294&lt;=-0.9,"(99.9%-90%)",
A294&lt;=-0.8,"(89.9%-80%)",
A294&lt;=-0.7,"(79.9%-70%)",
A294&lt;=-0.6,"(69.9%-60%)",
A294&lt;=-0.5,"(59.9%-50%)",
A294&lt;=-0.4,"(49.9%-40%)",
A294&lt;=-0.3,"(39.9%-30%)",
A294&lt;=-0.2,"(29.9%-20%)",
A294&lt;=-0.1,"(19.9%-10%)",
A294&lt;0,"(9.9%-0.01%)",
A294&lt;=0.0999,"0%-9.9%",
A294&lt;=0.1999,"10%-19.9%",
A294&lt;=0.2999,"20%-29.9%",
A294&lt;=0.3999,"30%-39.9%",
A294&lt;=0.4999,"40%-49.9%",
A294&lt;=0.5999,"50%-59.9%",
A294&lt;=0.6999,"60%-69.9%",
A294&lt;=0.7999,"70%-79.9%",
A294&lt;=0.8999,"80%-89.9%",
A294&lt;=0.999,"90%-99.9%",
A294&lt;=5,"&gt;100%",
A294&gt;5,"&gt;500%"
)</f>
        <v>(9.9%-0.01%)</v>
      </c>
      <c r="H294" s="52">
        <f t="shared" si="12"/>
        <v>-6.3892950654582115E-2</v>
      </c>
      <c r="I294" s="52">
        <f t="shared" si="13"/>
        <v>-6.3892950654582115E-2</v>
      </c>
      <c r="J294" s="12">
        <f t="shared" si="14"/>
        <v>1</v>
      </c>
    </row>
    <row r="295" spans="1:10" x14ac:dyDescent="0.25">
      <c r="A295" s="58">
        <v>-6.3273585214262185E-2</v>
      </c>
      <c r="B295" s="56" t="s">
        <v>474</v>
      </c>
      <c r="C295" s="59">
        <v>611.4</v>
      </c>
      <c r="D295" s="60">
        <v>572.71453000000008</v>
      </c>
      <c r="G295" s="12" t="str" cm="1">
        <f t="array" ref="G295">_xlfn.IFS(
A295&lt;=-1,"(&gt;=100%)",
A295&lt;=-0.9,"(99.9%-90%)",
A295&lt;=-0.8,"(89.9%-80%)",
A295&lt;=-0.7,"(79.9%-70%)",
A295&lt;=-0.6,"(69.9%-60%)",
A295&lt;=-0.5,"(59.9%-50%)",
A295&lt;=-0.4,"(49.9%-40%)",
A295&lt;=-0.3,"(39.9%-30%)",
A295&lt;=-0.2,"(29.9%-20%)",
A295&lt;=-0.1,"(19.9%-10%)",
A295&lt;0,"(9.9%-0.01%)",
A295&lt;=0.0999,"0%-9.9%",
A295&lt;=0.1999,"10%-19.9%",
A295&lt;=0.2999,"20%-29.9%",
A295&lt;=0.3999,"30%-39.9%",
A295&lt;=0.4999,"40%-49.9%",
A295&lt;=0.5999,"50%-59.9%",
A295&lt;=0.6999,"60%-69.9%",
A295&lt;=0.7999,"70%-79.9%",
A295&lt;=0.8999,"80%-89.9%",
A295&lt;=0.999,"90%-99.9%",
A295&lt;=5,"&gt;100%",
A295&gt;5,"&gt;500%"
)</f>
        <v>(9.9%-0.01%)</v>
      </c>
      <c r="H295" s="52">
        <f t="shared" si="12"/>
        <v>-6.3273585214262185E-2</v>
      </c>
      <c r="I295" s="52">
        <f t="shared" si="13"/>
        <v>-6.3273585214262185E-2</v>
      </c>
      <c r="J295" s="12">
        <f t="shared" si="14"/>
        <v>1</v>
      </c>
    </row>
    <row r="296" spans="1:10" x14ac:dyDescent="0.25">
      <c r="A296" s="58">
        <v>-6.084162768942946E-2</v>
      </c>
      <c r="B296" s="56" t="s">
        <v>650</v>
      </c>
      <c r="C296" s="59">
        <v>213.8</v>
      </c>
      <c r="D296" s="60">
        <v>200.79205999999999</v>
      </c>
      <c r="G296" s="12" t="str" cm="1">
        <f t="array" ref="G296">_xlfn.IFS(
A296&lt;=-1,"(&gt;=100%)",
A296&lt;=-0.9,"(99.9%-90%)",
A296&lt;=-0.8,"(89.9%-80%)",
A296&lt;=-0.7,"(79.9%-70%)",
A296&lt;=-0.6,"(69.9%-60%)",
A296&lt;=-0.5,"(59.9%-50%)",
A296&lt;=-0.4,"(49.9%-40%)",
A296&lt;=-0.3,"(39.9%-30%)",
A296&lt;=-0.2,"(29.9%-20%)",
A296&lt;=-0.1,"(19.9%-10%)",
A296&lt;0,"(9.9%-0.01%)",
A296&lt;=0.0999,"0%-9.9%",
A296&lt;=0.1999,"10%-19.9%",
A296&lt;=0.2999,"20%-29.9%",
A296&lt;=0.3999,"30%-39.9%",
A296&lt;=0.4999,"40%-49.9%",
A296&lt;=0.5999,"50%-59.9%",
A296&lt;=0.6999,"60%-69.9%",
A296&lt;=0.7999,"70%-79.9%",
A296&lt;=0.8999,"80%-89.9%",
A296&lt;=0.999,"90%-99.9%",
A296&lt;=5,"&gt;100%",
A296&gt;5,"&gt;500%"
)</f>
        <v>(9.9%-0.01%)</v>
      </c>
      <c r="H296" s="52">
        <f t="shared" si="12"/>
        <v>-6.084162768942946E-2</v>
      </c>
      <c r="I296" s="52">
        <f t="shared" si="13"/>
        <v>-6.084162768942946E-2</v>
      </c>
      <c r="J296" s="12">
        <f t="shared" si="14"/>
        <v>1</v>
      </c>
    </row>
    <row r="297" spans="1:10" x14ac:dyDescent="0.25">
      <c r="A297" s="58">
        <v>-5.3442417763157835E-2</v>
      </c>
      <c r="B297" s="56" t="s">
        <v>979</v>
      </c>
      <c r="C297" s="59">
        <v>608</v>
      </c>
      <c r="D297" s="60">
        <v>575.50701000000004</v>
      </c>
      <c r="G297" s="12" t="str" cm="1">
        <f t="array" ref="G297">_xlfn.IFS(
A297&lt;=-1,"(&gt;=100%)",
A297&lt;=-0.9,"(99.9%-90%)",
A297&lt;=-0.8,"(89.9%-80%)",
A297&lt;=-0.7,"(79.9%-70%)",
A297&lt;=-0.6,"(69.9%-60%)",
A297&lt;=-0.5,"(59.9%-50%)",
A297&lt;=-0.4,"(49.9%-40%)",
A297&lt;=-0.3,"(39.9%-30%)",
A297&lt;=-0.2,"(29.9%-20%)",
A297&lt;=-0.1,"(19.9%-10%)",
A297&lt;0,"(9.9%-0.01%)",
A297&lt;=0.0999,"0%-9.9%",
A297&lt;=0.1999,"10%-19.9%",
A297&lt;=0.2999,"20%-29.9%",
A297&lt;=0.3999,"30%-39.9%",
A297&lt;=0.4999,"40%-49.9%",
A297&lt;=0.5999,"50%-59.9%",
A297&lt;=0.6999,"60%-69.9%",
A297&lt;=0.7999,"70%-79.9%",
A297&lt;=0.8999,"80%-89.9%",
A297&lt;=0.999,"90%-99.9%",
A297&lt;=5,"&gt;100%",
A297&gt;5,"&gt;500%"
)</f>
        <v>(9.9%-0.01%)</v>
      </c>
      <c r="H297" s="52">
        <f t="shared" si="12"/>
        <v>-5.3442417763157835E-2</v>
      </c>
      <c r="I297" s="52">
        <f t="shared" si="13"/>
        <v>-5.3442417763157835E-2</v>
      </c>
      <c r="J297" s="12">
        <f t="shared" si="14"/>
        <v>1</v>
      </c>
    </row>
    <row r="298" spans="1:10" x14ac:dyDescent="0.25">
      <c r="A298" s="58">
        <v>-5.2040950330616599E-2</v>
      </c>
      <c r="B298" s="56" t="s">
        <v>416</v>
      </c>
      <c r="C298" s="59">
        <v>650.29999999999995</v>
      </c>
      <c r="D298" s="60">
        <v>616.45776999999998</v>
      </c>
      <c r="G298" s="12" t="str" cm="1">
        <f t="array" ref="G298">_xlfn.IFS(
A298&lt;=-1,"(&gt;=100%)",
A298&lt;=-0.9,"(99.9%-90%)",
A298&lt;=-0.8,"(89.9%-80%)",
A298&lt;=-0.7,"(79.9%-70%)",
A298&lt;=-0.6,"(69.9%-60%)",
A298&lt;=-0.5,"(59.9%-50%)",
A298&lt;=-0.4,"(49.9%-40%)",
A298&lt;=-0.3,"(39.9%-30%)",
A298&lt;=-0.2,"(29.9%-20%)",
A298&lt;=-0.1,"(19.9%-10%)",
A298&lt;0,"(9.9%-0.01%)",
A298&lt;=0.0999,"0%-9.9%",
A298&lt;=0.1999,"10%-19.9%",
A298&lt;=0.2999,"20%-29.9%",
A298&lt;=0.3999,"30%-39.9%",
A298&lt;=0.4999,"40%-49.9%",
A298&lt;=0.5999,"50%-59.9%",
A298&lt;=0.6999,"60%-69.9%",
A298&lt;=0.7999,"70%-79.9%",
A298&lt;=0.8999,"80%-89.9%",
A298&lt;=0.999,"90%-99.9%",
A298&lt;=5,"&gt;100%",
A298&gt;5,"&gt;500%"
)</f>
        <v>(9.9%-0.01%)</v>
      </c>
      <c r="H298" s="52">
        <f t="shared" si="12"/>
        <v>-5.2040950330616599E-2</v>
      </c>
      <c r="I298" s="52">
        <f t="shared" si="13"/>
        <v>-5.2040950330616599E-2</v>
      </c>
      <c r="J298" s="12">
        <f t="shared" si="14"/>
        <v>1</v>
      </c>
    </row>
    <row r="299" spans="1:10" x14ac:dyDescent="0.25">
      <c r="A299" s="58">
        <v>-5.1955405319216844E-2</v>
      </c>
      <c r="B299" s="56" t="s">
        <v>70</v>
      </c>
      <c r="C299" s="59">
        <v>1567.9</v>
      </c>
      <c r="D299" s="60">
        <v>1486.43912</v>
      </c>
      <c r="G299" s="12" t="str" cm="1">
        <f t="array" ref="G299">_xlfn.IFS(
A299&lt;=-1,"(&gt;=100%)",
A299&lt;=-0.9,"(99.9%-90%)",
A299&lt;=-0.8,"(89.9%-80%)",
A299&lt;=-0.7,"(79.9%-70%)",
A299&lt;=-0.6,"(69.9%-60%)",
A299&lt;=-0.5,"(59.9%-50%)",
A299&lt;=-0.4,"(49.9%-40%)",
A299&lt;=-0.3,"(39.9%-30%)",
A299&lt;=-0.2,"(29.9%-20%)",
A299&lt;=-0.1,"(19.9%-10%)",
A299&lt;0,"(9.9%-0.01%)",
A299&lt;=0.0999,"0%-9.9%",
A299&lt;=0.1999,"10%-19.9%",
A299&lt;=0.2999,"20%-29.9%",
A299&lt;=0.3999,"30%-39.9%",
A299&lt;=0.4999,"40%-49.9%",
A299&lt;=0.5999,"50%-59.9%",
A299&lt;=0.6999,"60%-69.9%",
A299&lt;=0.7999,"70%-79.9%",
A299&lt;=0.8999,"80%-89.9%",
A299&lt;=0.999,"90%-99.9%",
A299&lt;=5,"&gt;100%",
A299&gt;5,"&gt;500%"
)</f>
        <v>(9.9%-0.01%)</v>
      </c>
      <c r="H299" s="52">
        <f t="shared" si="12"/>
        <v>-5.1955405319216844E-2</v>
      </c>
      <c r="I299" s="52">
        <f t="shared" si="13"/>
        <v>-5.1955405319216844E-2</v>
      </c>
      <c r="J299" s="12">
        <f t="shared" si="14"/>
        <v>1</v>
      </c>
    </row>
    <row r="300" spans="1:10" x14ac:dyDescent="0.25">
      <c r="A300" s="58">
        <v>-4.9366961250849703E-2</v>
      </c>
      <c r="B300" s="56" t="s">
        <v>172</v>
      </c>
      <c r="C300" s="59">
        <v>294.2</v>
      </c>
      <c r="D300" s="60">
        <v>279.67624000000001</v>
      </c>
      <c r="G300" s="12" t="str" cm="1">
        <f t="array" ref="G300">_xlfn.IFS(
A300&lt;=-1,"(&gt;=100%)",
A300&lt;=-0.9,"(99.9%-90%)",
A300&lt;=-0.8,"(89.9%-80%)",
A300&lt;=-0.7,"(79.9%-70%)",
A300&lt;=-0.6,"(69.9%-60%)",
A300&lt;=-0.5,"(59.9%-50%)",
A300&lt;=-0.4,"(49.9%-40%)",
A300&lt;=-0.3,"(39.9%-30%)",
A300&lt;=-0.2,"(29.9%-20%)",
A300&lt;=-0.1,"(19.9%-10%)",
A300&lt;0,"(9.9%-0.01%)",
A300&lt;=0.0999,"0%-9.9%",
A300&lt;=0.1999,"10%-19.9%",
A300&lt;=0.2999,"20%-29.9%",
A300&lt;=0.3999,"30%-39.9%",
A300&lt;=0.4999,"40%-49.9%",
A300&lt;=0.5999,"50%-59.9%",
A300&lt;=0.6999,"60%-69.9%",
A300&lt;=0.7999,"70%-79.9%",
A300&lt;=0.8999,"80%-89.9%",
A300&lt;=0.999,"90%-99.9%",
A300&lt;=5,"&gt;100%",
A300&gt;5,"&gt;500%"
)</f>
        <v>(9.9%-0.01%)</v>
      </c>
      <c r="H300" s="52">
        <f t="shared" si="12"/>
        <v>-4.9366961250849703E-2</v>
      </c>
      <c r="I300" s="52">
        <f t="shared" si="13"/>
        <v>-4.9366961250849703E-2</v>
      </c>
      <c r="J300" s="12">
        <f t="shared" si="14"/>
        <v>1</v>
      </c>
    </row>
    <row r="301" spans="1:10" x14ac:dyDescent="0.25">
      <c r="A301" s="58">
        <v>-4.8913043478260795E-2</v>
      </c>
      <c r="B301" s="56" t="s">
        <v>292</v>
      </c>
      <c r="C301" s="59">
        <v>18.399999999999999</v>
      </c>
      <c r="D301" s="60">
        <v>17.5</v>
      </c>
      <c r="G301" s="12" t="str" cm="1">
        <f t="array" ref="G301">_xlfn.IFS(
A301&lt;=-1,"(&gt;=100%)",
A301&lt;=-0.9,"(99.9%-90%)",
A301&lt;=-0.8,"(89.9%-80%)",
A301&lt;=-0.7,"(79.9%-70%)",
A301&lt;=-0.6,"(69.9%-60%)",
A301&lt;=-0.5,"(59.9%-50%)",
A301&lt;=-0.4,"(49.9%-40%)",
A301&lt;=-0.3,"(39.9%-30%)",
A301&lt;=-0.2,"(29.9%-20%)",
A301&lt;=-0.1,"(19.9%-10%)",
A301&lt;0,"(9.9%-0.01%)",
A301&lt;=0.0999,"0%-9.9%",
A301&lt;=0.1999,"10%-19.9%",
A301&lt;=0.2999,"20%-29.9%",
A301&lt;=0.3999,"30%-39.9%",
A301&lt;=0.4999,"40%-49.9%",
A301&lt;=0.5999,"50%-59.9%",
A301&lt;=0.6999,"60%-69.9%",
A301&lt;=0.7999,"70%-79.9%",
A301&lt;=0.8999,"80%-89.9%",
A301&lt;=0.999,"90%-99.9%",
A301&lt;=5,"&gt;100%",
A301&gt;5,"&gt;500%"
)</f>
        <v>(9.9%-0.01%)</v>
      </c>
      <c r="H301" s="52">
        <f t="shared" si="12"/>
        <v>-4.8913043478260795E-2</v>
      </c>
      <c r="I301" s="52">
        <f t="shared" si="13"/>
        <v>-4.8913043478260795E-2</v>
      </c>
      <c r="J301" s="12">
        <f t="shared" si="14"/>
        <v>1</v>
      </c>
    </row>
    <row r="302" spans="1:10" x14ac:dyDescent="0.25">
      <c r="A302" s="58">
        <v>-4.7971873350923573E-2</v>
      </c>
      <c r="B302" s="56" t="s">
        <v>252</v>
      </c>
      <c r="C302" s="59">
        <v>189.5</v>
      </c>
      <c r="D302" s="60">
        <v>180.40932999999998</v>
      </c>
      <c r="G302" s="12" t="str" cm="1">
        <f t="array" ref="G302">_xlfn.IFS(
A302&lt;=-1,"(&gt;=100%)",
A302&lt;=-0.9,"(99.9%-90%)",
A302&lt;=-0.8,"(89.9%-80%)",
A302&lt;=-0.7,"(79.9%-70%)",
A302&lt;=-0.6,"(69.9%-60%)",
A302&lt;=-0.5,"(59.9%-50%)",
A302&lt;=-0.4,"(49.9%-40%)",
A302&lt;=-0.3,"(39.9%-30%)",
A302&lt;=-0.2,"(29.9%-20%)",
A302&lt;=-0.1,"(19.9%-10%)",
A302&lt;0,"(9.9%-0.01%)",
A302&lt;=0.0999,"0%-9.9%",
A302&lt;=0.1999,"10%-19.9%",
A302&lt;=0.2999,"20%-29.9%",
A302&lt;=0.3999,"30%-39.9%",
A302&lt;=0.4999,"40%-49.9%",
A302&lt;=0.5999,"50%-59.9%",
A302&lt;=0.6999,"60%-69.9%",
A302&lt;=0.7999,"70%-79.9%",
A302&lt;=0.8999,"80%-89.9%",
A302&lt;=0.999,"90%-99.9%",
A302&lt;=5,"&gt;100%",
A302&gt;5,"&gt;500%"
)</f>
        <v>(9.9%-0.01%)</v>
      </c>
      <c r="H302" s="52">
        <f t="shared" si="12"/>
        <v>-4.7971873350923573E-2</v>
      </c>
      <c r="I302" s="52">
        <f t="shared" si="13"/>
        <v>-4.7971873350923573E-2</v>
      </c>
      <c r="J302" s="12">
        <f t="shared" si="14"/>
        <v>1</v>
      </c>
    </row>
    <row r="303" spans="1:10" x14ac:dyDescent="0.25">
      <c r="A303" s="58">
        <v>-4.71840935446462E-2</v>
      </c>
      <c r="B303" s="56" t="s">
        <v>298</v>
      </c>
      <c r="C303" s="59">
        <v>517.4</v>
      </c>
      <c r="D303" s="60">
        <v>492.98695000000004</v>
      </c>
      <c r="G303" s="12" t="str" cm="1">
        <f t="array" ref="G303">_xlfn.IFS(
A303&lt;=-1,"(&gt;=100%)",
A303&lt;=-0.9,"(99.9%-90%)",
A303&lt;=-0.8,"(89.9%-80%)",
A303&lt;=-0.7,"(79.9%-70%)",
A303&lt;=-0.6,"(69.9%-60%)",
A303&lt;=-0.5,"(59.9%-50%)",
A303&lt;=-0.4,"(49.9%-40%)",
A303&lt;=-0.3,"(39.9%-30%)",
A303&lt;=-0.2,"(29.9%-20%)",
A303&lt;=-0.1,"(19.9%-10%)",
A303&lt;0,"(9.9%-0.01%)",
A303&lt;=0.0999,"0%-9.9%",
A303&lt;=0.1999,"10%-19.9%",
A303&lt;=0.2999,"20%-29.9%",
A303&lt;=0.3999,"30%-39.9%",
A303&lt;=0.4999,"40%-49.9%",
A303&lt;=0.5999,"50%-59.9%",
A303&lt;=0.6999,"60%-69.9%",
A303&lt;=0.7999,"70%-79.9%",
A303&lt;=0.8999,"80%-89.9%",
A303&lt;=0.999,"90%-99.9%",
A303&lt;=5,"&gt;100%",
A303&gt;5,"&gt;500%"
)</f>
        <v>(9.9%-0.01%)</v>
      </c>
      <c r="H303" s="52">
        <f t="shared" si="12"/>
        <v>-4.71840935446462E-2</v>
      </c>
      <c r="I303" s="52">
        <f t="shared" si="13"/>
        <v>-4.71840935446462E-2</v>
      </c>
      <c r="J303" s="12">
        <f t="shared" si="14"/>
        <v>1</v>
      </c>
    </row>
    <row r="304" spans="1:10" x14ac:dyDescent="0.25">
      <c r="A304" s="58">
        <v>-4.716267909938586E-2</v>
      </c>
      <c r="B304" s="56" t="s">
        <v>878</v>
      </c>
      <c r="C304" s="59">
        <v>439.7</v>
      </c>
      <c r="D304" s="60">
        <v>418.96257000000003</v>
      </c>
      <c r="G304" s="12" t="str" cm="1">
        <f t="array" ref="G304">_xlfn.IFS(
A304&lt;=-1,"(&gt;=100%)",
A304&lt;=-0.9,"(99.9%-90%)",
A304&lt;=-0.8,"(89.9%-80%)",
A304&lt;=-0.7,"(79.9%-70%)",
A304&lt;=-0.6,"(69.9%-60%)",
A304&lt;=-0.5,"(59.9%-50%)",
A304&lt;=-0.4,"(49.9%-40%)",
A304&lt;=-0.3,"(39.9%-30%)",
A304&lt;=-0.2,"(29.9%-20%)",
A304&lt;=-0.1,"(19.9%-10%)",
A304&lt;0,"(9.9%-0.01%)",
A304&lt;=0.0999,"0%-9.9%",
A304&lt;=0.1999,"10%-19.9%",
A304&lt;=0.2999,"20%-29.9%",
A304&lt;=0.3999,"30%-39.9%",
A304&lt;=0.4999,"40%-49.9%",
A304&lt;=0.5999,"50%-59.9%",
A304&lt;=0.6999,"60%-69.9%",
A304&lt;=0.7999,"70%-79.9%",
A304&lt;=0.8999,"80%-89.9%",
A304&lt;=0.999,"90%-99.9%",
A304&lt;=5,"&gt;100%",
A304&gt;5,"&gt;500%"
)</f>
        <v>(9.9%-0.01%)</v>
      </c>
      <c r="H304" s="52">
        <f t="shared" si="12"/>
        <v>-4.716267909938586E-2</v>
      </c>
      <c r="I304" s="52">
        <f t="shared" si="13"/>
        <v>-4.716267909938586E-2</v>
      </c>
      <c r="J304" s="12">
        <f t="shared" si="14"/>
        <v>1</v>
      </c>
    </row>
    <row r="305" spans="1:10" x14ac:dyDescent="0.25">
      <c r="A305" s="58">
        <v>-4.4341224489795883E-2</v>
      </c>
      <c r="B305" s="56" t="s">
        <v>247</v>
      </c>
      <c r="C305" s="59">
        <v>49</v>
      </c>
      <c r="D305" s="60">
        <v>46.827280000000002</v>
      </c>
      <c r="G305" s="12" t="str" cm="1">
        <f t="array" ref="G305">_xlfn.IFS(
A305&lt;=-1,"(&gt;=100%)",
A305&lt;=-0.9,"(99.9%-90%)",
A305&lt;=-0.8,"(89.9%-80%)",
A305&lt;=-0.7,"(79.9%-70%)",
A305&lt;=-0.6,"(69.9%-60%)",
A305&lt;=-0.5,"(59.9%-50%)",
A305&lt;=-0.4,"(49.9%-40%)",
A305&lt;=-0.3,"(39.9%-30%)",
A305&lt;=-0.2,"(29.9%-20%)",
A305&lt;=-0.1,"(19.9%-10%)",
A305&lt;0,"(9.9%-0.01%)",
A305&lt;=0.0999,"0%-9.9%",
A305&lt;=0.1999,"10%-19.9%",
A305&lt;=0.2999,"20%-29.9%",
A305&lt;=0.3999,"30%-39.9%",
A305&lt;=0.4999,"40%-49.9%",
A305&lt;=0.5999,"50%-59.9%",
A305&lt;=0.6999,"60%-69.9%",
A305&lt;=0.7999,"70%-79.9%",
A305&lt;=0.8999,"80%-89.9%",
A305&lt;=0.999,"90%-99.9%",
A305&lt;=5,"&gt;100%",
A305&gt;5,"&gt;500%"
)</f>
        <v>(9.9%-0.01%)</v>
      </c>
      <c r="H305" s="52">
        <f t="shared" si="12"/>
        <v>-4.4341224489795883E-2</v>
      </c>
      <c r="I305" s="52">
        <f t="shared" si="13"/>
        <v>-4.4341224489795883E-2</v>
      </c>
      <c r="J305" s="12">
        <f t="shared" si="14"/>
        <v>1</v>
      </c>
    </row>
    <row r="306" spans="1:10" x14ac:dyDescent="0.25">
      <c r="A306" s="58">
        <v>-4.027898106649614E-2</v>
      </c>
      <c r="B306" s="56" t="s">
        <v>903</v>
      </c>
      <c r="C306" s="59">
        <v>1093.3000000000002</v>
      </c>
      <c r="D306" s="60">
        <v>1049.2629899999999</v>
      </c>
      <c r="G306" s="12" t="str" cm="1">
        <f t="array" ref="G306">_xlfn.IFS(
A306&lt;=-1,"(&gt;=100%)",
A306&lt;=-0.9,"(99.9%-90%)",
A306&lt;=-0.8,"(89.9%-80%)",
A306&lt;=-0.7,"(79.9%-70%)",
A306&lt;=-0.6,"(69.9%-60%)",
A306&lt;=-0.5,"(59.9%-50%)",
A306&lt;=-0.4,"(49.9%-40%)",
A306&lt;=-0.3,"(39.9%-30%)",
A306&lt;=-0.2,"(29.9%-20%)",
A306&lt;=-0.1,"(19.9%-10%)",
A306&lt;0,"(9.9%-0.01%)",
A306&lt;=0.0999,"0%-9.9%",
A306&lt;=0.1999,"10%-19.9%",
A306&lt;=0.2999,"20%-29.9%",
A306&lt;=0.3999,"30%-39.9%",
A306&lt;=0.4999,"40%-49.9%",
A306&lt;=0.5999,"50%-59.9%",
A306&lt;=0.6999,"60%-69.9%",
A306&lt;=0.7999,"70%-79.9%",
A306&lt;=0.8999,"80%-89.9%",
A306&lt;=0.999,"90%-99.9%",
A306&lt;=5,"&gt;100%",
A306&gt;5,"&gt;500%"
)</f>
        <v>(9.9%-0.01%)</v>
      </c>
      <c r="H306" s="52">
        <f t="shared" si="12"/>
        <v>-4.027898106649614E-2</v>
      </c>
      <c r="I306" s="52">
        <f t="shared" si="13"/>
        <v>-4.027898106649614E-2</v>
      </c>
      <c r="J306" s="12">
        <f t="shared" si="14"/>
        <v>1</v>
      </c>
    </row>
    <row r="307" spans="1:10" x14ac:dyDescent="0.25">
      <c r="A307" s="58">
        <v>-3.9285958254269497E-2</v>
      </c>
      <c r="B307" s="56" t="s">
        <v>249</v>
      </c>
      <c r="C307" s="59">
        <v>263.5</v>
      </c>
      <c r="D307" s="60">
        <v>253.14814999999999</v>
      </c>
      <c r="G307" s="12" t="str" cm="1">
        <f t="array" ref="G307">_xlfn.IFS(
A307&lt;=-1,"(&gt;=100%)",
A307&lt;=-0.9,"(99.9%-90%)",
A307&lt;=-0.8,"(89.9%-80%)",
A307&lt;=-0.7,"(79.9%-70%)",
A307&lt;=-0.6,"(69.9%-60%)",
A307&lt;=-0.5,"(59.9%-50%)",
A307&lt;=-0.4,"(49.9%-40%)",
A307&lt;=-0.3,"(39.9%-30%)",
A307&lt;=-0.2,"(29.9%-20%)",
A307&lt;=-0.1,"(19.9%-10%)",
A307&lt;0,"(9.9%-0.01%)",
A307&lt;=0.0999,"0%-9.9%",
A307&lt;=0.1999,"10%-19.9%",
A307&lt;=0.2999,"20%-29.9%",
A307&lt;=0.3999,"30%-39.9%",
A307&lt;=0.4999,"40%-49.9%",
A307&lt;=0.5999,"50%-59.9%",
A307&lt;=0.6999,"60%-69.9%",
A307&lt;=0.7999,"70%-79.9%",
A307&lt;=0.8999,"80%-89.9%",
A307&lt;=0.999,"90%-99.9%",
A307&lt;=5,"&gt;100%",
A307&gt;5,"&gt;500%"
)</f>
        <v>(9.9%-0.01%)</v>
      </c>
      <c r="H307" s="52">
        <f t="shared" si="12"/>
        <v>-3.9285958254269497E-2</v>
      </c>
      <c r="I307" s="52">
        <f t="shared" si="13"/>
        <v>-3.9285958254269497E-2</v>
      </c>
      <c r="J307" s="12">
        <f t="shared" si="14"/>
        <v>1</v>
      </c>
    </row>
    <row r="308" spans="1:10" x14ac:dyDescent="0.25">
      <c r="A308" s="58">
        <v>-3.8783541666666643E-2</v>
      </c>
      <c r="B308" s="56" t="s">
        <v>138</v>
      </c>
      <c r="C308" s="59">
        <v>48</v>
      </c>
      <c r="D308" s="60">
        <v>46.138390000000001</v>
      </c>
      <c r="G308" s="12" t="str" cm="1">
        <f t="array" ref="G308">_xlfn.IFS(
A308&lt;=-1,"(&gt;=100%)",
A308&lt;=-0.9,"(99.9%-90%)",
A308&lt;=-0.8,"(89.9%-80%)",
A308&lt;=-0.7,"(79.9%-70%)",
A308&lt;=-0.6,"(69.9%-60%)",
A308&lt;=-0.5,"(59.9%-50%)",
A308&lt;=-0.4,"(49.9%-40%)",
A308&lt;=-0.3,"(39.9%-30%)",
A308&lt;=-0.2,"(29.9%-20%)",
A308&lt;=-0.1,"(19.9%-10%)",
A308&lt;0,"(9.9%-0.01%)",
A308&lt;=0.0999,"0%-9.9%",
A308&lt;=0.1999,"10%-19.9%",
A308&lt;=0.2999,"20%-29.9%",
A308&lt;=0.3999,"30%-39.9%",
A308&lt;=0.4999,"40%-49.9%",
A308&lt;=0.5999,"50%-59.9%",
A308&lt;=0.6999,"60%-69.9%",
A308&lt;=0.7999,"70%-79.9%",
A308&lt;=0.8999,"80%-89.9%",
A308&lt;=0.999,"90%-99.9%",
A308&lt;=5,"&gt;100%",
A308&gt;5,"&gt;500%"
)</f>
        <v>(9.9%-0.01%)</v>
      </c>
      <c r="H308" s="52">
        <f t="shared" si="12"/>
        <v>-3.8783541666666643E-2</v>
      </c>
      <c r="I308" s="52">
        <f t="shared" si="13"/>
        <v>-3.8783541666666643E-2</v>
      </c>
      <c r="J308" s="12">
        <f t="shared" si="14"/>
        <v>1</v>
      </c>
    </row>
    <row r="309" spans="1:10" x14ac:dyDescent="0.25">
      <c r="A309" s="58">
        <v>-3.7566477644492863E-2</v>
      </c>
      <c r="B309" s="56" t="s">
        <v>148</v>
      </c>
      <c r="C309" s="59">
        <v>3668</v>
      </c>
      <c r="D309" s="60">
        <v>3530.2061600000002</v>
      </c>
      <c r="G309" s="12" t="str" cm="1">
        <f t="array" ref="G309">_xlfn.IFS(
A309&lt;=-1,"(&gt;=100%)",
A309&lt;=-0.9,"(99.9%-90%)",
A309&lt;=-0.8,"(89.9%-80%)",
A309&lt;=-0.7,"(79.9%-70%)",
A309&lt;=-0.6,"(69.9%-60%)",
A309&lt;=-0.5,"(59.9%-50%)",
A309&lt;=-0.4,"(49.9%-40%)",
A309&lt;=-0.3,"(39.9%-30%)",
A309&lt;=-0.2,"(29.9%-20%)",
A309&lt;=-0.1,"(19.9%-10%)",
A309&lt;0,"(9.9%-0.01%)",
A309&lt;=0.0999,"0%-9.9%",
A309&lt;=0.1999,"10%-19.9%",
A309&lt;=0.2999,"20%-29.9%",
A309&lt;=0.3999,"30%-39.9%",
A309&lt;=0.4999,"40%-49.9%",
A309&lt;=0.5999,"50%-59.9%",
A309&lt;=0.6999,"60%-69.9%",
A309&lt;=0.7999,"70%-79.9%",
A309&lt;=0.8999,"80%-89.9%",
A309&lt;=0.999,"90%-99.9%",
A309&lt;=5,"&gt;100%",
A309&gt;5,"&gt;500%"
)</f>
        <v>(9.9%-0.01%)</v>
      </c>
      <c r="H309" s="52">
        <f t="shared" si="12"/>
        <v>-3.7566477644492863E-2</v>
      </c>
      <c r="I309" s="52">
        <f t="shared" si="13"/>
        <v>-3.7566477644492863E-2</v>
      </c>
      <c r="J309" s="12">
        <f t="shared" si="14"/>
        <v>1</v>
      </c>
    </row>
    <row r="310" spans="1:10" x14ac:dyDescent="0.25">
      <c r="A310" s="58">
        <v>-3.7026271457511355E-2</v>
      </c>
      <c r="B310" s="56" t="s">
        <v>299</v>
      </c>
      <c r="C310" s="59">
        <v>937.9</v>
      </c>
      <c r="D310" s="60">
        <v>903.17306000000008</v>
      </c>
      <c r="G310" s="12" t="str" cm="1">
        <f t="array" ref="G310">_xlfn.IFS(
A310&lt;=-1,"(&gt;=100%)",
A310&lt;=-0.9,"(99.9%-90%)",
A310&lt;=-0.8,"(89.9%-80%)",
A310&lt;=-0.7,"(79.9%-70%)",
A310&lt;=-0.6,"(69.9%-60%)",
A310&lt;=-0.5,"(59.9%-50%)",
A310&lt;=-0.4,"(49.9%-40%)",
A310&lt;=-0.3,"(39.9%-30%)",
A310&lt;=-0.2,"(29.9%-20%)",
A310&lt;=-0.1,"(19.9%-10%)",
A310&lt;0,"(9.9%-0.01%)",
A310&lt;=0.0999,"0%-9.9%",
A310&lt;=0.1999,"10%-19.9%",
A310&lt;=0.2999,"20%-29.9%",
A310&lt;=0.3999,"30%-39.9%",
A310&lt;=0.4999,"40%-49.9%",
A310&lt;=0.5999,"50%-59.9%",
A310&lt;=0.6999,"60%-69.9%",
A310&lt;=0.7999,"70%-79.9%",
A310&lt;=0.8999,"80%-89.9%",
A310&lt;=0.999,"90%-99.9%",
A310&lt;=5,"&gt;100%",
A310&gt;5,"&gt;500%"
)</f>
        <v>(9.9%-0.01%)</v>
      </c>
      <c r="H310" s="52">
        <f t="shared" si="12"/>
        <v>-3.7026271457511355E-2</v>
      </c>
      <c r="I310" s="52">
        <f t="shared" si="13"/>
        <v>-3.7026271457511355E-2</v>
      </c>
      <c r="J310" s="12">
        <f t="shared" si="14"/>
        <v>1</v>
      </c>
    </row>
    <row r="311" spans="1:10" x14ac:dyDescent="0.25">
      <c r="A311" s="58">
        <v>-3.688884689224859E-2</v>
      </c>
      <c r="B311" s="56" t="s">
        <v>436</v>
      </c>
      <c r="C311" s="59">
        <v>1666.8</v>
      </c>
      <c r="D311" s="60">
        <v>1605.31367</v>
      </c>
      <c r="G311" s="12" t="str" cm="1">
        <f t="array" ref="G311">_xlfn.IFS(
A311&lt;=-1,"(&gt;=100%)",
A311&lt;=-0.9,"(99.9%-90%)",
A311&lt;=-0.8,"(89.9%-80%)",
A311&lt;=-0.7,"(79.9%-70%)",
A311&lt;=-0.6,"(69.9%-60%)",
A311&lt;=-0.5,"(59.9%-50%)",
A311&lt;=-0.4,"(49.9%-40%)",
A311&lt;=-0.3,"(39.9%-30%)",
A311&lt;=-0.2,"(29.9%-20%)",
A311&lt;=-0.1,"(19.9%-10%)",
A311&lt;0,"(9.9%-0.01%)",
A311&lt;=0.0999,"0%-9.9%",
A311&lt;=0.1999,"10%-19.9%",
A311&lt;=0.2999,"20%-29.9%",
A311&lt;=0.3999,"30%-39.9%",
A311&lt;=0.4999,"40%-49.9%",
A311&lt;=0.5999,"50%-59.9%",
A311&lt;=0.6999,"60%-69.9%",
A311&lt;=0.7999,"70%-79.9%",
A311&lt;=0.8999,"80%-89.9%",
A311&lt;=0.999,"90%-99.9%",
A311&lt;=5,"&gt;100%",
A311&gt;5,"&gt;500%"
)</f>
        <v>(9.9%-0.01%)</v>
      </c>
      <c r="H311" s="52">
        <f t="shared" si="12"/>
        <v>-3.688884689224859E-2</v>
      </c>
      <c r="I311" s="52">
        <f t="shared" si="13"/>
        <v>-3.688884689224859E-2</v>
      </c>
      <c r="J311" s="12">
        <f t="shared" si="14"/>
        <v>1</v>
      </c>
    </row>
    <row r="312" spans="1:10" x14ac:dyDescent="0.25">
      <c r="A312" s="58">
        <v>-3.5329950083194721E-2</v>
      </c>
      <c r="B312" s="56" t="s">
        <v>249</v>
      </c>
      <c r="C312" s="59">
        <v>240.4</v>
      </c>
      <c r="D312" s="60">
        <v>231.90667999999999</v>
      </c>
      <c r="G312" s="12" t="str" cm="1">
        <f t="array" ref="G312">_xlfn.IFS(
A312&lt;=-1,"(&gt;=100%)",
A312&lt;=-0.9,"(99.9%-90%)",
A312&lt;=-0.8,"(89.9%-80%)",
A312&lt;=-0.7,"(79.9%-70%)",
A312&lt;=-0.6,"(69.9%-60%)",
A312&lt;=-0.5,"(59.9%-50%)",
A312&lt;=-0.4,"(49.9%-40%)",
A312&lt;=-0.3,"(39.9%-30%)",
A312&lt;=-0.2,"(29.9%-20%)",
A312&lt;=-0.1,"(19.9%-10%)",
A312&lt;0,"(9.9%-0.01%)",
A312&lt;=0.0999,"0%-9.9%",
A312&lt;=0.1999,"10%-19.9%",
A312&lt;=0.2999,"20%-29.9%",
A312&lt;=0.3999,"30%-39.9%",
A312&lt;=0.4999,"40%-49.9%",
A312&lt;=0.5999,"50%-59.9%",
A312&lt;=0.6999,"60%-69.9%",
A312&lt;=0.7999,"70%-79.9%",
A312&lt;=0.8999,"80%-89.9%",
A312&lt;=0.999,"90%-99.9%",
A312&lt;=5,"&gt;100%",
A312&gt;5,"&gt;500%"
)</f>
        <v>(9.9%-0.01%)</v>
      </c>
      <c r="H312" s="52">
        <f t="shared" si="12"/>
        <v>-3.5329950083194721E-2</v>
      </c>
      <c r="I312" s="52">
        <f t="shared" si="13"/>
        <v>-3.5329950083194721E-2</v>
      </c>
      <c r="J312" s="12">
        <f t="shared" si="14"/>
        <v>1</v>
      </c>
    </row>
    <row r="313" spans="1:10" x14ac:dyDescent="0.25">
      <c r="A313" s="58">
        <v>-3.4628790806969997E-2</v>
      </c>
      <c r="B313" s="56" t="s">
        <v>585</v>
      </c>
      <c r="C313" s="59">
        <v>5368.415</v>
      </c>
      <c r="D313" s="60">
        <v>5182.5132800000001</v>
      </c>
      <c r="G313" s="12" t="str" cm="1">
        <f t="array" ref="G313">_xlfn.IFS(
A313&lt;=-1,"(&gt;=100%)",
A313&lt;=-0.9,"(99.9%-90%)",
A313&lt;=-0.8,"(89.9%-80%)",
A313&lt;=-0.7,"(79.9%-70%)",
A313&lt;=-0.6,"(69.9%-60%)",
A313&lt;=-0.5,"(59.9%-50%)",
A313&lt;=-0.4,"(49.9%-40%)",
A313&lt;=-0.3,"(39.9%-30%)",
A313&lt;=-0.2,"(29.9%-20%)",
A313&lt;=-0.1,"(19.9%-10%)",
A313&lt;0,"(9.9%-0.01%)",
A313&lt;=0.0999,"0%-9.9%",
A313&lt;=0.1999,"10%-19.9%",
A313&lt;=0.2999,"20%-29.9%",
A313&lt;=0.3999,"30%-39.9%",
A313&lt;=0.4999,"40%-49.9%",
A313&lt;=0.5999,"50%-59.9%",
A313&lt;=0.6999,"60%-69.9%",
A313&lt;=0.7999,"70%-79.9%",
A313&lt;=0.8999,"80%-89.9%",
A313&lt;=0.999,"90%-99.9%",
A313&lt;=5,"&gt;100%",
A313&gt;5,"&gt;500%"
)</f>
        <v>(9.9%-0.01%)</v>
      </c>
      <c r="H313" s="52">
        <f t="shared" si="12"/>
        <v>-3.4628790806969997E-2</v>
      </c>
      <c r="I313" s="52">
        <f t="shared" si="13"/>
        <v>-3.4628790806969997E-2</v>
      </c>
      <c r="J313" s="12">
        <f t="shared" si="14"/>
        <v>1</v>
      </c>
    </row>
    <row r="314" spans="1:10" x14ac:dyDescent="0.25">
      <c r="A314" s="58">
        <v>-3.4319991259663327E-2</v>
      </c>
      <c r="B314" s="56" t="s">
        <v>219</v>
      </c>
      <c r="C314" s="59">
        <v>6635.9</v>
      </c>
      <c r="D314" s="60">
        <v>6408.1559699999998</v>
      </c>
      <c r="G314" s="12" t="str" cm="1">
        <f t="array" ref="G314">_xlfn.IFS(
A314&lt;=-1,"(&gt;=100%)",
A314&lt;=-0.9,"(99.9%-90%)",
A314&lt;=-0.8,"(89.9%-80%)",
A314&lt;=-0.7,"(79.9%-70%)",
A314&lt;=-0.6,"(69.9%-60%)",
A314&lt;=-0.5,"(59.9%-50%)",
A314&lt;=-0.4,"(49.9%-40%)",
A314&lt;=-0.3,"(39.9%-30%)",
A314&lt;=-0.2,"(29.9%-20%)",
A314&lt;=-0.1,"(19.9%-10%)",
A314&lt;0,"(9.9%-0.01%)",
A314&lt;=0.0999,"0%-9.9%",
A314&lt;=0.1999,"10%-19.9%",
A314&lt;=0.2999,"20%-29.9%",
A314&lt;=0.3999,"30%-39.9%",
A314&lt;=0.4999,"40%-49.9%",
A314&lt;=0.5999,"50%-59.9%",
A314&lt;=0.6999,"60%-69.9%",
A314&lt;=0.7999,"70%-79.9%",
A314&lt;=0.8999,"80%-89.9%",
A314&lt;=0.999,"90%-99.9%",
A314&lt;=5,"&gt;100%",
A314&gt;5,"&gt;500%"
)</f>
        <v>(9.9%-0.01%)</v>
      </c>
      <c r="H314" s="52">
        <f t="shared" si="12"/>
        <v>-3.4319991259663327E-2</v>
      </c>
      <c r="I314" s="52">
        <f t="shared" si="13"/>
        <v>-3.4319991259663327E-2</v>
      </c>
      <c r="J314" s="12">
        <f t="shared" si="14"/>
        <v>1</v>
      </c>
    </row>
    <row r="315" spans="1:10" x14ac:dyDescent="0.25">
      <c r="A315" s="58">
        <v>-3.325966768018488E-2</v>
      </c>
      <c r="B315" s="56" t="s">
        <v>321</v>
      </c>
      <c r="C315" s="59">
        <v>2335.1</v>
      </c>
      <c r="D315" s="60">
        <v>2257.4353500000002</v>
      </c>
      <c r="G315" s="12" t="str" cm="1">
        <f t="array" ref="G315">_xlfn.IFS(
A315&lt;=-1,"(&gt;=100%)",
A315&lt;=-0.9,"(99.9%-90%)",
A315&lt;=-0.8,"(89.9%-80%)",
A315&lt;=-0.7,"(79.9%-70%)",
A315&lt;=-0.6,"(69.9%-60%)",
A315&lt;=-0.5,"(59.9%-50%)",
A315&lt;=-0.4,"(49.9%-40%)",
A315&lt;=-0.3,"(39.9%-30%)",
A315&lt;=-0.2,"(29.9%-20%)",
A315&lt;=-0.1,"(19.9%-10%)",
A315&lt;0,"(9.9%-0.01%)",
A315&lt;=0.0999,"0%-9.9%",
A315&lt;=0.1999,"10%-19.9%",
A315&lt;=0.2999,"20%-29.9%",
A315&lt;=0.3999,"30%-39.9%",
A315&lt;=0.4999,"40%-49.9%",
A315&lt;=0.5999,"50%-59.9%",
A315&lt;=0.6999,"60%-69.9%",
A315&lt;=0.7999,"70%-79.9%",
A315&lt;=0.8999,"80%-89.9%",
A315&lt;=0.999,"90%-99.9%",
A315&lt;=5,"&gt;100%",
A315&gt;5,"&gt;500%"
)</f>
        <v>(9.9%-0.01%)</v>
      </c>
      <c r="H315" s="52">
        <f t="shared" si="12"/>
        <v>-3.325966768018488E-2</v>
      </c>
      <c r="I315" s="52">
        <f t="shared" si="13"/>
        <v>-3.325966768018488E-2</v>
      </c>
      <c r="J315" s="12">
        <f t="shared" si="14"/>
        <v>1</v>
      </c>
    </row>
    <row r="316" spans="1:10" x14ac:dyDescent="0.25">
      <c r="A316" s="58">
        <v>-3.1437810437069884E-2</v>
      </c>
      <c r="B316" s="56" t="s">
        <v>953</v>
      </c>
      <c r="C316" s="59">
        <v>469.90199999999999</v>
      </c>
      <c r="D316" s="60">
        <v>455.12930999999998</v>
      </c>
      <c r="G316" s="12" t="str" cm="1">
        <f t="array" ref="G316">_xlfn.IFS(
A316&lt;=-1,"(&gt;=100%)",
A316&lt;=-0.9,"(99.9%-90%)",
A316&lt;=-0.8,"(89.9%-80%)",
A316&lt;=-0.7,"(79.9%-70%)",
A316&lt;=-0.6,"(69.9%-60%)",
A316&lt;=-0.5,"(59.9%-50%)",
A316&lt;=-0.4,"(49.9%-40%)",
A316&lt;=-0.3,"(39.9%-30%)",
A316&lt;=-0.2,"(29.9%-20%)",
A316&lt;=-0.1,"(19.9%-10%)",
A316&lt;0,"(9.9%-0.01%)",
A316&lt;=0.0999,"0%-9.9%",
A316&lt;=0.1999,"10%-19.9%",
A316&lt;=0.2999,"20%-29.9%",
A316&lt;=0.3999,"30%-39.9%",
A316&lt;=0.4999,"40%-49.9%",
A316&lt;=0.5999,"50%-59.9%",
A316&lt;=0.6999,"60%-69.9%",
A316&lt;=0.7999,"70%-79.9%",
A316&lt;=0.8999,"80%-89.9%",
A316&lt;=0.999,"90%-99.9%",
A316&lt;=5,"&gt;100%",
A316&gt;5,"&gt;500%"
)</f>
        <v>(9.9%-0.01%)</v>
      </c>
      <c r="H316" s="52">
        <f t="shared" si="12"/>
        <v>-3.1437810437069884E-2</v>
      </c>
      <c r="I316" s="52">
        <f t="shared" si="13"/>
        <v>-3.1437810437069884E-2</v>
      </c>
      <c r="J316" s="12">
        <f t="shared" si="14"/>
        <v>1</v>
      </c>
    </row>
    <row r="317" spans="1:10" x14ac:dyDescent="0.25">
      <c r="A317" s="58">
        <v>-2.8857623658583607E-2</v>
      </c>
      <c r="B317" s="56" t="s">
        <v>629</v>
      </c>
      <c r="C317" s="59">
        <v>217.494</v>
      </c>
      <c r="D317" s="60">
        <v>211.21764000000002</v>
      </c>
      <c r="G317" s="12" t="str" cm="1">
        <f t="array" ref="G317">_xlfn.IFS(
A317&lt;=-1,"(&gt;=100%)",
A317&lt;=-0.9,"(99.9%-90%)",
A317&lt;=-0.8,"(89.9%-80%)",
A317&lt;=-0.7,"(79.9%-70%)",
A317&lt;=-0.6,"(69.9%-60%)",
A317&lt;=-0.5,"(59.9%-50%)",
A317&lt;=-0.4,"(49.9%-40%)",
A317&lt;=-0.3,"(39.9%-30%)",
A317&lt;=-0.2,"(29.9%-20%)",
A317&lt;=-0.1,"(19.9%-10%)",
A317&lt;0,"(9.9%-0.01%)",
A317&lt;=0.0999,"0%-9.9%",
A317&lt;=0.1999,"10%-19.9%",
A317&lt;=0.2999,"20%-29.9%",
A317&lt;=0.3999,"30%-39.9%",
A317&lt;=0.4999,"40%-49.9%",
A317&lt;=0.5999,"50%-59.9%",
A317&lt;=0.6999,"60%-69.9%",
A317&lt;=0.7999,"70%-79.9%",
A317&lt;=0.8999,"80%-89.9%",
A317&lt;=0.999,"90%-99.9%",
A317&lt;=5,"&gt;100%",
A317&gt;5,"&gt;500%"
)</f>
        <v>(9.9%-0.01%)</v>
      </c>
      <c r="H317" s="52">
        <f t="shared" si="12"/>
        <v>-2.8857623658583607E-2</v>
      </c>
      <c r="I317" s="52">
        <f t="shared" si="13"/>
        <v>-2.8857623658583607E-2</v>
      </c>
      <c r="J317" s="12">
        <f t="shared" si="14"/>
        <v>1</v>
      </c>
    </row>
    <row r="318" spans="1:10" x14ac:dyDescent="0.25">
      <c r="A318" s="58">
        <v>-2.7919230769230821E-2</v>
      </c>
      <c r="B318" s="56" t="s">
        <v>118</v>
      </c>
      <c r="C318" s="59">
        <v>46.8</v>
      </c>
      <c r="D318" s="60">
        <v>45.493379999999995</v>
      </c>
      <c r="G318" s="12" t="str" cm="1">
        <f t="array" ref="G318">_xlfn.IFS(
A318&lt;=-1,"(&gt;=100%)",
A318&lt;=-0.9,"(99.9%-90%)",
A318&lt;=-0.8,"(89.9%-80%)",
A318&lt;=-0.7,"(79.9%-70%)",
A318&lt;=-0.6,"(69.9%-60%)",
A318&lt;=-0.5,"(59.9%-50%)",
A318&lt;=-0.4,"(49.9%-40%)",
A318&lt;=-0.3,"(39.9%-30%)",
A318&lt;=-0.2,"(29.9%-20%)",
A318&lt;=-0.1,"(19.9%-10%)",
A318&lt;0,"(9.9%-0.01%)",
A318&lt;=0.0999,"0%-9.9%",
A318&lt;=0.1999,"10%-19.9%",
A318&lt;=0.2999,"20%-29.9%",
A318&lt;=0.3999,"30%-39.9%",
A318&lt;=0.4999,"40%-49.9%",
A318&lt;=0.5999,"50%-59.9%",
A318&lt;=0.6999,"60%-69.9%",
A318&lt;=0.7999,"70%-79.9%",
A318&lt;=0.8999,"80%-89.9%",
A318&lt;=0.999,"90%-99.9%",
A318&lt;=5,"&gt;100%",
A318&gt;5,"&gt;500%"
)</f>
        <v>(9.9%-0.01%)</v>
      </c>
      <c r="H318" s="52">
        <f t="shared" si="12"/>
        <v>-2.7919230769230821E-2</v>
      </c>
      <c r="I318" s="52">
        <f t="shared" si="13"/>
        <v>-2.7919230769230821E-2</v>
      </c>
      <c r="J318" s="12">
        <f t="shared" si="14"/>
        <v>1</v>
      </c>
    </row>
    <row r="319" spans="1:10" x14ac:dyDescent="0.25">
      <c r="A319" s="58">
        <v>-2.6826042873696294E-2</v>
      </c>
      <c r="B319" s="56" t="s">
        <v>434</v>
      </c>
      <c r="C319" s="59">
        <v>345.2</v>
      </c>
      <c r="D319" s="60">
        <v>335.93965000000003</v>
      </c>
      <c r="G319" s="12" t="str" cm="1">
        <f t="array" ref="G319">_xlfn.IFS(
A319&lt;=-1,"(&gt;=100%)",
A319&lt;=-0.9,"(99.9%-90%)",
A319&lt;=-0.8,"(89.9%-80%)",
A319&lt;=-0.7,"(79.9%-70%)",
A319&lt;=-0.6,"(69.9%-60%)",
A319&lt;=-0.5,"(59.9%-50%)",
A319&lt;=-0.4,"(49.9%-40%)",
A319&lt;=-0.3,"(39.9%-30%)",
A319&lt;=-0.2,"(29.9%-20%)",
A319&lt;=-0.1,"(19.9%-10%)",
A319&lt;0,"(9.9%-0.01%)",
A319&lt;=0.0999,"0%-9.9%",
A319&lt;=0.1999,"10%-19.9%",
A319&lt;=0.2999,"20%-29.9%",
A319&lt;=0.3999,"30%-39.9%",
A319&lt;=0.4999,"40%-49.9%",
A319&lt;=0.5999,"50%-59.9%",
A319&lt;=0.6999,"60%-69.9%",
A319&lt;=0.7999,"70%-79.9%",
A319&lt;=0.8999,"80%-89.9%",
A319&lt;=0.999,"90%-99.9%",
A319&lt;=5,"&gt;100%",
A319&gt;5,"&gt;500%"
)</f>
        <v>(9.9%-0.01%)</v>
      </c>
      <c r="H319" s="52">
        <f t="shared" si="12"/>
        <v>-2.6826042873696294E-2</v>
      </c>
      <c r="I319" s="52">
        <f t="shared" si="13"/>
        <v>-2.6826042873696294E-2</v>
      </c>
      <c r="J319" s="12">
        <f t="shared" si="14"/>
        <v>1</v>
      </c>
    </row>
    <row r="320" spans="1:10" x14ac:dyDescent="0.25">
      <c r="A320" s="58">
        <v>-2.6816847720635764E-2</v>
      </c>
      <c r="B320" s="56" t="s">
        <v>734</v>
      </c>
      <c r="C320" s="59">
        <v>407.15300000000002</v>
      </c>
      <c r="D320" s="60">
        <v>396.23444000000001</v>
      </c>
      <c r="G320" s="12" t="str" cm="1">
        <f t="array" ref="G320">_xlfn.IFS(
A320&lt;=-1,"(&gt;=100%)",
A320&lt;=-0.9,"(99.9%-90%)",
A320&lt;=-0.8,"(89.9%-80%)",
A320&lt;=-0.7,"(79.9%-70%)",
A320&lt;=-0.6,"(69.9%-60%)",
A320&lt;=-0.5,"(59.9%-50%)",
A320&lt;=-0.4,"(49.9%-40%)",
A320&lt;=-0.3,"(39.9%-30%)",
A320&lt;=-0.2,"(29.9%-20%)",
A320&lt;=-0.1,"(19.9%-10%)",
A320&lt;0,"(9.9%-0.01%)",
A320&lt;=0.0999,"0%-9.9%",
A320&lt;=0.1999,"10%-19.9%",
A320&lt;=0.2999,"20%-29.9%",
A320&lt;=0.3999,"30%-39.9%",
A320&lt;=0.4999,"40%-49.9%",
A320&lt;=0.5999,"50%-59.9%",
A320&lt;=0.6999,"60%-69.9%",
A320&lt;=0.7999,"70%-79.9%",
A320&lt;=0.8999,"80%-89.9%",
A320&lt;=0.999,"90%-99.9%",
A320&lt;=5,"&gt;100%",
A320&gt;5,"&gt;500%"
)</f>
        <v>(9.9%-0.01%)</v>
      </c>
      <c r="H320" s="52">
        <f t="shared" si="12"/>
        <v>-2.6816847720635764E-2</v>
      </c>
      <c r="I320" s="52">
        <f t="shared" si="13"/>
        <v>-2.6816847720635764E-2</v>
      </c>
      <c r="J320" s="12">
        <f t="shared" si="14"/>
        <v>1</v>
      </c>
    </row>
    <row r="321" spans="1:10" x14ac:dyDescent="0.25">
      <c r="A321" s="58">
        <v>-2.6074685059797004E-2</v>
      </c>
      <c r="B321" s="56" t="s">
        <v>575</v>
      </c>
      <c r="C321" s="59">
        <v>846.11300000000006</v>
      </c>
      <c r="D321" s="60">
        <v>824.05087000000003</v>
      </c>
      <c r="G321" s="12" t="str" cm="1">
        <f t="array" ref="G321">_xlfn.IFS(
A321&lt;=-1,"(&gt;=100%)",
A321&lt;=-0.9,"(99.9%-90%)",
A321&lt;=-0.8,"(89.9%-80%)",
A321&lt;=-0.7,"(79.9%-70%)",
A321&lt;=-0.6,"(69.9%-60%)",
A321&lt;=-0.5,"(59.9%-50%)",
A321&lt;=-0.4,"(49.9%-40%)",
A321&lt;=-0.3,"(39.9%-30%)",
A321&lt;=-0.2,"(29.9%-20%)",
A321&lt;=-0.1,"(19.9%-10%)",
A321&lt;0,"(9.9%-0.01%)",
A321&lt;=0.0999,"0%-9.9%",
A321&lt;=0.1999,"10%-19.9%",
A321&lt;=0.2999,"20%-29.9%",
A321&lt;=0.3999,"30%-39.9%",
A321&lt;=0.4999,"40%-49.9%",
A321&lt;=0.5999,"50%-59.9%",
A321&lt;=0.6999,"60%-69.9%",
A321&lt;=0.7999,"70%-79.9%",
A321&lt;=0.8999,"80%-89.9%",
A321&lt;=0.999,"90%-99.9%",
A321&lt;=5,"&gt;100%",
A321&gt;5,"&gt;500%"
)</f>
        <v>(9.9%-0.01%)</v>
      </c>
      <c r="H321" s="52">
        <f t="shared" si="12"/>
        <v>-2.6074685059797004E-2</v>
      </c>
      <c r="I321" s="52">
        <f t="shared" si="13"/>
        <v>-2.6074685059797004E-2</v>
      </c>
      <c r="J321" s="12">
        <f t="shared" si="14"/>
        <v>1</v>
      </c>
    </row>
    <row r="322" spans="1:10" x14ac:dyDescent="0.25">
      <c r="A322" s="58">
        <v>-2.5865363788520269E-2</v>
      </c>
      <c r="B322" s="56" t="s">
        <v>56</v>
      </c>
      <c r="C322" s="59">
        <v>3047.1</v>
      </c>
      <c r="D322" s="60">
        <v>2968.2856499999998</v>
      </c>
      <c r="G322" s="12" t="str" cm="1">
        <f t="array" ref="G322">_xlfn.IFS(
A322&lt;=-1,"(&gt;=100%)",
A322&lt;=-0.9,"(99.9%-90%)",
A322&lt;=-0.8,"(89.9%-80%)",
A322&lt;=-0.7,"(79.9%-70%)",
A322&lt;=-0.6,"(69.9%-60%)",
A322&lt;=-0.5,"(59.9%-50%)",
A322&lt;=-0.4,"(49.9%-40%)",
A322&lt;=-0.3,"(39.9%-30%)",
A322&lt;=-0.2,"(29.9%-20%)",
A322&lt;=-0.1,"(19.9%-10%)",
A322&lt;0,"(9.9%-0.01%)",
A322&lt;=0.0999,"0%-9.9%",
A322&lt;=0.1999,"10%-19.9%",
A322&lt;=0.2999,"20%-29.9%",
A322&lt;=0.3999,"30%-39.9%",
A322&lt;=0.4999,"40%-49.9%",
A322&lt;=0.5999,"50%-59.9%",
A322&lt;=0.6999,"60%-69.9%",
A322&lt;=0.7999,"70%-79.9%",
A322&lt;=0.8999,"80%-89.9%",
A322&lt;=0.999,"90%-99.9%",
A322&lt;=5,"&gt;100%",
A322&gt;5,"&gt;500%"
)</f>
        <v>(9.9%-0.01%)</v>
      </c>
      <c r="H322" s="52">
        <f t="shared" si="12"/>
        <v>-2.5865363788520269E-2</v>
      </c>
      <c r="I322" s="52">
        <f t="shared" si="13"/>
        <v>-2.5865363788520269E-2</v>
      </c>
      <c r="J322" s="12">
        <f t="shared" si="14"/>
        <v>1</v>
      </c>
    </row>
    <row r="323" spans="1:10" x14ac:dyDescent="0.25">
      <c r="A323" s="58">
        <v>-2.5127097880681154E-2</v>
      </c>
      <c r="B323" s="56" t="s">
        <v>512</v>
      </c>
      <c r="C323" s="59">
        <v>261.21600000000001</v>
      </c>
      <c r="D323" s="60">
        <v>254.6524</v>
      </c>
      <c r="G323" s="12" t="str" cm="1">
        <f t="array" ref="G323">_xlfn.IFS(
A323&lt;=-1,"(&gt;=100%)",
A323&lt;=-0.9,"(99.9%-90%)",
A323&lt;=-0.8,"(89.9%-80%)",
A323&lt;=-0.7,"(79.9%-70%)",
A323&lt;=-0.6,"(69.9%-60%)",
A323&lt;=-0.5,"(59.9%-50%)",
A323&lt;=-0.4,"(49.9%-40%)",
A323&lt;=-0.3,"(39.9%-30%)",
A323&lt;=-0.2,"(29.9%-20%)",
A323&lt;=-0.1,"(19.9%-10%)",
A323&lt;0,"(9.9%-0.01%)",
A323&lt;=0.0999,"0%-9.9%",
A323&lt;=0.1999,"10%-19.9%",
A323&lt;=0.2999,"20%-29.9%",
A323&lt;=0.3999,"30%-39.9%",
A323&lt;=0.4999,"40%-49.9%",
A323&lt;=0.5999,"50%-59.9%",
A323&lt;=0.6999,"60%-69.9%",
A323&lt;=0.7999,"70%-79.9%",
A323&lt;=0.8999,"80%-89.9%",
A323&lt;=0.999,"90%-99.9%",
A323&lt;=5,"&gt;100%",
A323&gt;5,"&gt;500%"
)</f>
        <v>(9.9%-0.01%)</v>
      </c>
      <c r="H323" s="52">
        <f t="shared" si="12"/>
        <v>-2.5127097880681154E-2</v>
      </c>
      <c r="I323" s="52">
        <f t="shared" si="13"/>
        <v>-2.5127097880681154E-2</v>
      </c>
      <c r="J323" s="12">
        <f t="shared" si="14"/>
        <v>1</v>
      </c>
    </row>
    <row r="324" spans="1:10" x14ac:dyDescent="0.25">
      <c r="A324" s="58">
        <v>-2.440422650800159E-2</v>
      </c>
      <c r="B324" s="56" t="s">
        <v>851</v>
      </c>
      <c r="C324" s="59">
        <v>243.7</v>
      </c>
      <c r="D324" s="60">
        <v>237.75269</v>
      </c>
      <c r="G324" s="12" t="str" cm="1">
        <f t="array" ref="G324">_xlfn.IFS(
A324&lt;=-1,"(&gt;=100%)",
A324&lt;=-0.9,"(99.9%-90%)",
A324&lt;=-0.8,"(89.9%-80%)",
A324&lt;=-0.7,"(79.9%-70%)",
A324&lt;=-0.6,"(69.9%-60%)",
A324&lt;=-0.5,"(59.9%-50%)",
A324&lt;=-0.4,"(49.9%-40%)",
A324&lt;=-0.3,"(39.9%-30%)",
A324&lt;=-0.2,"(29.9%-20%)",
A324&lt;=-0.1,"(19.9%-10%)",
A324&lt;0,"(9.9%-0.01%)",
A324&lt;=0.0999,"0%-9.9%",
A324&lt;=0.1999,"10%-19.9%",
A324&lt;=0.2999,"20%-29.9%",
A324&lt;=0.3999,"30%-39.9%",
A324&lt;=0.4999,"40%-49.9%",
A324&lt;=0.5999,"50%-59.9%",
A324&lt;=0.6999,"60%-69.9%",
A324&lt;=0.7999,"70%-79.9%",
A324&lt;=0.8999,"80%-89.9%",
A324&lt;=0.999,"90%-99.9%",
A324&lt;=5,"&gt;100%",
A324&gt;5,"&gt;500%"
)</f>
        <v>(9.9%-0.01%)</v>
      </c>
      <c r="H324" s="52">
        <f t="shared" ref="H324:H387" si="15">IF(A324&lt;&gt;"",A324,#N/A)</f>
        <v>-2.440422650800159E-2</v>
      </c>
      <c r="I324" s="52">
        <f t="shared" ref="I324:I387" si="16">IF(ISNUMBER(H324),H324,"")</f>
        <v>-2.440422650800159E-2</v>
      </c>
      <c r="J324" s="12">
        <f t="shared" ref="J324:J387" si="17">IF(ISNUMBER(I324),IF(AND(I324&gt;=($M$14-$M$13),I324&lt;=($M$14+$M$13)),1,0),"")</f>
        <v>1</v>
      </c>
    </row>
    <row r="325" spans="1:10" x14ac:dyDescent="0.25">
      <c r="A325" s="58">
        <v>-2.2540052770448449E-2</v>
      </c>
      <c r="B325" s="56" t="s">
        <v>897</v>
      </c>
      <c r="C325" s="59">
        <v>757.99999999999989</v>
      </c>
      <c r="D325" s="60">
        <v>740.91463999999996</v>
      </c>
      <c r="G325" s="12" t="str" cm="1">
        <f t="array" ref="G325">_xlfn.IFS(
A325&lt;=-1,"(&gt;=100%)",
A325&lt;=-0.9,"(99.9%-90%)",
A325&lt;=-0.8,"(89.9%-80%)",
A325&lt;=-0.7,"(79.9%-70%)",
A325&lt;=-0.6,"(69.9%-60%)",
A325&lt;=-0.5,"(59.9%-50%)",
A325&lt;=-0.4,"(49.9%-40%)",
A325&lt;=-0.3,"(39.9%-30%)",
A325&lt;=-0.2,"(29.9%-20%)",
A325&lt;=-0.1,"(19.9%-10%)",
A325&lt;0,"(9.9%-0.01%)",
A325&lt;=0.0999,"0%-9.9%",
A325&lt;=0.1999,"10%-19.9%",
A325&lt;=0.2999,"20%-29.9%",
A325&lt;=0.3999,"30%-39.9%",
A325&lt;=0.4999,"40%-49.9%",
A325&lt;=0.5999,"50%-59.9%",
A325&lt;=0.6999,"60%-69.9%",
A325&lt;=0.7999,"70%-79.9%",
A325&lt;=0.8999,"80%-89.9%",
A325&lt;=0.999,"90%-99.9%",
A325&lt;=5,"&gt;100%",
A325&gt;5,"&gt;500%"
)</f>
        <v>(9.9%-0.01%)</v>
      </c>
      <c r="H325" s="52">
        <f t="shared" si="15"/>
        <v>-2.2540052770448449E-2</v>
      </c>
      <c r="I325" s="52">
        <f t="shared" si="16"/>
        <v>-2.2540052770448449E-2</v>
      </c>
      <c r="J325" s="12">
        <f t="shared" si="17"/>
        <v>1</v>
      </c>
    </row>
    <row r="326" spans="1:10" x14ac:dyDescent="0.25">
      <c r="A326" s="58">
        <v>-2.1889834024896263E-2</v>
      </c>
      <c r="B326" s="56" t="s">
        <v>634</v>
      </c>
      <c r="C326" s="59">
        <v>48.2</v>
      </c>
      <c r="D326" s="60">
        <v>47.144910000000003</v>
      </c>
      <c r="G326" s="12" t="str" cm="1">
        <f t="array" ref="G326">_xlfn.IFS(
A326&lt;=-1,"(&gt;=100%)",
A326&lt;=-0.9,"(99.9%-90%)",
A326&lt;=-0.8,"(89.9%-80%)",
A326&lt;=-0.7,"(79.9%-70%)",
A326&lt;=-0.6,"(69.9%-60%)",
A326&lt;=-0.5,"(59.9%-50%)",
A326&lt;=-0.4,"(49.9%-40%)",
A326&lt;=-0.3,"(39.9%-30%)",
A326&lt;=-0.2,"(29.9%-20%)",
A326&lt;=-0.1,"(19.9%-10%)",
A326&lt;0,"(9.9%-0.01%)",
A326&lt;=0.0999,"0%-9.9%",
A326&lt;=0.1999,"10%-19.9%",
A326&lt;=0.2999,"20%-29.9%",
A326&lt;=0.3999,"30%-39.9%",
A326&lt;=0.4999,"40%-49.9%",
A326&lt;=0.5999,"50%-59.9%",
A326&lt;=0.6999,"60%-69.9%",
A326&lt;=0.7999,"70%-79.9%",
A326&lt;=0.8999,"80%-89.9%",
A326&lt;=0.999,"90%-99.9%",
A326&lt;=5,"&gt;100%",
A326&gt;5,"&gt;500%"
)</f>
        <v>(9.9%-0.01%)</v>
      </c>
      <c r="H326" s="52">
        <f t="shared" si="15"/>
        <v>-2.1889834024896263E-2</v>
      </c>
      <c r="I326" s="52">
        <f t="shared" si="16"/>
        <v>-2.1889834024896263E-2</v>
      </c>
      <c r="J326" s="12">
        <f t="shared" si="17"/>
        <v>1</v>
      </c>
    </row>
    <row r="327" spans="1:10" x14ac:dyDescent="0.25">
      <c r="A327" s="58">
        <v>-2.0905312767780636E-2</v>
      </c>
      <c r="B327" s="56" t="s">
        <v>383</v>
      </c>
      <c r="C327" s="59">
        <v>233.4</v>
      </c>
      <c r="D327" s="60">
        <v>228.52070000000001</v>
      </c>
      <c r="G327" s="12" t="str" cm="1">
        <f t="array" ref="G327">_xlfn.IFS(
A327&lt;=-1,"(&gt;=100%)",
A327&lt;=-0.9,"(99.9%-90%)",
A327&lt;=-0.8,"(89.9%-80%)",
A327&lt;=-0.7,"(79.9%-70%)",
A327&lt;=-0.6,"(69.9%-60%)",
A327&lt;=-0.5,"(59.9%-50%)",
A327&lt;=-0.4,"(49.9%-40%)",
A327&lt;=-0.3,"(39.9%-30%)",
A327&lt;=-0.2,"(29.9%-20%)",
A327&lt;=-0.1,"(19.9%-10%)",
A327&lt;0,"(9.9%-0.01%)",
A327&lt;=0.0999,"0%-9.9%",
A327&lt;=0.1999,"10%-19.9%",
A327&lt;=0.2999,"20%-29.9%",
A327&lt;=0.3999,"30%-39.9%",
A327&lt;=0.4999,"40%-49.9%",
A327&lt;=0.5999,"50%-59.9%",
A327&lt;=0.6999,"60%-69.9%",
A327&lt;=0.7999,"70%-79.9%",
A327&lt;=0.8999,"80%-89.9%",
A327&lt;=0.999,"90%-99.9%",
A327&lt;=5,"&gt;100%",
A327&gt;5,"&gt;500%"
)</f>
        <v>(9.9%-0.01%)</v>
      </c>
      <c r="H327" s="52">
        <f t="shared" si="15"/>
        <v>-2.0905312767780636E-2</v>
      </c>
      <c r="I327" s="52">
        <f t="shared" si="16"/>
        <v>-2.0905312767780636E-2</v>
      </c>
      <c r="J327" s="12">
        <f t="shared" si="17"/>
        <v>1</v>
      </c>
    </row>
    <row r="328" spans="1:10" x14ac:dyDescent="0.25">
      <c r="A328" s="58">
        <v>-2.0774074074074101E-2</v>
      </c>
      <c r="B328" s="56" t="s">
        <v>721</v>
      </c>
      <c r="C328" s="59">
        <v>18.899999999999999</v>
      </c>
      <c r="D328" s="60">
        <v>18.507369999999998</v>
      </c>
      <c r="G328" s="12" t="str" cm="1">
        <f t="array" ref="G328">_xlfn.IFS(
A328&lt;=-1,"(&gt;=100%)",
A328&lt;=-0.9,"(99.9%-90%)",
A328&lt;=-0.8,"(89.9%-80%)",
A328&lt;=-0.7,"(79.9%-70%)",
A328&lt;=-0.6,"(69.9%-60%)",
A328&lt;=-0.5,"(59.9%-50%)",
A328&lt;=-0.4,"(49.9%-40%)",
A328&lt;=-0.3,"(39.9%-30%)",
A328&lt;=-0.2,"(29.9%-20%)",
A328&lt;=-0.1,"(19.9%-10%)",
A328&lt;0,"(9.9%-0.01%)",
A328&lt;=0.0999,"0%-9.9%",
A328&lt;=0.1999,"10%-19.9%",
A328&lt;=0.2999,"20%-29.9%",
A328&lt;=0.3999,"30%-39.9%",
A328&lt;=0.4999,"40%-49.9%",
A328&lt;=0.5999,"50%-59.9%",
A328&lt;=0.6999,"60%-69.9%",
A328&lt;=0.7999,"70%-79.9%",
A328&lt;=0.8999,"80%-89.9%",
A328&lt;=0.999,"90%-99.9%",
A328&lt;=5,"&gt;100%",
A328&gt;5,"&gt;500%"
)</f>
        <v>(9.9%-0.01%)</v>
      </c>
      <c r="H328" s="52">
        <f t="shared" si="15"/>
        <v>-2.0774074074074101E-2</v>
      </c>
      <c r="I328" s="52">
        <f t="shared" si="16"/>
        <v>-2.0774074074074101E-2</v>
      </c>
      <c r="J328" s="12">
        <f t="shared" si="17"/>
        <v>1</v>
      </c>
    </row>
    <row r="329" spans="1:10" x14ac:dyDescent="0.25">
      <c r="A329" s="58">
        <v>-2.038089833539693E-2</v>
      </c>
      <c r="B329" s="56" t="s">
        <v>977</v>
      </c>
      <c r="C329" s="59">
        <v>1453.8</v>
      </c>
      <c r="D329" s="60">
        <v>1424.1702499999999</v>
      </c>
      <c r="G329" s="12" t="str" cm="1">
        <f t="array" ref="G329">_xlfn.IFS(
A329&lt;=-1,"(&gt;=100%)",
A329&lt;=-0.9,"(99.9%-90%)",
A329&lt;=-0.8,"(89.9%-80%)",
A329&lt;=-0.7,"(79.9%-70%)",
A329&lt;=-0.6,"(69.9%-60%)",
A329&lt;=-0.5,"(59.9%-50%)",
A329&lt;=-0.4,"(49.9%-40%)",
A329&lt;=-0.3,"(39.9%-30%)",
A329&lt;=-0.2,"(29.9%-20%)",
A329&lt;=-0.1,"(19.9%-10%)",
A329&lt;0,"(9.9%-0.01%)",
A329&lt;=0.0999,"0%-9.9%",
A329&lt;=0.1999,"10%-19.9%",
A329&lt;=0.2999,"20%-29.9%",
A329&lt;=0.3999,"30%-39.9%",
A329&lt;=0.4999,"40%-49.9%",
A329&lt;=0.5999,"50%-59.9%",
A329&lt;=0.6999,"60%-69.9%",
A329&lt;=0.7999,"70%-79.9%",
A329&lt;=0.8999,"80%-89.9%",
A329&lt;=0.999,"90%-99.9%",
A329&lt;=5,"&gt;100%",
A329&gt;5,"&gt;500%"
)</f>
        <v>(9.9%-0.01%)</v>
      </c>
      <c r="H329" s="52">
        <f t="shared" si="15"/>
        <v>-2.038089833539693E-2</v>
      </c>
      <c r="I329" s="52">
        <f t="shared" si="16"/>
        <v>-2.038089833539693E-2</v>
      </c>
      <c r="J329" s="12">
        <f t="shared" si="17"/>
        <v>1</v>
      </c>
    </row>
    <row r="330" spans="1:10" x14ac:dyDescent="0.25">
      <c r="A330" s="58">
        <v>-1.9903491947514278E-2</v>
      </c>
      <c r="B330" s="56" t="s">
        <v>627</v>
      </c>
      <c r="C330" s="59">
        <v>262.77600000000001</v>
      </c>
      <c r="D330" s="60">
        <v>257.54584</v>
      </c>
      <c r="G330" s="12" t="str" cm="1">
        <f t="array" ref="G330">_xlfn.IFS(
A330&lt;=-1,"(&gt;=100%)",
A330&lt;=-0.9,"(99.9%-90%)",
A330&lt;=-0.8,"(89.9%-80%)",
A330&lt;=-0.7,"(79.9%-70%)",
A330&lt;=-0.6,"(69.9%-60%)",
A330&lt;=-0.5,"(59.9%-50%)",
A330&lt;=-0.4,"(49.9%-40%)",
A330&lt;=-0.3,"(39.9%-30%)",
A330&lt;=-0.2,"(29.9%-20%)",
A330&lt;=-0.1,"(19.9%-10%)",
A330&lt;0,"(9.9%-0.01%)",
A330&lt;=0.0999,"0%-9.9%",
A330&lt;=0.1999,"10%-19.9%",
A330&lt;=0.2999,"20%-29.9%",
A330&lt;=0.3999,"30%-39.9%",
A330&lt;=0.4999,"40%-49.9%",
A330&lt;=0.5999,"50%-59.9%",
A330&lt;=0.6999,"60%-69.9%",
A330&lt;=0.7999,"70%-79.9%",
A330&lt;=0.8999,"80%-89.9%",
A330&lt;=0.999,"90%-99.9%",
A330&lt;=5,"&gt;100%",
A330&gt;5,"&gt;500%"
)</f>
        <v>(9.9%-0.01%)</v>
      </c>
      <c r="H330" s="52">
        <f t="shared" si="15"/>
        <v>-1.9903491947514278E-2</v>
      </c>
      <c r="I330" s="52">
        <f t="shared" si="16"/>
        <v>-1.9903491947514278E-2</v>
      </c>
      <c r="J330" s="12">
        <f t="shared" si="17"/>
        <v>1</v>
      </c>
    </row>
    <row r="331" spans="1:10" x14ac:dyDescent="0.25">
      <c r="A331" s="58">
        <v>-1.9330576441102896E-2</v>
      </c>
      <c r="B331" s="56" t="s">
        <v>86</v>
      </c>
      <c r="C331" s="59">
        <v>279.3</v>
      </c>
      <c r="D331" s="60">
        <v>273.90096999999997</v>
      </c>
      <c r="G331" s="12" t="str" cm="1">
        <f t="array" ref="G331">_xlfn.IFS(
A331&lt;=-1,"(&gt;=100%)",
A331&lt;=-0.9,"(99.9%-90%)",
A331&lt;=-0.8,"(89.9%-80%)",
A331&lt;=-0.7,"(79.9%-70%)",
A331&lt;=-0.6,"(69.9%-60%)",
A331&lt;=-0.5,"(59.9%-50%)",
A331&lt;=-0.4,"(49.9%-40%)",
A331&lt;=-0.3,"(39.9%-30%)",
A331&lt;=-0.2,"(29.9%-20%)",
A331&lt;=-0.1,"(19.9%-10%)",
A331&lt;0,"(9.9%-0.01%)",
A331&lt;=0.0999,"0%-9.9%",
A331&lt;=0.1999,"10%-19.9%",
A331&lt;=0.2999,"20%-29.9%",
A331&lt;=0.3999,"30%-39.9%",
A331&lt;=0.4999,"40%-49.9%",
A331&lt;=0.5999,"50%-59.9%",
A331&lt;=0.6999,"60%-69.9%",
A331&lt;=0.7999,"70%-79.9%",
A331&lt;=0.8999,"80%-89.9%",
A331&lt;=0.999,"90%-99.9%",
A331&lt;=5,"&gt;100%",
A331&gt;5,"&gt;500%"
)</f>
        <v>(9.9%-0.01%)</v>
      </c>
      <c r="H331" s="52">
        <f t="shared" si="15"/>
        <v>-1.9330576441102896E-2</v>
      </c>
      <c r="I331" s="52">
        <f t="shared" si="16"/>
        <v>-1.9330576441102896E-2</v>
      </c>
      <c r="J331" s="12">
        <f t="shared" si="17"/>
        <v>1</v>
      </c>
    </row>
    <row r="332" spans="1:10" x14ac:dyDescent="0.25">
      <c r="A332" s="58">
        <v>-1.7437341772151862E-2</v>
      </c>
      <c r="B332" s="56" t="s">
        <v>426</v>
      </c>
      <c r="C332" s="59">
        <v>47.4</v>
      </c>
      <c r="D332" s="60">
        <v>46.57347</v>
      </c>
      <c r="G332" s="12" t="str" cm="1">
        <f t="array" ref="G332">_xlfn.IFS(
A332&lt;=-1,"(&gt;=100%)",
A332&lt;=-0.9,"(99.9%-90%)",
A332&lt;=-0.8,"(89.9%-80%)",
A332&lt;=-0.7,"(79.9%-70%)",
A332&lt;=-0.6,"(69.9%-60%)",
A332&lt;=-0.5,"(59.9%-50%)",
A332&lt;=-0.4,"(49.9%-40%)",
A332&lt;=-0.3,"(39.9%-30%)",
A332&lt;=-0.2,"(29.9%-20%)",
A332&lt;=-0.1,"(19.9%-10%)",
A332&lt;0,"(9.9%-0.01%)",
A332&lt;=0.0999,"0%-9.9%",
A332&lt;=0.1999,"10%-19.9%",
A332&lt;=0.2999,"20%-29.9%",
A332&lt;=0.3999,"30%-39.9%",
A332&lt;=0.4999,"40%-49.9%",
A332&lt;=0.5999,"50%-59.9%",
A332&lt;=0.6999,"60%-69.9%",
A332&lt;=0.7999,"70%-79.9%",
A332&lt;=0.8999,"80%-89.9%",
A332&lt;=0.999,"90%-99.9%",
A332&lt;=5,"&gt;100%",
A332&gt;5,"&gt;500%"
)</f>
        <v>(9.9%-0.01%)</v>
      </c>
      <c r="H332" s="52">
        <f t="shared" si="15"/>
        <v>-1.7437341772151862E-2</v>
      </c>
      <c r="I332" s="52">
        <f t="shared" si="16"/>
        <v>-1.7437341772151862E-2</v>
      </c>
      <c r="J332" s="12">
        <f t="shared" si="17"/>
        <v>1</v>
      </c>
    </row>
    <row r="333" spans="1:10" x14ac:dyDescent="0.25">
      <c r="A333" s="58">
        <v>-1.6595619184112901E-2</v>
      </c>
      <c r="B333" s="56" t="s">
        <v>370</v>
      </c>
      <c r="C333" s="59">
        <v>291658</v>
      </c>
      <c r="D333" s="60">
        <v>286817.7549</v>
      </c>
      <c r="G333" s="12" t="str" cm="1">
        <f t="array" ref="G333">_xlfn.IFS(
A333&lt;=-1,"(&gt;=100%)",
A333&lt;=-0.9,"(99.9%-90%)",
A333&lt;=-0.8,"(89.9%-80%)",
A333&lt;=-0.7,"(79.9%-70%)",
A333&lt;=-0.6,"(69.9%-60%)",
A333&lt;=-0.5,"(59.9%-50%)",
A333&lt;=-0.4,"(49.9%-40%)",
A333&lt;=-0.3,"(39.9%-30%)",
A333&lt;=-0.2,"(29.9%-20%)",
A333&lt;=-0.1,"(19.9%-10%)",
A333&lt;0,"(9.9%-0.01%)",
A333&lt;=0.0999,"0%-9.9%",
A333&lt;=0.1999,"10%-19.9%",
A333&lt;=0.2999,"20%-29.9%",
A333&lt;=0.3999,"30%-39.9%",
A333&lt;=0.4999,"40%-49.9%",
A333&lt;=0.5999,"50%-59.9%",
A333&lt;=0.6999,"60%-69.9%",
A333&lt;=0.7999,"70%-79.9%",
A333&lt;=0.8999,"80%-89.9%",
A333&lt;=0.999,"90%-99.9%",
A333&lt;=5,"&gt;100%",
A333&gt;5,"&gt;500%"
)</f>
        <v>(9.9%-0.01%)</v>
      </c>
      <c r="H333" s="52">
        <f t="shared" si="15"/>
        <v>-1.6595619184112901E-2</v>
      </c>
      <c r="I333" s="52">
        <f t="shared" si="16"/>
        <v>-1.6595619184112901E-2</v>
      </c>
      <c r="J333" s="12">
        <f t="shared" si="17"/>
        <v>1</v>
      </c>
    </row>
    <row r="334" spans="1:10" x14ac:dyDescent="0.25">
      <c r="A334" s="58">
        <v>-1.6254728370221429E-2</v>
      </c>
      <c r="B334" s="56" t="s">
        <v>693</v>
      </c>
      <c r="C334" s="59">
        <v>49.7</v>
      </c>
      <c r="D334" s="60">
        <v>48.892139999999998</v>
      </c>
      <c r="G334" s="12" t="str" cm="1">
        <f t="array" ref="G334">_xlfn.IFS(
A334&lt;=-1,"(&gt;=100%)",
A334&lt;=-0.9,"(99.9%-90%)",
A334&lt;=-0.8,"(89.9%-80%)",
A334&lt;=-0.7,"(79.9%-70%)",
A334&lt;=-0.6,"(69.9%-60%)",
A334&lt;=-0.5,"(59.9%-50%)",
A334&lt;=-0.4,"(49.9%-40%)",
A334&lt;=-0.3,"(39.9%-30%)",
A334&lt;=-0.2,"(29.9%-20%)",
A334&lt;=-0.1,"(19.9%-10%)",
A334&lt;0,"(9.9%-0.01%)",
A334&lt;=0.0999,"0%-9.9%",
A334&lt;=0.1999,"10%-19.9%",
A334&lt;=0.2999,"20%-29.9%",
A334&lt;=0.3999,"30%-39.9%",
A334&lt;=0.4999,"40%-49.9%",
A334&lt;=0.5999,"50%-59.9%",
A334&lt;=0.6999,"60%-69.9%",
A334&lt;=0.7999,"70%-79.9%",
A334&lt;=0.8999,"80%-89.9%",
A334&lt;=0.999,"90%-99.9%",
A334&lt;=5,"&gt;100%",
A334&gt;5,"&gt;500%"
)</f>
        <v>(9.9%-0.01%)</v>
      </c>
      <c r="H334" s="52">
        <f t="shared" si="15"/>
        <v>-1.6254728370221429E-2</v>
      </c>
      <c r="I334" s="52">
        <f t="shared" si="16"/>
        <v>-1.6254728370221429E-2</v>
      </c>
      <c r="J334" s="12">
        <f t="shared" si="17"/>
        <v>1</v>
      </c>
    </row>
    <row r="335" spans="1:10" x14ac:dyDescent="0.25">
      <c r="A335" s="58">
        <v>-1.5989028026237233E-2</v>
      </c>
      <c r="B335" s="56" t="s">
        <v>386</v>
      </c>
      <c r="C335" s="59">
        <v>167.7</v>
      </c>
      <c r="D335" s="60">
        <v>165.01864</v>
      </c>
      <c r="G335" s="12" t="str" cm="1">
        <f t="array" ref="G335">_xlfn.IFS(
A335&lt;=-1,"(&gt;=100%)",
A335&lt;=-0.9,"(99.9%-90%)",
A335&lt;=-0.8,"(89.9%-80%)",
A335&lt;=-0.7,"(79.9%-70%)",
A335&lt;=-0.6,"(69.9%-60%)",
A335&lt;=-0.5,"(59.9%-50%)",
A335&lt;=-0.4,"(49.9%-40%)",
A335&lt;=-0.3,"(39.9%-30%)",
A335&lt;=-0.2,"(29.9%-20%)",
A335&lt;=-0.1,"(19.9%-10%)",
A335&lt;0,"(9.9%-0.01%)",
A335&lt;=0.0999,"0%-9.9%",
A335&lt;=0.1999,"10%-19.9%",
A335&lt;=0.2999,"20%-29.9%",
A335&lt;=0.3999,"30%-39.9%",
A335&lt;=0.4999,"40%-49.9%",
A335&lt;=0.5999,"50%-59.9%",
A335&lt;=0.6999,"60%-69.9%",
A335&lt;=0.7999,"70%-79.9%",
A335&lt;=0.8999,"80%-89.9%",
A335&lt;=0.999,"90%-99.9%",
A335&lt;=5,"&gt;100%",
A335&gt;5,"&gt;500%"
)</f>
        <v>(9.9%-0.01%)</v>
      </c>
      <c r="H335" s="52">
        <f t="shared" si="15"/>
        <v>-1.5989028026237233E-2</v>
      </c>
      <c r="I335" s="52">
        <f t="shared" si="16"/>
        <v>-1.5989028026237233E-2</v>
      </c>
      <c r="J335" s="12">
        <f t="shared" si="17"/>
        <v>1</v>
      </c>
    </row>
    <row r="336" spans="1:10" x14ac:dyDescent="0.25">
      <c r="A336" s="58">
        <v>-1.3887356980644978E-2</v>
      </c>
      <c r="B336" s="56" t="s">
        <v>558</v>
      </c>
      <c r="C336" s="59">
        <v>1245.723</v>
      </c>
      <c r="D336" s="60">
        <v>1228.4232</v>
      </c>
      <c r="G336" s="12" t="str" cm="1">
        <f t="array" ref="G336">_xlfn.IFS(
A336&lt;=-1,"(&gt;=100%)",
A336&lt;=-0.9,"(99.9%-90%)",
A336&lt;=-0.8,"(89.9%-80%)",
A336&lt;=-0.7,"(79.9%-70%)",
A336&lt;=-0.6,"(69.9%-60%)",
A336&lt;=-0.5,"(59.9%-50%)",
A336&lt;=-0.4,"(49.9%-40%)",
A336&lt;=-0.3,"(39.9%-30%)",
A336&lt;=-0.2,"(29.9%-20%)",
A336&lt;=-0.1,"(19.9%-10%)",
A336&lt;0,"(9.9%-0.01%)",
A336&lt;=0.0999,"0%-9.9%",
A336&lt;=0.1999,"10%-19.9%",
A336&lt;=0.2999,"20%-29.9%",
A336&lt;=0.3999,"30%-39.9%",
A336&lt;=0.4999,"40%-49.9%",
A336&lt;=0.5999,"50%-59.9%",
A336&lt;=0.6999,"60%-69.9%",
A336&lt;=0.7999,"70%-79.9%",
A336&lt;=0.8999,"80%-89.9%",
A336&lt;=0.999,"90%-99.9%",
A336&lt;=5,"&gt;100%",
A336&gt;5,"&gt;500%"
)</f>
        <v>(9.9%-0.01%)</v>
      </c>
      <c r="H336" s="52">
        <f t="shared" si="15"/>
        <v>-1.3887356980644978E-2</v>
      </c>
      <c r="I336" s="52">
        <f t="shared" si="16"/>
        <v>-1.3887356980644978E-2</v>
      </c>
      <c r="J336" s="12">
        <f t="shared" si="17"/>
        <v>1</v>
      </c>
    </row>
    <row r="337" spans="1:10" x14ac:dyDescent="0.25">
      <c r="A337" s="58">
        <v>-1.372313541221685E-2</v>
      </c>
      <c r="B337" s="56" t="s">
        <v>43</v>
      </c>
      <c r="C337" s="59">
        <v>1170.5</v>
      </c>
      <c r="D337" s="60">
        <v>1154.4370700000002</v>
      </c>
      <c r="G337" s="12" t="str" cm="1">
        <f t="array" ref="G337">_xlfn.IFS(
A337&lt;=-1,"(&gt;=100%)",
A337&lt;=-0.9,"(99.9%-90%)",
A337&lt;=-0.8,"(89.9%-80%)",
A337&lt;=-0.7,"(79.9%-70%)",
A337&lt;=-0.6,"(69.9%-60%)",
A337&lt;=-0.5,"(59.9%-50%)",
A337&lt;=-0.4,"(49.9%-40%)",
A337&lt;=-0.3,"(39.9%-30%)",
A337&lt;=-0.2,"(29.9%-20%)",
A337&lt;=-0.1,"(19.9%-10%)",
A337&lt;0,"(9.9%-0.01%)",
A337&lt;=0.0999,"0%-9.9%",
A337&lt;=0.1999,"10%-19.9%",
A337&lt;=0.2999,"20%-29.9%",
A337&lt;=0.3999,"30%-39.9%",
A337&lt;=0.4999,"40%-49.9%",
A337&lt;=0.5999,"50%-59.9%",
A337&lt;=0.6999,"60%-69.9%",
A337&lt;=0.7999,"70%-79.9%",
A337&lt;=0.8999,"80%-89.9%",
A337&lt;=0.999,"90%-99.9%",
A337&lt;=5,"&gt;100%",
A337&gt;5,"&gt;500%"
)</f>
        <v>(9.9%-0.01%)</v>
      </c>
      <c r="H337" s="52">
        <f t="shared" si="15"/>
        <v>-1.372313541221685E-2</v>
      </c>
      <c r="I337" s="52">
        <f t="shared" si="16"/>
        <v>-1.372313541221685E-2</v>
      </c>
      <c r="J337" s="12">
        <f t="shared" si="17"/>
        <v>1</v>
      </c>
    </row>
    <row r="338" spans="1:10" x14ac:dyDescent="0.25">
      <c r="A338" s="58">
        <v>-1.2153267186219221E-2</v>
      </c>
      <c r="B338" s="56" t="s">
        <v>945</v>
      </c>
      <c r="C338" s="59">
        <v>16347.4</v>
      </c>
      <c r="D338" s="60">
        <v>16148.72568</v>
      </c>
      <c r="G338" s="12" t="str" cm="1">
        <f t="array" ref="G338">_xlfn.IFS(
A338&lt;=-1,"(&gt;=100%)",
A338&lt;=-0.9,"(99.9%-90%)",
A338&lt;=-0.8,"(89.9%-80%)",
A338&lt;=-0.7,"(79.9%-70%)",
A338&lt;=-0.6,"(69.9%-60%)",
A338&lt;=-0.5,"(59.9%-50%)",
A338&lt;=-0.4,"(49.9%-40%)",
A338&lt;=-0.3,"(39.9%-30%)",
A338&lt;=-0.2,"(29.9%-20%)",
A338&lt;=-0.1,"(19.9%-10%)",
A338&lt;0,"(9.9%-0.01%)",
A338&lt;=0.0999,"0%-9.9%",
A338&lt;=0.1999,"10%-19.9%",
A338&lt;=0.2999,"20%-29.9%",
A338&lt;=0.3999,"30%-39.9%",
A338&lt;=0.4999,"40%-49.9%",
A338&lt;=0.5999,"50%-59.9%",
A338&lt;=0.6999,"60%-69.9%",
A338&lt;=0.7999,"70%-79.9%",
A338&lt;=0.8999,"80%-89.9%",
A338&lt;=0.999,"90%-99.9%",
A338&lt;=5,"&gt;100%",
A338&gt;5,"&gt;500%"
)</f>
        <v>(9.9%-0.01%)</v>
      </c>
      <c r="H338" s="52">
        <f t="shared" si="15"/>
        <v>-1.2153267186219221E-2</v>
      </c>
      <c r="I338" s="52">
        <f t="shared" si="16"/>
        <v>-1.2153267186219221E-2</v>
      </c>
      <c r="J338" s="12">
        <f t="shared" si="17"/>
        <v>1</v>
      </c>
    </row>
    <row r="339" spans="1:10" x14ac:dyDescent="0.25">
      <c r="A339" s="58">
        <v>-1.1914638447971733E-2</v>
      </c>
      <c r="B339" s="56" t="s">
        <v>124</v>
      </c>
      <c r="C339" s="59">
        <v>113.4</v>
      </c>
      <c r="D339" s="60">
        <v>112.04888000000001</v>
      </c>
      <c r="G339" s="12" t="str" cm="1">
        <f t="array" ref="G339">_xlfn.IFS(
A339&lt;=-1,"(&gt;=100%)",
A339&lt;=-0.9,"(99.9%-90%)",
A339&lt;=-0.8,"(89.9%-80%)",
A339&lt;=-0.7,"(79.9%-70%)",
A339&lt;=-0.6,"(69.9%-60%)",
A339&lt;=-0.5,"(59.9%-50%)",
A339&lt;=-0.4,"(49.9%-40%)",
A339&lt;=-0.3,"(39.9%-30%)",
A339&lt;=-0.2,"(29.9%-20%)",
A339&lt;=-0.1,"(19.9%-10%)",
A339&lt;0,"(9.9%-0.01%)",
A339&lt;=0.0999,"0%-9.9%",
A339&lt;=0.1999,"10%-19.9%",
A339&lt;=0.2999,"20%-29.9%",
A339&lt;=0.3999,"30%-39.9%",
A339&lt;=0.4999,"40%-49.9%",
A339&lt;=0.5999,"50%-59.9%",
A339&lt;=0.6999,"60%-69.9%",
A339&lt;=0.7999,"70%-79.9%",
A339&lt;=0.8999,"80%-89.9%",
A339&lt;=0.999,"90%-99.9%",
A339&lt;=5,"&gt;100%",
A339&gt;5,"&gt;500%"
)</f>
        <v>(9.9%-0.01%)</v>
      </c>
      <c r="H339" s="52">
        <f t="shared" si="15"/>
        <v>-1.1914638447971733E-2</v>
      </c>
      <c r="I339" s="52">
        <f t="shared" si="16"/>
        <v>-1.1914638447971733E-2</v>
      </c>
      <c r="J339" s="12">
        <f t="shared" si="17"/>
        <v>1</v>
      </c>
    </row>
    <row r="340" spans="1:10" x14ac:dyDescent="0.25">
      <c r="A340" s="58">
        <v>-1.1605132501072568E-2</v>
      </c>
      <c r="B340" s="56" t="s">
        <v>247</v>
      </c>
      <c r="C340" s="59">
        <v>48.942999999999998</v>
      </c>
      <c r="D340" s="60">
        <v>48.375010000000003</v>
      </c>
      <c r="G340" s="12" t="str" cm="1">
        <f t="array" ref="G340">_xlfn.IFS(
A340&lt;=-1,"(&gt;=100%)",
A340&lt;=-0.9,"(99.9%-90%)",
A340&lt;=-0.8,"(89.9%-80%)",
A340&lt;=-0.7,"(79.9%-70%)",
A340&lt;=-0.6,"(69.9%-60%)",
A340&lt;=-0.5,"(59.9%-50%)",
A340&lt;=-0.4,"(49.9%-40%)",
A340&lt;=-0.3,"(39.9%-30%)",
A340&lt;=-0.2,"(29.9%-20%)",
A340&lt;=-0.1,"(19.9%-10%)",
A340&lt;0,"(9.9%-0.01%)",
A340&lt;=0.0999,"0%-9.9%",
A340&lt;=0.1999,"10%-19.9%",
A340&lt;=0.2999,"20%-29.9%",
A340&lt;=0.3999,"30%-39.9%",
A340&lt;=0.4999,"40%-49.9%",
A340&lt;=0.5999,"50%-59.9%",
A340&lt;=0.6999,"60%-69.9%",
A340&lt;=0.7999,"70%-79.9%",
A340&lt;=0.8999,"80%-89.9%",
A340&lt;=0.999,"90%-99.9%",
A340&lt;=5,"&gt;100%",
A340&gt;5,"&gt;500%"
)</f>
        <v>(9.9%-0.01%)</v>
      </c>
      <c r="H340" s="52">
        <f t="shared" si="15"/>
        <v>-1.1605132501072568E-2</v>
      </c>
      <c r="I340" s="52">
        <f t="shared" si="16"/>
        <v>-1.1605132501072568E-2</v>
      </c>
      <c r="J340" s="12">
        <f t="shared" si="17"/>
        <v>1</v>
      </c>
    </row>
    <row r="341" spans="1:10" x14ac:dyDescent="0.25">
      <c r="A341" s="58">
        <v>-7.0105731865285625E-3</v>
      </c>
      <c r="B341" s="56" t="s">
        <v>656</v>
      </c>
      <c r="C341" s="59">
        <v>617.6</v>
      </c>
      <c r="D341" s="60">
        <v>613.27026999999998</v>
      </c>
      <c r="G341" s="12" t="str" cm="1">
        <f t="array" ref="G341">_xlfn.IFS(
A341&lt;=-1,"(&gt;=100%)",
A341&lt;=-0.9,"(99.9%-90%)",
A341&lt;=-0.8,"(89.9%-80%)",
A341&lt;=-0.7,"(79.9%-70%)",
A341&lt;=-0.6,"(69.9%-60%)",
A341&lt;=-0.5,"(59.9%-50%)",
A341&lt;=-0.4,"(49.9%-40%)",
A341&lt;=-0.3,"(39.9%-30%)",
A341&lt;=-0.2,"(29.9%-20%)",
A341&lt;=-0.1,"(19.9%-10%)",
A341&lt;0,"(9.9%-0.01%)",
A341&lt;=0.0999,"0%-9.9%",
A341&lt;=0.1999,"10%-19.9%",
A341&lt;=0.2999,"20%-29.9%",
A341&lt;=0.3999,"30%-39.9%",
A341&lt;=0.4999,"40%-49.9%",
A341&lt;=0.5999,"50%-59.9%",
A341&lt;=0.6999,"60%-69.9%",
A341&lt;=0.7999,"70%-79.9%",
A341&lt;=0.8999,"80%-89.9%",
A341&lt;=0.999,"90%-99.9%",
A341&lt;=5,"&gt;100%",
A341&gt;5,"&gt;500%"
)</f>
        <v>(9.9%-0.01%)</v>
      </c>
      <c r="H341" s="52">
        <f t="shared" si="15"/>
        <v>-7.0105731865285625E-3</v>
      </c>
      <c r="I341" s="52">
        <f t="shared" si="16"/>
        <v>-7.0105731865285625E-3</v>
      </c>
      <c r="J341" s="12">
        <f t="shared" si="17"/>
        <v>1</v>
      </c>
    </row>
    <row r="342" spans="1:10" x14ac:dyDescent="0.25">
      <c r="A342" s="58">
        <v>-6.7510555794916428E-3</v>
      </c>
      <c r="B342" s="56" t="s">
        <v>842</v>
      </c>
      <c r="C342" s="59">
        <v>232.1</v>
      </c>
      <c r="D342" s="60">
        <v>230.53307999999998</v>
      </c>
      <c r="G342" s="12" t="str" cm="1">
        <f t="array" ref="G342">_xlfn.IFS(
A342&lt;=-1,"(&gt;=100%)",
A342&lt;=-0.9,"(99.9%-90%)",
A342&lt;=-0.8,"(89.9%-80%)",
A342&lt;=-0.7,"(79.9%-70%)",
A342&lt;=-0.6,"(69.9%-60%)",
A342&lt;=-0.5,"(59.9%-50%)",
A342&lt;=-0.4,"(49.9%-40%)",
A342&lt;=-0.3,"(39.9%-30%)",
A342&lt;=-0.2,"(29.9%-20%)",
A342&lt;=-0.1,"(19.9%-10%)",
A342&lt;0,"(9.9%-0.01%)",
A342&lt;=0.0999,"0%-9.9%",
A342&lt;=0.1999,"10%-19.9%",
A342&lt;=0.2999,"20%-29.9%",
A342&lt;=0.3999,"30%-39.9%",
A342&lt;=0.4999,"40%-49.9%",
A342&lt;=0.5999,"50%-59.9%",
A342&lt;=0.6999,"60%-69.9%",
A342&lt;=0.7999,"70%-79.9%",
A342&lt;=0.8999,"80%-89.9%",
A342&lt;=0.999,"90%-99.9%",
A342&lt;=5,"&gt;100%",
A342&gt;5,"&gt;500%"
)</f>
        <v>(9.9%-0.01%)</v>
      </c>
      <c r="H342" s="52">
        <f t="shared" si="15"/>
        <v>-6.7510555794916428E-3</v>
      </c>
      <c r="I342" s="52">
        <f t="shared" si="16"/>
        <v>-6.7510555794916428E-3</v>
      </c>
      <c r="J342" s="12">
        <f t="shared" si="17"/>
        <v>1</v>
      </c>
    </row>
    <row r="343" spans="1:10" x14ac:dyDescent="0.25">
      <c r="A343" s="58">
        <v>-6.6989061087268879E-3</v>
      </c>
      <c r="B343" s="56" t="s">
        <v>386</v>
      </c>
      <c r="C343" s="59">
        <v>157.054</v>
      </c>
      <c r="D343" s="60">
        <v>156.00191000000001</v>
      </c>
      <c r="G343" s="12" t="str" cm="1">
        <f t="array" ref="G343">_xlfn.IFS(
A343&lt;=-1,"(&gt;=100%)",
A343&lt;=-0.9,"(99.9%-90%)",
A343&lt;=-0.8,"(89.9%-80%)",
A343&lt;=-0.7,"(79.9%-70%)",
A343&lt;=-0.6,"(69.9%-60%)",
A343&lt;=-0.5,"(59.9%-50%)",
A343&lt;=-0.4,"(49.9%-40%)",
A343&lt;=-0.3,"(39.9%-30%)",
A343&lt;=-0.2,"(29.9%-20%)",
A343&lt;=-0.1,"(19.9%-10%)",
A343&lt;0,"(9.9%-0.01%)",
A343&lt;=0.0999,"0%-9.9%",
A343&lt;=0.1999,"10%-19.9%",
A343&lt;=0.2999,"20%-29.9%",
A343&lt;=0.3999,"30%-39.9%",
A343&lt;=0.4999,"40%-49.9%",
A343&lt;=0.5999,"50%-59.9%",
A343&lt;=0.6999,"60%-69.9%",
A343&lt;=0.7999,"70%-79.9%",
A343&lt;=0.8999,"80%-89.9%",
A343&lt;=0.999,"90%-99.9%",
A343&lt;=5,"&gt;100%",
A343&gt;5,"&gt;500%"
)</f>
        <v>(9.9%-0.01%)</v>
      </c>
      <c r="H343" s="52">
        <f t="shared" si="15"/>
        <v>-6.6989061087268879E-3</v>
      </c>
      <c r="I343" s="52">
        <f t="shared" si="16"/>
        <v>-6.6989061087268879E-3</v>
      </c>
      <c r="J343" s="12">
        <f t="shared" si="17"/>
        <v>1</v>
      </c>
    </row>
    <row r="344" spans="1:10" x14ac:dyDescent="0.25">
      <c r="A344" s="58">
        <v>-6.2368802823406302E-3</v>
      </c>
      <c r="B344" s="56" t="s">
        <v>809</v>
      </c>
      <c r="C344" s="59">
        <v>239.99659</v>
      </c>
      <c r="D344" s="60">
        <v>238.49976000000001</v>
      </c>
      <c r="G344" s="12" t="str" cm="1">
        <f t="array" ref="G344">_xlfn.IFS(
A344&lt;=-1,"(&gt;=100%)",
A344&lt;=-0.9,"(99.9%-90%)",
A344&lt;=-0.8,"(89.9%-80%)",
A344&lt;=-0.7,"(79.9%-70%)",
A344&lt;=-0.6,"(69.9%-60%)",
A344&lt;=-0.5,"(59.9%-50%)",
A344&lt;=-0.4,"(49.9%-40%)",
A344&lt;=-0.3,"(39.9%-30%)",
A344&lt;=-0.2,"(29.9%-20%)",
A344&lt;=-0.1,"(19.9%-10%)",
A344&lt;0,"(9.9%-0.01%)",
A344&lt;=0.0999,"0%-9.9%",
A344&lt;=0.1999,"10%-19.9%",
A344&lt;=0.2999,"20%-29.9%",
A344&lt;=0.3999,"30%-39.9%",
A344&lt;=0.4999,"40%-49.9%",
A344&lt;=0.5999,"50%-59.9%",
A344&lt;=0.6999,"60%-69.9%",
A344&lt;=0.7999,"70%-79.9%",
A344&lt;=0.8999,"80%-89.9%",
A344&lt;=0.999,"90%-99.9%",
A344&lt;=5,"&gt;100%",
A344&gt;5,"&gt;500%"
)</f>
        <v>(9.9%-0.01%)</v>
      </c>
      <c r="H344" s="52">
        <f t="shared" si="15"/>
        <v>-6.2368802823406302E-3</v>
      </c>
      <c r="I344" s="52">
        <f t="shared" si="16"/>
        <v>-6.2368802823406302E-3</v>
      </c>
      <c r="J344" s="12">
        <f t="shared" si="17"/>
        <v>1</v>
      </c>
    </row>
    <row r="345" spans="1:10" x14ac:dyDescent="0.25">
      <c r="A345" s="58">
        <v>-3.3762839646306448E-3</v>
      </c>
      <c r="B345" s="56" t="s">
        <v>602</v>
      </c>
      <c r="C345" s="59">
        <v>142.72200000000001</v>
      </c>
      <c r="D345" s="60">
        <v>142.24012999999999</v>
      </c>
      <c r="G345" s="12" t="str" cm="1">
        <f t="array" ref="G345">_xlfn.IFS(
A345&lt;=-1,"(&gt;=100%)",
A345&lt;=-0.9,"(99.9%-90%)",
A345&lt;=-0.8,"(89.9%-80%)",
A345&lt;=-0.7,"(79.9%-70%)",
A345&lt;=-0.6,"(69.9%-60%)",
A345&lt;=-0.5,"(59.9%-50%)",
A345&lt;=-0.4,"(49.9%-40%)",
A345&lt;=-0.3,"(39.9%-30%)",
A345&lt;=-0.2,"(29.9%-20%)",
A345&lt;=-0.1,"(19.9%-10%)",
A345&lt;0,"(9.9%-0.01%)",
A345&lt;=0.0999,"0%-9.9%",
A345&lt;=0.1999,"10%-19.9%",
A345&lt;=0.2999,"20%-29.9%",
A345&lt;=0.3999,"30%-39.9%",
A345&lt;=0.4999,"40%-49.9%",
A345&lt;=0.5999,"50%-59.9%",
A345&lt;=0.6999,"60%-69.9%",
A345&lt;=0.7999,"70%-79.9%",
A345&lt;=0.8999,"80%-89.9%",
A345&lt;=0.999,"90%-99.9%",
A345&lt;=5,"&gt;100%",
A345&gt;5,"&gt;500%"
)</f>
        <v>(9.9%-0.01%)</v>
      </c>
      <c r="H345" s="52">
        <f t="shared" si="15"/>
        <v>-3.3762839646306448E-3</v>
      </c>
      <c r="I345" s="52">
        <f t="shared" si="16"/>
        <v>-3.3762839646306448E-3</v>
      </c>
      <c r="J345" s="12">
        <f t="shared" si="17"/>
        <v>1</v>
      </c>
    </row>
    <row r="346" spans="1:10" x14ac:dyDescent="0.25">
      <c r="A346" s="58">
        <v>-1.3328119908763366E-3</v>
      </c>
      <c r="B346" s="56" t="s">
        <v>654</v>
      </c>
      <c r="C346" s="59">
        <v>306.89999999999998</v>
      </c>
      <c r="D346" s="60">
        <v>306.49096000000003</v>
      </c>
      <c r="G346" s="12" t="str" cm="1">
        <f t="array" ref="G346">_xlfn.IFS(
A346&lt;=-1,"(&gt;=100%)",
A346&lt;=-0.9,"(99.9%-90%)",
A346&lt;=-0.8,"(89.9%-80%)",
A346&lt;=-0.7,"(79.9%-70%)",
A346&lt;=-0.6,"(69.9%-60%)",
A346&lt;=-0.5,"(59.9%-50%)",
A346&lt;=-0.4,"(49.9%-40%)",
A346&lt;=-0.3,"(39.9%-30%)",
A346&lt;=-0.2,"(29.9%-20%)",
A346&lt;=-0.1,"(19.9%-10%)",
A346&lt;0,"(9.9%-0.01%)",
A346&lt;=0.0999,"0%-9.9%",
A346&lt;=0.1999,"10%-19.9%",
A346&lt;=0.2999,"20%-29.9%",
A346&lt;=0.3999,"30%-39.9%",
A346&lt;=0.4999,"40%-49.9%",
A346&lt;=0.5999,"50%-59.9%",
A346&lt;=0.6999,"60%-69.9%",
A346&lt;=0.7999,"70%-79.9%",
A346&lt;=0.8999,"80%-89.9%",
A346&lt;=0.999,"90%-99.9%",
A346&lt;=5,"&gt;100%",
A346&gt;5,"&gt;500%"
)</f>
        <v>(9.9%-0.01%)</v>
      </c>
      <c r="H346" s="52">
        <f t="shared" si="15"/>
        <v>-1.3328119908763366E-3</v>
      </c>
      <c r="I346" s="52">
        <f t="shared" si="16"/>
        <v>-1.3328119908763366E-3</v>
      </c>
      <c r="J346" s="12">
        <f t="shared" si="17"/>
        <v>1</v>
      </c>
    </row>
    <row r="347" spans="1:10" x14ac:dyDescent="0.25">
      <c r="A347" s="58">
        <v>-3.4474333662382338E-4</v>
      </c>
      <c r="B347" s="56" t="s">
        <v>671</v>
      </c>
      <c r="C347" s="59">
        <v>405.2</v>
      </c>
      <c r="D347" s="60">
        <v>405.06031000000002</v>
      </c>
      <c r="G347" s="12" t="str" cm="1">
        <f t="array" ref="G347">_xlfn.IFS(
A347&lt;=-1,"(&gt;=100%)",
A347&lt;=-0.9,"(99.9%-90%)",
A347&lt;=-0.8,"(89.9%-80%)",
A347&lt;=-0.7,"(79.9%-70%)",
A347&lt;=-0.6,"(69.9%-60%)",
A347&lt;=-0.5,"(59.9%-50%)",
A347&lt;=-0.4,"(49.9%-40%)",
A347&lt;=-0.3,"(39.9%-30%)",
A347&lt;=-0.2,"(29.9%-20%)",
A347&lt;=-0.1,"(19.9%-10%)",
A347&lt;0,"(9.9%-0.01%)",
A347&lt;=0.0999,"0%-9.9%",
A347&lt;=0.1999,"10%-19.9%",
A347&lt;=0.2999,"20%-29.9%",
A347&lt;=0.3999,"30%-39.9%",
A347&lt;=0.4999,"40%-49.9%",
A347&lt;=0.5999,"50%-59.9%",
A347&lt;=0.6999,"60%-69.9%",
A347&lt;=0.7999,"70%-79.9%",
A347&lt;=0.8999,"80%-89.9%",
A347&lt;=0.999,"90%-99.9%",
A347&lt;=5,"&gt;100%",
A347&gt;5,"&gt;500%"
)</f>
        <v>(9.9%-0.01%)</v>
      </c>
      <c r="H347" s="52">
        <f t="shared" si="15"/>
        <v>-3.4474333662382338E-4</v>
      </c>
      <c r="I347" s="52">
        <f t="shared" si="16"/>
        <v>-3.4474333662382338E-4</v>
      </c>
      <c r="J347" s="12">
        <f t="shared" si="17"/>
        <v>1</v>
      </c>
    </row>
    <row r="348" spans="1:10" x14ac:dyDescent="0.25">
      <c r="A348" s="58">
        <v>-2.3903697334491289E-5</v>
      </c>
      <c r="B348" s="56" t="s">
        <v>66</v>
      </c>
      <c r="C348" s="59">
        <v>465.2</v>
      </c>
      <c r="D348" s="60">
        <v>465.18887999999998</v>
      </c>
      <c r="G348" s="12" t="str" cm="1">
        <f t="array" ref="G348">_xlfn.IFS(
A348&lt;=-1,"(&gt;=100%)",
A348&lt;=-0.9,"(99.9%-90%)",
A348&lt;=-0.8,"(89.9%-80%)",
A348&lt;=-0.7,"(79.9%-70%)",
A348&lt;=-0.6,"(69.9%-60%)",
A348&lt;=-0.5,"(59.9%-50%)",
A348&lt;=-0.4,"(49.9%-40%)",
A348&lt;=-0.3,"(39.9%-30%)",
A348&lt;=-0.2,"(29.9%-20%)",
A348&lt;=-0.1,"(19.9%-10%)",
A348&lt;0,"(9.9%-0.01%)",
A348&lt;=0.0999,"0%-9.9%",
A348&lt;=0.1999,"10%-19.9%",
A348&lt;=0.2999,"20%-29.9%",
A348&lt;=0.3999,"30%-39.9%",
A348&lt;=0.4999,"40%-49.9%",
A348&lt;=0.5999,"50%-59.9%",
A348&lt;=0.6999,"60%-69.9%",
A348&lt;=0.7999,"70%-79.9%",
A348&lt;=0.8999,"80%-89.9%",
A348&lt;=0.999,"90%-99.9%",
A348&lt;=5,"&gt;100%",
A348&gt;5,"&gt;500%"
)</f>
        <v>(9.9%-0.01%)</v>
      </c>
      <c r="H348" s="52">
        <f t="shared" si="15"/>
        <v>-2.3903697334491289E-5</v>
      </c>
      <c r="I348" s="52">
        <f t="shared" si="16"/>
        <v>-2.3903697334491289E-5</v>
      </c>
      <c r="J348" s="12">
        <f t="shared" si="17"/>
        <v>1</v>
      </c>
    </row>
    <row r="349" spans="1:10" x14ac:dyDescent="0.25">
      <c r="A349" s="58">
        <v>2.4928617780671476E-4</v>
      </c>
      <c r="B349" s="56" t="s">
        <v>682</v>
      </c>
      <c r="C349" s="59">
        <v>308.2</v>
      </c>
      <c r="D349" s="60">
        <v>308.27683000000002</v>
      </c>
      <c r="G349" s="12" t="str" cm="1">
        <f t="array" ref="G349">_xlfn.IFS(
A349&lt;=-1,"(&gt;=100%)",
A349&lt;=-0.9,"(99.9%-90%)",
A349&lt;=-0.8,"(89.9%-80%)",
A349&lt;=-0.7,"(79.9%-70%)",
A349&lt;=-0.6,"(69.9%-60%)",
A349&lt;=-0.5,"(59.9%-50%)",
A349&lt;=-0.4,"(49.9%-40%)",
A349&lt;=-0.3,"(39.9%-30%)",
A349&lt;=-0.2,"(29.9%-20%)",
A349&lt;=-0.1,"(19.9%-10%)",
A349&lt;0,"(9.9%-0.01%)",
A349&lt;=0.0999,"0%-9.9%",
A349&lt;=0.1999,"10%-19.9%",
A349&lt;=0.2999,"20%-29.9%",
A349&lt;=0.3999,"30%-39.9%",
A349&lt;=0.4999,"40%-49.9%",
A349&lt;=0.5999,"50%-59.9%",
A349&lt;=0.6999,"60%-69.9%",
A349&lt;=0.7999,"70%-79.9%",
A349&lt;=0.8999,"80%-89.9%",
A349&lt;=0.999,"90%-99.9%",
A349&lt;=5,"&gt;100%",
A349&gt;5,"&gt;500%"
)</f>
        <v>0%-9.9%</v>
      </c>
      <c r="H349" s="52">
        <f t="shared" si="15"/>
        <v>2.4928617780671476E-4</v>
      </c>
      <c r="I349" s="52">
        <f t="shared" si="16"/>
        <v>2.4928617780671476E-4</v>
      </c>
      <c r="J349" s="12">
        <f t="shared" si="17"/>
        <v>1</v>
      </c>
    </row>
    <row r="350" spans="1:10" x14ac:dyDescent="0.25">
      <c r="A350" s="58">
        <v>1.4579489056727945E-3</v>
      </c>
      <c r="B350" s="56" t="s">
        <v>507</v>
      </c>
      <c r="C350" s="59">
        <v>803.14200000000005</v>
      </c>
      <c r="D350" s="60">
        <v>804.31293999999991</v>
      </c>
      <c r="G350" s="12" t="str" cm="1">
        <f t="array" ref="G350">_xlfn.IFS(
A350&lt;=-1,"(&gt;=100%)",
A350&lt;=-0.9,"(99.9%-90%)",
A350&lt;=-0.8,"(89.9%-80%)",
A350&lt;=-0.7,"(79.9%-70%)",
A350&lt;=-0.6,"(69.9%-60%)",
A350&lt;=-0.5,"(59.9%-50%)",
A350&lt;=-0.4,"(49.9%-40%)",
A350&lt;=-0.3,"(39.9%-30%)",
A350&lt;=-0.2,"(29.9%-20%)",
A350&lt;=-0.1,"(19.9%-10%)",
A350&lt;0,"(9.9%-0.01%)",
A350&lt;=0.0999,"0%-9.9%",
A350&lt;=0.1999,"10%-19.9%",
A350&lt;=0.2999,"20%-29.9%",
A350&lt;=0.3999,"30%-39.9%",
A350&lt;=0.4999,"40%-49.9%",
A350&lt;=0.5999,"50%-59.9%",
A350&lt;=0.6999,"60%-69.9%",
A350&lt;=0.7999,"70%-79.9%",
A350&lt;=0.8999,"80%-89.9%",
A350&lt;=0.999,"90%-99.9%",
A350&lt;=5,"&gt;100%",
A350&gt;5,"&gt;500%"
)</f>
        <v>0%-9.9%</v>
      </c>
      <c r="H350" s="52">
        <f t="shared" si="15"/>
        <v>1.4579489056727945E-3</v>
      </c>
      <c r="I350" s="52">
        <f t="shared" si="16"/>
        <v>1.4579489056727945E-3</v>
      </c>
      <c r="J350" s="12">
        <f t="shared" si="17"/>
        <v>1</v>
      </c>
    </row>
    <row r="351" spans="1:10" x14ac:dyDescent="0.25">
      <c r="A351" s="58">
        <v>2.9332682281209086E-3</v>
      </c>
      <c r="B351" s="56" t="s">
        <v>571</v>
      </c>
      <c r="C351" s="59">
        <v>311.291</v>
      </c>
      <c r="D351" s="60">
        <v>312.20409999999998</v>
      </c>
      <c r="G351" s="12" t="str" cm="1">
        <f t="array" ref="G351">_xlfn.IFS(
A351&lt;=-1,"(&gt;=100%)",
A351&lt;=-0.9,"(99.9%-90%)",
A351&lt;=-0.8,"(89.9%-80%)",
A351&lt;=-0.7,"(79.9%-70%)",
A351&lt;=-0.6,"(69.9%-60%)",
A351&lt;=-0.5,"(59.9%-50%)",
A351&lt;=-0.4,"(49.9%-40%)",
A351&lt;=-0.3,"(39.9%-30%)",
A351&lt;=-0.2,"(29.9%-20%)",
A351&lt;=-0.1,"(19.9%-10%)",
A351&lt;0,"(9.9%-0.01%)",
A351&lt;=0.0999,"0%-9.9%",
A351&lt;=0.1999,"10%-19.9%",
A351&lt;=0.2999,"20%-29.9%",
A351&lt;=0.3999,"30%-39.9%",
A351&lt;=0.4999,"40%-49.9%",
A351&lt;=0.5999,"50%-59.9%",
A351&lt;=0.6999,"60%-69.9%",
A351&lt;=0.7999,"70%-79.9%",
A351&lt;=0.8999,"80%-89.9%",
A351&lt;=0.999,"90%-99.9%",
A351&lt;=5,"&gt;100%",
A351&gt;5,"&gt;500%"
)</f>
        <v>0%-9.9%</v>
      </c>
      <c r="H351" s="52">
        <f t="shared" si="15"/>
        <v>2.9332682281209086E-3</v>
      </c>
      <c r="I351" s="52">
        <f t="shared" si="16"/>
        <v>2.9332682281209086E-3</v>
      </c>
      <c r="J351" s="12">
        <f t="shared" si="17"/>
        <v>1</v>
      </c>
    </row>
    <row r="352" spans="1:10" x14ac:dyDescent="0.25">
      <c r="A352" s="58">
        <v>5.5057268390753264E-3</v>
      </c>
      <c r="B352" s="56" t="s">
        <v>211</v>
      </c>
      <c r="C352" s="59">
        <v>26560.9</v>
      </c>
      <c r="D352" s="60">
        <v>26707.137059999997</v>
      </c>
      <c r="G352" s="12" t="str" cm="1">
        <f t="array" ref="G352">_xlfn.IFS(
A352&lt;=-1,"(&gt;=100%)",
A352&lt;=-0.9,"(99.9%-90%)",
A352&lt;=-0.8,"(89.9%-80%)",
A352&lt;=-0.7,"(79.9%-70%)",
A352&lt;=-0.6,"(69.9%-60%)",
A352&lt;=-0.5,"(59.9%-50%)",
A352&lt;=-0.4,"(49.9%-40%)",
A352&lt;=-0.3,"(39.9%-30%)",
A352&lt;=-0.2,"(29.9%-20%)",
A352&lt;=-0.1,"(19.9%-10%)",
A352&lt;0,"(9.9%-0.01%)",
A352&lt;=0.0999,"0%-9.9%",
A352&lt;=0.1999,"10%-19.9%",
A352&lt;=0.2999,"20%-29.9%",
A352&lt;=0.3999,"30%-39.9%",
A352&lt;=0.4999,"40%-49.9%",
A352&lt;=0.5999,"50%-59.9%",
A352&lt;=0.6999,"60%-69.9%",
A352&lt;=0.7999,"70%-79.9%",
A352&lt;=0.8999,"80%-89.9%",
A352&lt;=0.999,"90%-99.9%",
A352&lt;=5,"&gt;100%",
A352&gt;5,"&gt;500%"
)</f>
        <v>0%-9.9%</v>
      </c>
      <c r="H352" s="52">
        <f t="shared" si="15"/>
        <v>5.5057268390753264E-3</v>
      </c>
      <c r="I352" s="52">
        <f t="shared" si="16"/>
        <v>5.5057268390753264E-3</v>
      </c>
      <c r="J352" s="12">
        <f t="shared" si="17"/>
        <v>1</v>
      </c>
    </row>
    <row r="353" spans="1:10" x14ac:dyDescent="0.25">
      <c r="A353" s="58">
        <v>5.7776925587467408E-3</v>
      </c>
      <c r="B353" s="56" t="s">
        <v>62</v>
      </c>
      <c r="C353" s="59">
        <v>612.79999999999995</v>
      </c>
      <c r="D353" s="60">
        <v>616.34056999999996</v>
      </c>
      <c r="G353" s="12" t="str" cm="1">
        <f t="array" ref="G353">_xlfn.IFS(
A353&lt;=-1,"(&gt;=100%)",
A353&lt;=-0.9,"(99.9%-90%)",
A353&lt;=-0.8,"(89.9%-80%)",
A353&lt;=-0.7,"(79.9%-70%)",
A353&lt;=-0.6,"(69.9%-60%)",
A353&lt;=-0.5,"(59.9%-50%)",
A353&lt;=-0.4,"(49.9%-40%)",
A353&lt;=-0.3,"(39.9%-30%)",
A353&lt;=-0.2,"(29.9%-20%)",
A353&lt;=-0.1,"(19.9%-10%)",
A353&lt;0,"(9.9%-0.01%)",
A353&lt;=0.0999,"0%-9.9%",
A353&lt;=0.1999,"10%-19.9%",
A353&lt;=0.2999,"20%-29.9%",
A353&lt;=0.3999,"30%-39.9%",
A353&lt;=0.4999,"40%-49.9%",
A353&lt;=0.5999,"50%-59.9%",
A353&lt;=0.6999,"60%-69.9%",
A353&lt;=0.7999,"70%-79.9%",
A353&lt;=0.8999,"80%-89.9%",
A353&lt;=0.999,"90%-99.9%",
A353&lt;=5,"&gt;100%",
A353&gt;5,"&gt;500%"
)</f>
        <v>0%-9.9%</v>
      </c>
      <c r="H353" s="52">
        <f t="shared" si="15"/>
        <v>5.7776925587467408E-3</v>
      </c>
      <c r="I353" s="52">
        <f t="shared" si="16"/>
        <v>5.7776925587467408E-3</v>
      </c>
      <c r="J353" s="12">
        <f t="shared" si="17"/>
        <v>1</v>
      </c>
    </row>
    <row r="354" spans="1:10" x14ac:dyDescent="0.25">
      <c r="A354" s="58">
        <v>6.974636678200692E-3</v>
      </c>
      <c r="B354" s="56" t="s">
        <v>981</v>
      </c>
      <c r="C354" s="59">
        <v>289</v>
      </c>
      <c r="D354" s="60">
        <v>291.01567</v>
      </c>
      <c r="G354" s="12" t="str" cm="1">
        <f t="array" ref="G354">_xlfn.IFS(
A354&lt;=-1,"(&gt;=100%)",
A354&lt;=-0.9,"(99.9%-90%)",
A354&lt;=-0.8,"(89.9%-80%)",
A354&lt;=-0.7,"(79.9%-70%)",
A354&lt;=-0.6,"(69.9%-60%)",
A354&lt;=-0.5,"(59.9%-50%)",
A354&lt;=-0.4,"(49.9%-40%)",
A354&lt;=-0.3,"(39.9%-30%)",
A354&lt;=-0.2,"(29.9%-20%)",
A354&lt;=-0.1,"(19.9%-10%)",
A354&lt;0,"(9.9%-0.01%)",
A354&lt;=0.0999,"0%-9.9%",
A354&lt;=0.1999,"10%-19.9%",
A354&lt;=0.2999,"20%-29.9%",
A354&lt;=0.3999,"30%-39.9%",
A354&lt;=0.4999,"40%-49.9%",
A354&lt;=0.5999,"50%-59.9%",
A354&lt;=0.6999,"60%-69.9%",
A354&lt;=0.7999,"70%-79.9%",
A354&lt;=0.8999,"80%-89.9%",
A354&lt;=0.999,"90%-99.9%",
A354&lt;=5,"&gt;100%",
A354&gt;5,"&gt;500%"
)</f>
        <v>0%-9.9%</v>
      </c>
      <c r="H354" s="52">
        <f t="shared" si="15"/>
        <v>6.974636678200692E-3</v>
      </c>
      <c r="I354" s="52">
        <f t="shared" si="16"/>
        <v>6.974636678200692E-3</v>
      </c>
      <c r="J354" s="12">
        <f t="shared" si="17"/>
        <v>1</v>
      </c>
    </row>
    <row r="355" spans="1:10" x14ac:dyDescent="0.25">
      <c r="A355" s="58">
        <v>1.0955407854984882E-2</v>
      </c>
      <c r="B355" s="56" t="s">
        <v>170</v>
      </c>
      <c r="C355" s="59">
        <v>165.5</v>
      </c>
      <c r="D355" s="60">
        <v>167.31312</v>
      </c>
      <c r="G355" s="12" t="str" cm="1">
        <f t="array" ref="G355">_xlfn.IFS(
A355&lt;=-1,"(&gt;=100%)",
A355&lt;=-0.9,"(99.9%-90%)",
A355&lt;=-0.8,"(89.9%-80%)",
A355&lt;=-0.7,"(79.9%-70%)",
A355&lt;=-0.6,"(69.9%-60%)",
A355&lt;=-0.5,"(59.9%-50%)",
A355&lt;=-0.4,"(49.9%-40%)",
A355&lt;=-0.3,"(39.9%-30%)",
A355&lt;=-0.2,"(29.9%-20%)",
A355&lt;=-0.1,"(19.9%-10%)",
A355&lt;0,"(9.9%-0.01%)",
A355&lt;=0.0999,"0%-9.9%",
A355&lt;=0.1999,"10%-19.9%",
A355&lt;=0.2999,"20%-29.9%",
A355&lt;=0.3999,"30%-39.9%",
A355&lt;=0.4999,"40%-49.9%",
A355&lt;=0.5999,"50%-59.9%",
A355&lt;=0.6999,"60%-69.9%",
A355&lt;=0.7999,"70%-79.9%",
A355&lt;=0.8999,"80%-89.9%",
A355&lt;=0.999,"90%-99.9%",
A355&lt;=5,"&gt;100%",
A355&gt;5,"&gt;500%"
)</f>
        <v>0%-9.9%</v>
      </c>
      <c r="H355" s="52">
        <f t="shared" si="15"/>
        <v>1.0955407854984882E-2</v>
      </c>
      <c r="I355" s="52">
        <f t="shared" si="16"/>
        <v>1.0955407854984882E-2</v>
      </c>
      <c r="J355" s="12">
        <f t="shared" si="17"/>
        <v>1</v>
      </c>
    </row>
    <row r="356" spans="1:10" x14ac:dyDescent="0.25">
      <c r="A356" s="58">
        <v>1.2458606264105254E-2</v>
      </c>
      <c r="B356" s="56" t="s">
        <v>223</v>
      </c>
      <c r="C356" s="59">
        <v>1816.7</v>
      </c>
      <c r="D356" s="60">
        <v>1839.3335500000001</v>
      </c>
      <c r="G356" s="12" t="str" cm="1">
        <f t="array" ref="G356">_xlfn.IFS(
A356&lt;=-1,"(&gt;=100%)",
A356&lt;=-0.9,"(99.9%-90%)",
A356&lt;=-0.8,"(89.9%-80%)",
A356&lt;=-0.7,"(79.9%-70%)",
A356&lt;=-0.6,"(69.9%-60%)",
A356&lt;=-0.5,"(59.9%-50%)",
A356&lt;=-0.4,"(49.9%-40%)",
A356&lt;=-0.3,"(39.9%-30%)",
A356&lt;=-0.2,"(29.9%-20%)",
A356&lt;=-0.1,"(19.9%-10%)",
A356&lt;0,"(9.9%-0.01%)",
A356&lt;=0.0999,"0%-9.9%",
A356&lt;=0.1999,"10%-19.9%",
A356&lt;=0.2999,"20%-29.9%",
A356&lt;=0.3999,"30%-39.9%",
A356&lt;=0.4999,"40%-49.9%",
A356&lt;=0.5999,"50%-59.9%",
A356&lt;=0.6999,"60%-69.9%",
A356&lt;=0.7999,"70%-79.9%",
A356&lt;=0.8999,"80%-89.9%",
A356&lt;=0.999,"90%-99.9%",
A356&lt;=5,"&gt;100%",
A356&gt;5,"&gt;500%"
)</f>
        <v>0%-9.9%</v>
      </c>
      <c r="H356" s="52">
        <f t="shared" si="15"/>
        <v>1.2458606264105254E-2</v>
      </c>
      <c r="I356" s="52">
        <f t="shared" si="16"/>
        <v>1.2458606264105254E-2</v>
      </c>
      <c r="J356" s="12">
        <f t="shared" si="17"/>
        <v>1</v>
      </c>
    </row>
    <row r="357" spans="1:10" x14ac:dyDescent="0.25">
      <c r="A357" s="58">
        <v>1.4240725806451558E-2</v>
      </c>
      <c r="B357" s="56" t="s">
        <v>688</v>
      </c>
      <c r="C357" s="59">
        <v>49.6</v>
      </c>
      <c r="D357" s="60">
        <v>50.306339999999999</v>
      </c>
      <c r="G357" s="12" t="str" cm="1">
        <f t="array" ref="G357">_xlfn.IFS(
A357&lt;=-1,"(&gt;=100%)",
A357&lt;=-0.9,"(99.9%-90%)",
A357&lt;=-0.8,"(89.9%-80%)",
A357&lt;=-0.7,"(79.9%-70%)",
A357&lt;=-0.6,"(69.9%-60%)",
A357&lt;=-0.5,"(59.9%-50%)",
A357&lt;=-0.4,"(49.9%-40%)",
A357&lt;=-0.3,"(39.9%-30%)",
A357&lt;=-0.2,"(29.9%-20%)",
A357&lt;=-0.1,"(19.9%-10%)",
A357&lt;0,"(9.9%-0.01%)",
A357&lt;=0.0999,"0%-9.9%",
A357&lt;=0.1999,"10%-19.9%",
A357&lt;=0.2999,"20%-29.9%",
A357&lt;=0.3999,"30%-39.9%",
A357&lt;=0.4999,"40%-49.9%",
A357&lt;=0.5999,"50%-59.9%",
A357&lt;=0.6999,"60%-69.9%",
A357&lt;=0.7999,"70%-79.9%",
A357&lt;=0.8999,"80%-89.9%",
A357&lt;=0.999,"90%-99.9%",
A357&lt;=5,"&gt;100%",
A357&gt;5,"&gt;500%"
)</f>
        <v>0%-9.9%</v>
      </c>
      <c r="H357" s="52">
        <f t="shared" si="15"/>
        <v>1.4240725806451558E-2</v>
      </c>
      <c r="I357" s="52">
        <f t="shared" si="16"/>
        <v>1.4240725806451558E-2</v>
      </c>
      <c r="J357" s="12">
        <f t="shared" si="17"/>
        <v>1</v>
      </c>
    </row>
    <row r="358" spans="1:10" x14ac:dyDescent="0.25">
      <c r="A358" s="58">
        <v>1.437338709677413E-2</v>
      </c>
      <c r="B358" s="56" t="s">
        <v>244</v>
      </c>
      <c r="C358" s="59">
        <v>74.400000000000006</v>
      </c>
      <c r="D358" s="60">
        <v>75.469380000000001</v>
      </c>
      <c r="G358" s="12" t="str" cm="1">
        <f t="array" ref="G358">_xlfn.IFS(
A358&lt;=-1,"(&gt;=100%)",
A358&lt;=-0.9,"(99.9%-90%)",
A358&lt;=-0.8,"(89.9%-80%)",
A358&lt;=-0.7,"(79.9%-70%)",
A358&lt;=-0.6,"(69.9%-60%)",
A358&lt;=-0.5,"(59.9%-50%)",
A358&lt;=-0.4,"(49.9%-40%)",
A358&lt;=-0.3,"(39.9%-30%)",
A358&lt;=-0.2,"(29.9%-20%)",
A358&lt;=-0.1,"(19.9%-10%)",
A358&lt;0,"(9.9%-0.01%)",
A358&lt;=0.0999,"0%-9.9%",
A358&lt;=0.1999,"10%-19.9%",
A358&lt;=0.2999,"20%-29.9%",
A358&lt;=0.3999,"30%-39.9%",
A358&lt;=0.4999,"40%-49.9%",
A358&lt;=0.5999,"50%-59.9%",
A358&lt;=0.6999,"60%-69.9%",
A358&lt;=0.7999,"70%-79.9%",
A358&lt;=0.8999,"80%-89.9%",
A358&lt;=0.999,"90%-99.9%",
A358&lt;=5,"&gt;100%",
A358&gt;5,"&gt;500%"
)</f>
        <v>0%-9.9%</v>
      </c>
      <c r="H358" s="52">
        <f t="shared" si="15"/>
        <v>1.437338709677413E-2</v>
      </c>
      <c r="I358" s="52">
        <f t="shared" si="16"/>
        <v>1.437338709677413E-2</v>
      </c>
      <c r="J358" s="12">
        <f t="shared" si="17"/>
        <v>1</v>
      </c>
    </row>
    <row r="359" spans="1:10" x14ac:dyDescent="0.25">
      <c r="A359" s="58">
        <v>1.5383636363636261E-2</v>
      </c>
      <c r="B359" s="56" t="s">
        <v>280</v>
      </c>
      <c r="C359" s="59">
        <v>49.5</v>
      </c>
      <c r="D359" s="60">
        <v>50.261489999999995</v>
      </c>
      <c r="G359" s="12" t="str" cm="1">
        <f t="array" ref="G359">_xlfn.IFS(
A359&lt;=-1,"(&gt;=100%)",
A359&lt;=-0.9,"(99.9%-90%)",
A359&lt;=-0.8,"(89.9%-80%)",
A359&lt;=-0.7,"(79.9%-70%)",
A359&lt;=-0.6,"(69.9%-60%)",
A359&lt;=-0.5,"(59.9%-50%)",
A359&lt;=-0.4,"(49.9%-40%)",
A359&lt;=-0.3,"(39.9%-30%)",
A359&lt;=-0.2,"(29.9%-20%)",
A359&lt;=-0.1,"(19.9%-10%)",
A359&lt;0,"(9.9%-0.01%)",
A359&lt;=0.0999,"0%-9.9%",
A359&lt;=0.1999,"10%-19.9%",
A359&lt;=0.2999,"20%-29.9%",
A359&lt;=0.3999,"30%-39.9%",
A359&lt;=0.4999,"40%-49.9%",
A359&lt;=0.5999,"50%-59.9%",
A359&lt;=0.6999,"60%-69.9%",
A359&lt;=0.7999,"70%-79.9%",
A359&lt;=0.8999,"80%-89.9%",
A359&lt;=0.999,"90%-99.9%",
A359&lt;=5,"&gt;100%",
A359&gt;5,"&gt;500%"
)</f>
        <v>0%-9.9%</v>
      </c>
      <c r="H359" s="52">
        <f t="shared" si="15"/>
        <v>1.5383636363636261E-2</v>
      </c>
      <c r="I359" s="52">
        <f t="shared" si="16"/>
        <v>1.5383636363636261E-2</v>
      </c>
      <c r="J359" s="12">
        <f t="shared" si="17"/>
        <v>1</v>
      </c>
    </row>
    <row r="360" spans="1:10" x14ac:dyDescent="0.25">
      <c r="A360" s="58">
        <v>1.7316194331983854E-2</v>
      </c>
      <c r="B360" s="56" t="s">
        <v>247</v>
      </c>
      <c r="C360" s="59">
        <v>49.4</v>
      </c>
      <c r="D360" s="60">
        <v>50.255420000000001</v>
      </c>
      <c r="G360" s="12" t="str" cm="1">
        <f t="array" ref="G360">_xlfn.IFS(
A360&lt;=-1,"(&gt;=100%)",
A360&lt;=-0.9,"(99.9%-90%)",
A360&lt;=-0.8,"(89.9%-80%)",
A360&lt;=-0.7,"(79.9%-70%)",
A360&lt;=-0.6,"(69.9%-60%)",
A360&lt;=-0.5,"(59.9%-50%)",
A360&lt;=-0.4,"(49.9%-40%)",
A360&lt;=-0.3,"(39.9%-30%)",
A360&lt;=-0.2,"(29.9%-20%)",
A360&lt;=-0.1,"(19.9%-10%)",
A360&lt;0,"(9.9%-0.01%)",
A360&lt;=0.0999,"0%-9.9%",
A360&lt;=0.1999,"10%-19.9%",
A360&lt;=0.2999,"20%-29.9%",
A360&lt;=0.3999,"30%-39.9%",
A360&lt;=0.4999,"40%-49.9%",
A360&lt;=0.5999,"50%-59.9%",
A360&lt;=0.6999,"60%-69.9%",
A360&lt;=0.7999,"70%-79.9%",
A360&lt;=0.8999,"80%-89.9%",
A360&lt;=0.999,"90%-99.9%",
A360&lt;=5,"&gt;100%",
A360&gt;5,"&gt;500%"
)</f>
        <v>0%-9.9%</v>
      </c>
      <c r="H360" s="52">
        <f t="shared" si="15"/>
        <v>1.7316194331983854E-2</v>
      </c>
      <c r="I360" s="52">
        <f t="shared" si="16"/>
        <v>1.7316194331983854E-2</v>
      </c>
      <c r="J360" s="12">
        <f t="shared" si="17"/>
        <v>1</v>
      </c>
    </row>
    <row r="361" spans="1:10" x14ac:dyDescent="0.25">
      <c r="A361" s="58">
        <v>1.8646938775510175E-2</v>
      </c>
      <c r="B361" s="56" t="s">
        <v>108</v>
      </c>
      <c r="C361" s="59">
        <v>49</v>
      </c>
      <c r="D361" s="60">
        <v>49.913699999999999</v>
      </c>
      <c r="G361" s="12" t="str" cm="1">
        <f t="array" ref="G361">_xlfn.IFS(
A361&lt;=-1,"(&gt;=100%)",
A361&lt;=-0.9,"(99.9%-90%)",
A361&lt;=-0.8,"(89.9%-80%)",
A361&lt;=-0.7,"(79.9%-70%)",
A361&lt;=-0.6,"(69.9%-60%)",
A361&lt;=-0.5,"(59.9%-50%)",
A361&lt;=-0.4,"(49.9%-40%)",
A361&lt;=-0.3,"(39.9%-30%)",
A361&lt;=-0.2,"(29.9%-20%)",
A361&lt;=-0.1,"(19.9%-10%)",
A361&lt;0,"(9.9%-0.01%)",
A361&lt;=0.0999,"0%-9.9%",
A361&lt;=0.1999,"10%-19.9%",
A361&lt;=0.2999,"20%-29.9%",
A361&lt;=0.3999,"30%-39.9%",
A361&lt;=0.4999,"40%-49.9%",
A361&lt;=0.5999,"50%-59.9%",
A361&lt;=0.6999,"60%-69.9%",
A361&lt;=0.7999,"70%-79.9%",
A361&lt;=0.8999,"80%-89.9%",
A361&lt;=0.999,"90%-99.9%",
A361&lt;=5,"&gt;100%",
A361&gt;5,"&gt;500%"
)</f>
        <v>0%-9.9%</v>
      </c>
      <c r="H361" s="52">
        <f t="shared" si="15"/>
        <v>1.8646938775510175E-2</v>
      </c>
      <c r="I361" s="52">
        <f t="shared" si="16"/>
        <v>1.8646938775510175E-2</v>
      </c>
      <c r="J361" s="12">
        <f t="shared" si="17"/>
        <v>1</v>
      </c>
    </row>
    <row r="362" spans="1:10" x14ac:dyDescent="0.25">
      <c r="A362" s="58">
        <v>1.8842757348095561E-2</v>
      </c>
      <c r="B362" s="56" t="s">
        <v>247</v>
      </c>
      <c r="C362" s="59">
        <v>45.521999999999998</v>
      </c>
      <c r="D362" s="60">
        <v>46.379760000000005</v>
      </c>
      <c r="G362" s="12" t="str" cm="1">
        <f t="array" ref="G362">_xlfn.IFS(
A362&lt;=-1,"(&gt;=100%)",
A362&lt;=-0.9,"(99.9%-90%)",
A362&lt;=-0.8,"(89.9%-80%)",
A362&lt;=-0.7,"(79.9%-70%)",
A362&lt;=-0.6,"(69.9%-60%)",
A362&lt;=-0.5,"(59.9%-50%)",
A362&lt;=-0.4,"(49.9%-40%)",
A362&lt;=-0.3,"(39.9%-30%)",
A362&lt;=-0.2,"(29.9%-20%)",
A362&lt;=-0.1,"(19.9%-10%)",
A362&lt;0,"(9.9%-0.01%)",
A362&lt;=0.0999,"0%-9.9%",
A362&lt;=0.1999,"10%-19.9%",
A362&lt;=0.2999,"20%-29.9%",
A362&lt;=0.3999,"30%-39.9%",
A362&lt;=0.4999,"40%-49.9%",
A362&lt;=0.5999,"50%-59.9%",
A362&lt;=0.6999,"60%-69.9%",
A362&lt;=0.7999,"70%-79.9%",
A362&lt;=0.8999,"80%-89.9%",
A362&lt;=0.999,"90%-99.9%",
A362&lt;=5,"&gt;100%",
A362&gt;5,"&gt;500%"
)</f>
        <v>0%-9.9%</v>
      </c>
      <c r="H362" s="52">
        <f t="shared" si="15"/>
        <v>1.8842757348095561E-2</v>
      </c>
      <c r="I362" s="52">
        <f t="shared" si="16"/>
        <v>1.8842757348095561E-2</v>
      </c>
      <c r="J362" s="12">
        <f t="shared" si="17"/>
        <v>1</v>
      </c>
    </row>
    <row r="363" spans="1:10" x14ac:dyDescent="0.25">
      <c r="A363" s="58">
        <v>2.0050000000000005E-2</v>
      </c>
      <c r="B363" s="56" t="s">
        <v>132</v>
      </c>
      <c r="C363" s="59">
        <v>26</v>
      </c>
      <c r="D363" s="60">
        <v>26.5213</v>
      </c>
      <c r="G363" s="12" t="str" cm="1">
        <f t="array" ref="G363">_xlfn.IFS(
A363&lt;=-1,"(&gt;=100%)",
A363&lt;=-0.9,"(99.9%-90%)",
A363&lt;=-0.8,"(89.9%-80%)",
A363&lt;=-0.7,"(79.9%-70%)",
A363&lt;=-0.6,"(69.9%-60%)",
A363&lt;=-0.5,"(59.9%-50%)",
A363&lt;=-0.4,"(49.9%-40%)",
A363&lt;=-0.3,"(39.9%-30%)",
A363&lt;=-0.2,"(29.9%-20%)",
A363&lt;=-0.1,"(19.9%-10%)",
A363&lt;0,"(9.9%-0.01%)",
A363&lt;=0.0999,"0%-9.9%",
A363&lt;=0.1999,"10%-19.9%",
A363&lt;=0.2999,"20%-29.9%",
A363&lt;=0.3999,"30%-39.9%",
A363&lt;=0.4999,"40%-49.9%",
A363&lt;=0.5999,"50%-59.9%",
A363&lt;=0.6999,"60%-69.9%",
A363&lt;=0.7999,"70%-79.9%",
A363&lt;=0.8999,"80%-89.9%",
A363&lt;=0.999,"90%-99.9%",
A363&lt;=5,"&gt;100%",
A363&gt;5,"&gt;500%"
)</f>
        <v>0%-9.9%</v>
      </c>
      <c r="H363" s="52">
        <f t="shared" si="15"/>
        <v>2.0050000000000005E-2</v>
      </c>
      <c r="I363" s="52">
        <f t="shared" si="16"/>
        <v>2.0050000000000005E-2</v>
      </c>
      <c r="J363" s="12">
        <f t="shared" si="17"/>
        <v>1</v>
      </c>
    </row>
    <row r="364" spans="1:10" x14ac:dyDescent="0.25">
      <c r="A364" s="58">
        <v>2.0478754358161672E-2</v>
      </c>
      <c r="B364" s="56" t="s">
        <v>327</v>
      </c>
      <c r="C364" s="59">
        <v>3155</v>
      </c>
      <c r="D364" s="60">
        <v>3219.6104700000001</v>
      </c>
      <c r="G364" s="12" t="str" cm="1">
        <f t="array" ref="G364">_xlfn.IFS(
A364&lt;=-1,"(&gt;=100%)",
A364&lt;=-0.9,"(99.9%-90%)",
A364&lt;=-0.8,"(89.9%-80%)",
A364&lt;=-0.7,"(79.9%-70%)",
A364&lt;=-0.6,"(69.9%-60%)",
A364&lt;=-0.5,"(59.9%-50%)",
A364&lt;=-0.4,"(49.9%-40%)",
A364&lt;=-0.3,"(39.9%-30%)",
A364&lt;=-0.2,"(29.9%-20%)",
A364&lt;=-0.1,"(19.9%-10%)",
A364&lt;0,"(9.9%-0.01%)",
A364&lt;=0.0999,"0%-9.9%",
A364&lt;=0.1999,"10%-19.9%",
A364&lt;=0.2999,"20%-29.9%",
A364&lt;=0.3999,"30%-39.9%",
A364&lt;=0.4999,"40%-49.9%",
A364&lt;=0.5999,"50%-59.9%",
A364&lt;=0.6999,"60%-69.9%",
A364&lt;=0.7999,"70%-79.9%",
A364&lt;=0.8999,"80%-89.9%",
A364&lt;=0.999,"90%-99.9%",
A364&lt;=5,"&gt;100%",
A364&gt;5,"&gt;500%"
)</f>
        <v>0%-9.9%</v>
      </c>
      <c r="H364" s="52">
        <f t="shared" si="15"/>
        <v>2.0478754358161672E-2</v>
      </c>
      <c r="I364" s="52">
        <f t="shared" si="16"/>
        <v>2.0478754358161672E-2</v>
      </c>
      <c r="J364" s="12">
        <f t="shared" si="17"/>
        <v>1</v>
      </c>
    </row>
    <row r="365" spans="1:10" x14ac:dyDescent="0.25">
      <c r="A365" s="58">
        <v>2.1945918367346835E-2</v>
      </c>
      <c r="B365" s="56" t="s">
        <v>714</v>
      </c>
      <c r="C365" s="59">
        <v>19.600000000000001</v>
      </c>
      <c r="D365" s="60">
        <v>20.030139999999999</v>
      </c>
      <c r="G365" s="12" t="str" cm="1">
        <f t="array" ref="G365">_xlfn.IFS(
A365&lt;=-1,"(&gt;=100%)",
A365&lt;=-0.9,"(99.9%-90%)",
A365&lt;=-0.8,"(89.9%-80%)",
A365&lt;=-0.7,"(79.9%-70%)",
A365&lt;=-0.6,"(69.9%-60%)",
A365&lt;=-0.5,"(59.9%-50%)",
A365&lt;=-0.4,"(49.9%-40%)",
A365&lt;=-0.3,"(39.9%-30%)",
A365&lt;=-0.2,"(29.9%-20%)",
A365&lt;=-0.1,"(19.9%-10%)",
A365&lt;0,"(9.9%-0.01%)",
A365&lt;=0.0999,"0%-9.9%",
A365&lt;=0.1999,"10%-19.9%",
A365&lt;=0.2999,"20%-29.9%",
A365&lt;=0.3999,"30%-39.9%",
A365&lt;=0.4999,"40%-49.9%",
A365&lt;=0.5999,"50%-59.9%",
A365&lt;=0.6999,"60%-69.9%",
A365&lt;=0.7999,"70%-79.9%",
A365&lt;=0.8999,"80%-89.9%",
A365&lt;=0.999,"90%-99.9%",
A365&lt;=5,"&gt;100%",
A365&gt;5,"&gt;500%"
)</f>
        <v>0%-9.9%</v>
      </c>
      <c r="H365" s="52">
        <f t="shared" si="15"/>
        <v>2.1945918367346835E-2</v>
      </c>
      <c r="I365" s="52">
        <f t="shared" si="16"/>
        <v>2.1945918367346835E-2</v>
      </c>
      <c r="J365" s="12">
        <f t="shared" si="17"/>
        <v>1</v>
      </c>
    </row>
    <row r="366" spans="1:10" x14ac:dyDescent="0.25">
      <c r="A366" s="58">
        <v>2.2328944377990542E-2</v>
      </c>
      <c r="B366" s="56" t="s">
        <v>983</v>
      </c>
      <c r="C366" s="59">
        <v>3344</v>
      </c>
      <c r="D366" s="60">
        <v>3418.6679900000004</v>
      </c>
      <c r="G366" s="12" t="str" cm="1">
        <f t="array" ref="G366">_xlfn.IFS(
A366&lt;=-1,"(&gt;=100%)",
A366&lt;=-0.9,"(99.9%-90%)",
A366&lt;=-0.8,"(89.9%-80%)",
A366&lt;=-0.7,"(79.9%-70%)",
A366&lt;=-0.6,"(69.9%-60%)",
A366&lt;=-0.5,"(59.9%-50%)",
A366&lt;=-0.4,"(49.9%-40%)",
A366&lt;=-0.3,"(39.9%-30%)",
A366&lt;=-0.2,"(29.9%-20%)",
A366&lt;=-0.1,"(19.9%-10%)",
A366&lt;0,"(9.9%-0.01%)",
A366&lt;=0.0999,"0%-9.9%",
A366&lt;=0.1999,"10%-19.9%",
A366&lt;=0.2999,"20%-29.9%",
A366&lt;=0.3999,"30%-39.9%",
A366&lt;=0.4999,"40%-49.9%",
A366&lt;=0.5999,"50%-59.9%",
A366&lt;=0.6999,"60%-69.9%",
A366&lt;=0.7999,"70%-79.9%",
A366&lt;=0.8999,"80%-89.9%",
A366&lt;=0.999,"90%-99.9%",
A366&lt;=5,"&gt;100%",
A366&gt;5,"&gt;500%"
)</f>
        <v>0%-9.9%</v>
      </c>
      <c r="H366" s="52">
        <f t="shared" si="15"/>
        <v>2.2328944377990542E-2</v>
      </c>
      <c r="I366" s="52">
        <f t="shared" si="16"/>
        <v>2.2328944377990542E-2</v>
      </c>
      <c r="J366" s="12">
        <f t="shared" si="17"/>
        <v>1</v>
      </c>
    </row>
    <row r="367" spans="1:10" x14ac:dyDescent="0.25">
      <c r="A367" s="58">
        <v>2.2447083775185572E-2</v>
      </c>
      <c r="B367" s="56" t="s">
        <v>28</v>
      </c>
      <c r="C367" s="59">
        <v>94.3</v>
      </c>
      <c r="D367" s="60">
        <v>96.416759999999996</v>
      </c>
      <c r="G367" s="12" t="str" cm="1">
        <f t="array" ref="G367">_xlfn.IFS(
A367&lt;=-1,"(&gt;=100%)",
A367&lt;=-0.9,"(99.9%-90%)",
A367&lt;=-0.8,"(89.9%-80%)",
A367&lt;=-0.7,"(79.9%-70%)",
A367&lt;=-0.6,"(69.9%-60%)",
A367&lt;=-0.5,"(59.9%-50%)",
A367&lt;=-0.4,"(49.9%-40%)",
A367&lt;=-0.3,"(39.9%-30%)",
A367&lt;=-0.2,"(29.9%-20%)",
A367&lt;=-0.1,"(19.9%-10%)",
A367&lt;0,"(9.9%-0.01%)",
A367&lt;=0.0999,"0%-9.9%",
A367&lt;=0.1999,"10%-19.9%",
A367&lt;=0.2999,"20%-29.9%",
A367&lt;=0.3999,"30%-39.9%",
A367&lt;=0.4999,"40%-49.9%",
A367&lt;=0.5999,"50%-59.9%",
A367&lt;=0.6999,"60%-69.9%",
A367&lt;=0.7999,"70%-79.9%",
A367&lt;=0.8999,"80%-89.9%",
A367&lt;=0.999,"90%-99.9%",
A367&lt;=5,"&gt;100%",
A367&gt;5,"&gt;500%"
)</f>
        <v>0%-9.9%</v>
      </c>
      <c r="H367" s="52">
        <f t="shared" si="15"/>
        <v>2.2447083775185572E-2</v>
      </c>
      <c r="I367" s="52">
        <f t="shared" si="16"/>
        <v>2.2447083775185572E-2</v>
      </c>
      <c r="J367" s="12">
        <f t="shared" si="17"/>
        <v>1</v>
      </c>
    </row>
    <row r="368" spans="1:10" x14ac:dyDescent="0.25">
      <c r="A368" s="58">
        <v>2.2724127149557054E-2</v>
      </c>
      <c r="B368" s="56" t="s">
        <v>48</v>
      </c>
      <c r="C368" s="59">
        <v>191.9</v>
      </c>
      <c r="D368" s="60">
        <v>196.26076</v>
      </c>
      <c r="G368" s="12" t="str" cm="1">
        <f t="array" ref="G368">_xlfn.IFS(
A368&lt;=-1,"(&gt;=100%)",
A368&lt;=-0.9,"(99.9%-90%)",
A368&lt;=-0.8,"(89.9%-80%)",
A368&lt;=-0.7,"(79.9%-70%)",
A368&lt;=-0.6,"(69.9%-60%)",
A368&lt;=-0.5,"(59.9%-50%)",
A368&lt;=-0.4,"(49.9%-40%)",
A368&lt;=-0.3,"(39.9%-30%)",
A368&lt;=-0.2,"(29.9%-20%)",
A368&lt;=-0.1,"(19.9%-10%)",
A368&lt;0,"(9.9%-0.01%)",
A368&lt;=0.0999,"0%-9.9%",
A368&lt;=0.1999,"10%-19.9%",
A368&lt;=0.2999,"20%-29.9%",
A368&lt;=0.3999,"30%-39.9%",
A368&lt;=0.4999,"40%-49.9%",
A368&lt;=0.5999,"50%-59.9%",
A368&lt;=0.6999,"60%-69.9%",
A368&lt;=0.7999,"70%-79.9%",
A368&lt;=0.8999,"80%-89.9%",
A368&lt;=0.999,"90%-99.9%",
A368&lt;=5,"&gt;100%",
A368&gt;5,"&gt;500%"
)</f>
        <v>0%-9.9%</v>
      </c>
      <c r="H368" s="52">
        <f t="shared" si="15"/>
        <v>2.2724127149557054E-2</v>
      </c>
      <c r="I368" s="52">
        <f t="shared" si="16"/>
        <v>2.2724127149557054E-2</v>
      </c>
      <c r="J368" s="12">
        <f t="shared" si="17"/>
        <v>1</v>
      </c>
    </row>
    <row r="369" spans="1:10" x14ac:dyDescent="0.25">
      <c r="A369" s="58">
        <v>2.3101773648648592E-2</v>
      </c>
      <c r="B369" s="56" t="s">
        <v>116</v>
      </c>
      <c r="C369" s="59">
        <v>118.4</v>
      </c>
      <c r="D369" s="60">
        <v>121.13525</v>
      </c>
      <c r="G369" s="12" t="str" cm="1">
        <f t="array" ref="G369">_xlfn.IFS(
A369&lt;=-1,"(&gt;=100%)",
A369&lt;=-0.9,"(99.9%-90%)",
A369&lt;=-0.8,"(89.9%-80%)",
A369&lt;=-0.7,"(79.9%-70%)",
A369&lt;=-0.6,"(69.9%-60%)",
A369&lt;=-0.5,"(59.9%-50%)",
A369&lt;=-0.4,"(49.9%-40%)",
A369&lt;=-0.3,"(39.9%-30%)",
A369&lt;=-0.2,"(29.9%-20%)",
A369&lt;=-0.1,"(19.9%-10%)",
A369&lt;0,"(9.9%-0.01%)",
A369&lt;=0.0999,"0%-9.9%",
A369&lt;=0.1999,"10%-19.9%",
A369&lt;=0.2999,"20%-29.9%",
A369&lt;=0.3999,"30%-39.9%",
A369&lt;=0.4999,"40%-49.9%",
A369&lt;=0.5999,"50%-59.9%",
A369&lt;=0.6999,"60%-69.9%",
A369&lt;=0.7999,"70%-79.9%",
A369&lt;=0.8999,"80%-89.9%",
A369&lt;=0.999,"90%-99.9%",
A369&lt;=5,"&gt;100%",
A369&gt;5,"&gt;500%"
)</f>
        <v>0%-9.9%</v>
      </c>
      <c r="H369" s="52">
        <f t="shared" si="15"/>
        <v>2.3101773648648592E-2</v>
      </c>
      <c r="I369" s="52">
        <f t="shared" si="16"/>
        <v>2.3101773648648592E-2</v>
      </c>
      <c r="J369" s="12">
        <f t="shared" si="17"/>
        <v>1</v>
      </c>
    </row>
    <row r="370" spans="1:10" x14ac:dyDescent="0.25">
      <c r="A370" s="58">
        <v>2.3454532567864537E-2</v>
      </c>
      <c r="B370" s="56" t="s">
        <v>943</v>
      </c>
      <c r="C370" s="59">
        <v>28.218</v>
      </c>
      <c r="D370" s="60">
        <v>28.879840000000002</v>
      </c>
      <c r="G370" s="12" t="str" cm="1">
        <f t="array" ref="G370">_xlfn.IFS(
A370&lt;=-1,"(&gt;=100%)",
A370&lt;=-0.9,"(99.9%-90%)",
A370&lt;=-0.8,"(89.9%-80%)",
A370&lt;=-0.7,"(79.9%-70%)",
A370&lt;=-0.6,"(69.9%-60%)",
A370&lt;=-0.5,"(59.9%-50%)",
A370&lt;=-0.4,"(49.9%-40%)",
A370&lt;=-0.3,"(39.9%-30%)",
A370&lt;=-0.2,"(29.9%-20%)",
A370&lt;=-0.1,"(19.9%-10%)",
A370&lt;0,"(9.9%-0.01%)",
A370&lt;=0.0999,"0%-9.9%",
A370&lt;=0.1999,"10%-19.9%",
A370&lt;=0.2999,"20%-29.9%",
A370&lt;=0.3999,"30%-39.9%",
A370&lt;=0.4999,"40%-49.9%",
A370&lt;=0.5999,"50%-59.9%",
A370&lt;=0.6999,"60%-69.9%",
A370&lt;=0.7999,"70%-79.9%",
A370&lt;=0.8999,"80%-89.9%",
A370&lt;=0.999,"90%-99.9%",
A370&lt;=5,"&gt;100%",
A370&gt;5,"&gt;500%"
)</f>
        <v>0%-9.9%</v>
      </c>
      <c r="H370" s="52">
        <f t="shared" si="15"/>
        <v>2.3454532567864537E-2</v>
      </c>
      <c r="I370" s="52">
        <f t="shared" si="16"/>
        <v>2.3454532567864537E-2</v>
      </c>
      <c r="J370" s="12">
        <f t="shared" si="17"/>
        <v>1</v>
      </c>
    </row>
    <row r="371" spans="1:10" x14ac:dyDescent="0.25">
      <c r="A371" s="58">
        <v>2.3489260934101874E-2</v>
      </c>
      <c r="B371" s="56" t="s">
        <v>110</v>
      </c>
      <c r="C371" s="59">
        <v>2896.9</v>
      </c>
      <c r="D371" s="60">
        <v>2964.9460399999998</v>
      </c>
      <c r="G371" s="12" t="str" cm="1">
        <f t="array" ref="G371">_xlfn.IFS(
A371&lt;=-1,"(&gt;=100%)",
A371&lt;=-0.9,"(99.9%-90%)",
A371&lt;=-0.8,"(89.9%-80%)",
A371&lt;=-0.7,"(79.9%-70%)",
A371&lt;=-0.6,"(69.9%-60%)",
A371&lt;=-0.5,"(59.9%-50%)",
A371&lt;=-0.4,"(49.9%-40%)",
A371&lt;=-0.3,"(39.9%-30%)",
A371&lt;=-0.2,"(29.9%-20%)",
A371&lt;=-0.1,"(19.9%-10%)",
A371&lt;0,"(9.9%-0.01%)",
A371&lt;=0.0999,"0%-9.9%",
A371&lt;=0.1999,"10%-19.9%",
A371&lt;=0.2999,"20%-29.9%",
A371&lt;=0.3999,"30%-39.9%",
A371&lt;=0.4999,"40%-49.9%",
A371&lt;=0.5999,"50%-59.9%",
A371&lt;=0.6999,"60%-69.9%",
A371&lt;=0.7999,"70%-79.9%",
A371&lt;=0.8999,"80%-89.9%",
A371&lt;=0.999,"90%-99.9%",
A371&lt;=5,"&gt;100%",
A371&gt;5,"&gt;500%"
)</f>
        <v>0%-9.9%</v>
      </c>
      <c r="H371" s="52">
        <f t="shared" si="15"/>
        <v>2.3489260934101874E-2</v>
      </c>
      <c r="I371" s="52">
        <f t="shared" si="16"/>
        <v>2.3489260934101874E-2</v>
      </c>
      <c r="J371" s="12">
        <f t="shared" si="17"/>
        <v>1</v>
      </c>
    </row>
    <row r="372" spans="1:10" x14ac:dyDescent="0.25">
      <c r="A372" s="58">
        <v>2.4809320411581872E-2</v>
      </c>
      <c r="B372" s="56" t="s">
        <v>392</v>
      </c>
      <c r="C372" s="59">
        <v>4179</v>
      </c>
      <c r="D372" s="60">
        <v>4282.6781500000006</v>
      </c>
      <c r="G372" s="12" t="str" cm="1">
        <f t="array" ref="G372">_xlfn.IFS(
A372&lt;=-1,"(&gt;=100%)",
A372&lt;=-0.9,"(99.9%-90%)",
A372&lt;=-0.8,"(89.9%-80%)",
A372&lt;=-0.7,"(79.9%-70%)",
A372&lt;=-0.6,"(69.9%-60%)",
A372&lt;=-0.5,"(59.9%-50%)",
A372&lt;=-0.4,"(49.9%-40%)",
A372&lt;=-0.3,"(39.9%-30%)",
A372&lt;=-0.2,"(29.9%-20%)",
A372&lt;=-0.1,"(19.9%-10%)",
A372&lt;0,"(9.9%-0.01%)",
A372&lt;=0.0999,"0%-9.9%",
A372&lt;=0.1999,"10%-19.9%",
A372&lt;=0.2999,"20%-29.9%",
A372&lt;=0.3999,"30%-39.9%",
A372&lt;=0.4999,"40%-49.9%",
A372&lt;=0.5999,"50%-59.9%",
A372&lt;=0.6999,"60%-69.9%",
A372&lt;=0.7999,"70%-79.9%",
A372&lt;=0.8999,"80%-89.9%",
A372&lt;=0.999,"90%-99.9%",
A372&lt;=5,"&gt;100%",
A372&gt;5,"&gt;500%"
)</f>
        <v>0%-9.9%</v>
      </c>
      <c r="H372" s="52">
        <f t="shared" si="15"/>
        <v>2.4809320411581872E-2</v>
      </c>
      <c r="I372" s="52">
        <f t="shared" si="16"/>
        <v>2.4809320411581872E-2</v>
      </c>
      <c r="J372" s="12">
        <f t="shared" si="17"/>
        <v>1</v>
      </c>
    </row>
    <row r="373" spans="1:10" x14ac:dyDescent="0.25">
      <c r="A373" s="58">
        <v>2.5698062593144534E-2</v>
      </c>
      <c r="B373" s="56" t="s">
        <v>731</v>
      </c>
      <c r="C373" s="59">
        <v>67.099999999999994</v>
      </c>
      <c r="D373" s="60">
        <v>68.824339999999992</v>
      </c>
      <c r="G373" s="12" t="str" cm="1">
        <f t="array" ref="G373">_xlfn.IFS(
A373&lt;=-1,"(&gt;=100%)",
A373&lt;=-0.9,"(99.9%-90%)",
A373&lt;=-0.8,"(89.9%-80%)",
A373&lt;=-0.7,"(79.9%-70%)",
A373&lt;=-0.6,"(69.9%-60%)",
A373&lt;=-0.5,"(59.9%-50%)",
A373&lt;=-0.4,"(49.9%-40%)",
A373&lt;=-0.3,"(39.9%-30%)",
A373&lt;=-0.2,"(29.9%-20%)",
A373&lt;=-0.1,"(19.9%-10%)",
A373&lt;0,"(9.9%-0.01%)",
A373&lt;=0.0999,"0%-9.9%",
A373&lt;=0.1999,"10%-19.9%",
A373&lt;=0.2999,"20%-29.9%",
A373&lt;=0.3999,"30%-39.9%",
A373&lt;=0.4999,"40%-49.9%",
A373&lt;=0.5999,"50%-59.9%",
A373&lt;=0.6999,"60%-69.9%",
A373&lt;=0.7999,"70%-79.9%",
A373&lt;=0.8999,"80%-89.9%",
A373&lt;=0.999,"90%-99.9%",
A373&lt;=5,"&gt;100%",
A373&gt;5,"&gt;500%"
)</f>
        <v>0%-9.9%</v>
      </c>
      <c r="H373" s="52">
        <f t="shared" si="15"/>
        <v>2.5698062593144534E-2</v>
      </c>
      <c r="I373" s="52">
        <f t="shared" si="16"/>
        <v>2.5698062593144534E-2</v>
      </c>
      <c r="J373" s="12">
        <f t="shared" si="17"/>
        <v>1</v>
      </c>
    </row>
    <row r="374" spans="1:10" x14ac:dyDescent="0.25">
      <c r="A374" s="58">
        <v>2.6708709408825831E-2</v>
      </c>
      <c r="B374" s="56" t="s">
        <v>296</v>
      </c>
      <c r="C374" s="59">
        <v>1201</v>
      </c>
      <c r="D374" s="60">
        <v>1233.0771599999998</v>
      </c>
      <c r="G374" s="12" t="str" cm="1">
        <f t="array" ref="G374">_xlfn.IFS(
A374&lt;=-1,"(&gt;=100%)",
A374&lt;=-0.9,"(99.9%-90%)",
A374&lt;=-0.8,"(89.9%-80%)",
A374&lt;=-0.7,"(79.9%-70%)",
A374&lt;=-0.6,"(69.9%-60%)",
A374&lt;=-0.5,"(59.9%-50%)",
A374&lt;=-0.4,"(49.9%-40%)",
A374&lt;=-0.3,"(39.9%-30%)",
A374&lt;=-0.2,"(29.9%-20%)",
A374&lt;=-0.1,"(19.9%-10%)",
A374&lt;0,"(9.9%-0.01%)",
A374&lt;=0.0999,"0%-9.9%",
A374&lt;=0.1999,"10%-19.9%",
A374&lt;=0.2999,"20%-29.9%",
A374&lt;=0.3999,"30%-39.9%",
A374&lt;=0.4999,"40%-49.9%",
A374&lt;=0.5999,"50%-59.9%",
A374&lt;=0.6999,"60%-69.9%",
A374&lt;=0.7999,"70%-79.9%",
A374&lt;=0.8999,"80%-89.9%",
A374&lt;=0.999,"90%-99.9%",
A374&lt;=5,"&gt;100%",
A374&gt;5,"&gt;500%"
)</f>
        <v>0%-9.9%</v>
      </c>
      <c r="H374" s="52">
        <f t="shared" si="15"/>
        <v>2.6708709408825831E-2</v>
      </c>
      <c r="I374" s="52">
        <f t="shared" si="16"/>
        <v>2.6708709408825831E-2</v>
      </c>
      <c r="J374" s="12">
        <f t="shared" si="17"/>
        <v>1</v>
      </c>
    </row>
    <row r="375" spans="1:10" x14ac:dyDescent="0.25">
      <c r="A375" s="58">
        <v>2.8265793910542625E-2</v>
      </c>
      <c r="B375" s="56" t="s">
        <v>30</v>
      </c>
      <c r="C375" s="59">
        <v>1008.3</v>
      </c>
      <c r="D375" s="60">
        <v>1036.8004000000001</v>
      </c>
      <c r="G375" s="12" t="str" cm="1">
        <f t="array" ref="G375">_xlfn.IFS(
A375&lt;=-1,"(&gt;=100%)",
A375&lt;=-0.9,"(99.9%-90%)",
A375&lt;=-0.8,"(89.9%-80%)",
A375&lt;=-0.7,"(79.9%-70%)",
A375&lt;=-0.6,"(69.9%-60%)",
A375&lt;=-0.5,"(59.9%-50%)",
A375&lt;=-0.4,"(49.9%-40%)",
A375&lt;=-0.3,"(39.9%-30%)",
A375&lt;=-0.2,"(29.9%-20%)",
A375&lt;=-0.1,"(19.9%-10%)",
A375&lt;0,"(9.9%-0.01%)",
A375&lt;=0.0999,"0%-9.9%",
A375&lt;=0.1999,"10%-19.9%",
A375&lt;=0.2999,"20%-29.9%",
A375&lt;=0.3999,"30%-39.9%",
A375&lt;=0.4999,"40%-49.9%",
A375&lt;=0.5999,"50%-59.9%",
A375&lt;=0.6999,"60%-69.9%",
A375&lt;=0.7999,"70%-79.9%",
A375&lt;=0.8999,"80%-89.9%",
A375&lt;=0.999,"90%-99.9%",
A375&lt;=5,"&gt;100%",
A375&gt;5,"&gt;500%"
)</f>
        <v>0%-9.9%</v>
      </c>
      <c r="H375" s="52">
        <f t="shared" si="15"/>
        <v>2.8265793910542625E-2</v>
      </c>
      <c r="I375" s="52">
        <f t="shared" si="16"/>
        <v>2.8265793910542625E-2</v>
      </c>
      <c r="J375" s="12">
        <f t="shared" si="17"/>
        <v>1</v>
      </c>
    </row>
    <row r="376" spans="1:10" x14ac:dyDescent="0.25">
      <c r="A376" s="58">
        <v>2.8474408103490428E-2</v>
      </c>
      <c r="B376" s="56" t="s">
        <v>58</v>
      </c>
      <c r="C376" s="59">
        <v>819.4</v>
      </c>
      <c r="D376" s="60">
        <v>842.73193000000003</v>
      </c>
      <c r="G376" s="12" t="str" cm="1">
        <f t="array" ref="G376">_xlfn.IFS(
A376&lt;=-1,"(&gt;=100%)",
A376&lt;=-0.9,"(99.9%-90%)",
A376&lt;=-0.8,"(89.9%-80%)",
A376&lt;=-0.7,"(79.9%-70%)",
A376&lt;=-0.6,"(69.9%-60%)",
A376&lt;=-0.5,"(59.9%-50%)",
A376&lt;=-0.4,"(49.9%-40%)",
A376&lt;=-0.3,"(39.9%-30%)",
A376&lt;=-0.2,"(29.9%-20%)",
A376&lt;=-0.1,"(19.9%-10%)",
A376&lt;0,"(9.9%-0.01%)",
A376&lt;=0.0999,"0%-9.9%",
A376&lt;=0.1999,"10%-19.9%",
A376&lt;=0.2999,"20%-29.9%",
A376&lt;=0.3999,"30%-39.9%",
A376&lt;=0.4999,"40%-49.9%",
A376&lt;=0.5999,"50%-59.9%",
A376&lt;=0.6999,"60%-69.9%",
A376&lt;=0.7999,"70%-79.9%",
A376&lt;=0.8999,"80%-89.9%",
A376&lt;=0.999,"90%-99.9%",
A376&lt;=5,"&gt;100%",
A376&gt;5,"&gt;500%"
)</f>
        <v>0%-9.9%</v>
      </c>
      <c r="H376" s="52">
        <f t="shared" si="15"/>
        <v>2.8474408103490428E-2</v>
      </c>
      <c r="I376" s="52">
        <f t="shared" si="16"/>
        <v>2.8474408103490428E-2</v>
      </c>
      <c r="J376" s="12">
        <f t="shared" si="17"/>
        <v>1</v>
      </c>
    </row>
    <row r="377" spans="1:10" x14ac:dyDescent="0.25">
      <c r="A377" s="58">
        <v>2.9789328000000025E-2</v>
      </c>
      <c r="B377" s="56" t="s">
        <v>262</v>
      </c>
      <c r="C377" s="59">
        <v>1250</v>
      </c>
      <c r="D377" s="60">
        <v>1287.23666</v>
      </c>
      <c r="G377" s="12" t="str" cm="1">
        <f t="array" ref="G377">_xlfn.IFS(
A377&lt;=-1,"(&gt;=100%)",
A377&lt;=-0.9,"(99.9%-90%)",
A377&lt;=-0.8,"(89.9%-80%)",
A377&lt;=-0.7,"(79.9%-70%)",
A377&lt;=-0.6,"(69.9%-60%)",
A377&lt;=-0.5,"(59.9%-50%)",
A377&lt;=-0.4,"(49.9%-40%)",
A377&lt;=-0.3,"(39.9%-30%)",
A377&lt;=-0.2,"(29.9%-20%)",
A377&lt;=-0.1,"(19.9%-10%)",
A377&lt;0,"(9.9%-0.01%)",
A377&lt;=0.0999,"0%-9.9%",
A377&lt;=0.1999,"10%-19.9%",
A377&lt;=0.2999,"20%-29.9%",
A377&lt;=0.3999,"30%-39.9%",
A377&lt;=0.4999,"40%-49.9%",
A377&lt;=0.5999,"50%-59.9%",
A377&lt;=0.6999,"60%-69.9%",
A377&lt;=0.7999,"70%-79.9%",
A377&lt;=0.8999,"80%-89.9%",
A377&lt;=0.999,"90%-99.9%",
A377&lt;=5,"&gt;100%",
A377&gt;5,"&gt;500%"
)</f>
        <v>0%-9.9%</v>
      </c>
      <c r="H377" s="52">
        <f t="shared" si="15"/>
        <v>2.9789328000000025E-2</v>
      </c>
      <c r="I377" s="52">
        <f t="shared" si="16"/>
        <v>2.9789328000000025E-2</v>
      </c>
      <c r="J377" s="12">
        <f t="shared" si="17"/>
        <v>1</v>
      </c>
    </row>
    <row r="378" spans="1:10" x14ac:dyDescent="0.25">
      <c r="A378" s="58">
        <v>3.2187276651756448E-2</v>
      </c>
      <c r="B378" s="56" t="s">
        <v>110</v>
      </c>
      <c r="C378" s="59">
        <v>2792.7240000000002</v>
      </c>
      <c r="D378" s="60">
        <v>2882.61418</v>
      </c>
      <c r="G378" s="12" t="str" cm="1">
        <f t="array" ref="G378">_xlfn.IFS(
A378&lt;=-1,"(&gt;=100%)",
A378&lt;=-0.9,"(99.9%-90%)",
A378&lt;=-0.8,"(89.9%-80%)",
A378&lt;=-0.7,"(79.9%-70%)",
A378&lt;=-0.6,"(69.9%-60%)",
A378&lt;=-0.5,"(59.9%-50%)",
A378&lt;=-0.4,"(49.9%-40%)",
A378&lt;=-0.3,"(39.9%-30%)",
A378&lt;=-0.2,"(29.9%-20%)",
A378&lt;=-0.1,"(19.9%-10%)",
A378&lt;0,"(9.9%-0.01%)",
A378&lt;=0.0999,"0%-9.9%",
A378&lt;=0.1999,"10%-19.9%",
A378&lt;=0.2999,"20%-29.9%",
A378&lt;=0.3999,"30%-39.9%",
A378&lt;=0.4999,"40%-49.9%",
A378&lt;=0.5999,"50%-59.9%",
A378&lt;=0.6999,"60%-69.9%",
A378&lt;=0.7999,"70%-79.9%",
A378&lt;=0.8999,"80%-89.9%",
A378&lt;=0.999,"90%-99.9%",
A378&lt;=5,"&gt;100%",
A378&gt;5,"&gt;500%"
)</f>
        <v>0%-9.9%</v>
      </c>
      <c r="H378" s="52">
        <f t="shared" si="15"/>
        <v>3.2187276651756448E-2</v>
      </c>
      <c r="I378" s="52">
        <f t="shared" si="16"/>
        <v>3.2187276651756448E-2</v>
      </c>
      <c r="J378" s="12">
        <f t="shared" si="17"/>
        <v>1</v>
      </c>
    </row>
    <row r="379" spans="1:10" x14ac:dyDescent="0.25">
      <c r="A379" s="58">
        <v>3.5050027570035856E-2</v>
      </c>
      <c r="B379" s="56" t="s">
        <v>252</v>
      </c>
      <c r="C379" s="59">
        <v>186.797</v>
      </c>
      <c r="D379" s="60">
        <v>193.34423999999999</v>
      </c>
      <c r="G379" s="12" t="str" cm="1">
        <f t="array" ref="G379">_xlfn.IFS(
A379&lt;=-1,"(&gt;=100%)",
A379&lt;=-0.9,"(99.9%-90%)",
A379&lt;=-0.8,"(89.9%-80%)",
A379&lt;=-0.7,"(79.9%-70%)",
A379&lt;=-0.6,"(69.9%-60%)",
A379&lt;=-0.5,"(59.9%-50%)",
A379&lt;=-0.4,"(49.9%-40%)",
A379&lt;=-0.3,"(39.9%-30%)",
A379&lt;=-0.2,"(29.9%-20%)",
A379&lt;=-0.1,"(19.9%-10%)",
A379&lt;0,"(9.9%-0.01%)",
A379&lt;=0.0999,"0%-9.9%",
A379&lt;=0.1999,"10%-19.9%",
A379&lt;=0.2999,"20%-29.9%",
A379&lt;=0.3999,"30%-39.9%",
A379&lt;=0.4999,"40%-49.9%",
A379&lt;=0.5999,"50%-59.9%",
A379&lt;=0.6999,"60%-69.9%",
A379&lt;=0.7999,"70%-79.9%",
A379&lt;=0.8999,"80%-89.9%",
A379&lt;=0.999,"90%-99.9%",
A379&lt;=5,"&gt;100%",
A379&gt;5,"&gt;500%"
)</f>
        <v>0%-9.9%</v>
      </c>
      <c r="H379" s="52">
        <f t="shared" si="15"/>
        <v>3.5050027570035856E-2</v>
      </c>
      <c r="I379" s="52">
        <f t="shared" si="16"/>
        <v>3.5050027570035856E-2</v>
      </c>
      <c r="J379" s="12">
        <f t="shared" si="17"/>
        <v>1</v>
      </c>
    </row>
    <row r="380" spans="1:10" x14ac:dyDescent="0.25">
      <c r="A380" s="58">
        <v>3.5052242926155976E-2</v>
      </c>
      <c r="B380" s="56" t="s">
        <v>876</v>
      </c>
      <c r="C380" s="59">
        <v>144.9</v>
      </c>
      <c r="D380" s="60">
        <v>149.97907000000001</v>
      </c>
      <c r="G380" s="12" t="str" cm="1">
        <f t="array" ref="G380">_xlfn.IFS(
A380&lt;=-1,"(&gt;=100%)",
A380&lt;=-0.9,"(99.9%-90%)",
A380&lt;=-0.8,"(89.9%-80%)",
A380&lt;=-0.7,"(79.9%-70%)",
A380&lt;=-0.6,"(69.9%-60%)",
A380&lt;=-0.5,"(59.9%-50%)",
A380&lt;=-0.4,"(49.9%-40%)",
A380&lt;=-0.3,"(39.9%-30%)",
A380&lt;=-0.2,"(29.9%-20%)",
A380&lt;=-0.1,"(19.9%-10%)",
A380&lt;0,"(9.9%-0.01%)",
A380&lt;=0.0999,"0%-9.9%",
A380&lt;=0.1999,"10%-19.9%",
A380&lt;=0.2999,"20%-29.9%",
A380&lt;=0.3999,"30%-39.9%",
A380&lt;=0.4999,"40%-49.9%",
A380&lt;=0.5999,"50%-59.9%",
A380&lt;=0.6999,"60%-69.9%",
A380&lt;=0.7999,"70%-79.9%",
A380&lt;=0.8999,"80%-89.9%",
A380&lt;=0.999,"90%-99.9%",
A380&lt;=5,"&gt;100%",
A380&gt;5,"&gt;500%"
)</f>
        <v>0%-9.9%</v>
      </c>
      <c r="H380" s="52">
        <f t="shared" si="15"/>
        <v>3.5052242926155976E-2</v>
      </c>
      <c r="I380" s="52">
        <f t="shared" si="16"/>
        <v>3.5052242926155976E-2</v>
      </c>
      <c r="J380" s="12">
        <f t="shared" si="17"/>
        <v>1</v>
      </c>
    </row>
    <row r="381" spans="1:10" x14ac:dyDescent="0.25">
      <c r="A381" s="58">
        <v>3.571982185273162E-2</v>
      </c>
      <c r="B381" s="56" t="s">
        <v>432</v>
      </c>
      <c r="C381" s="59">
        <v>842</v>
      </c>
      <c r="D381" s="60">
        <v>872.07609000000002</v>
      </c>
      <c r="G381" s="12" t="str" cm="1">
        <f t="array" ref="G381">_xlfn.IFS(
A381&lt;=-1,"(&gt;=100%)",
A381&lt;=-0.9,"(99.9%-90%)",
A381&lt;=-0.8,"(89.9%-80%)",
A381&lt;=-0.7,"(79.9%-70%)",
A381&lt;=-0.6,"(69.9%-60%)",
A381&lt;=-0.5,"(59.9%-50%)",
A381&lt;=-0.4,"(49.9%-40%)",
A381&lt;=-0.3,"(39.9%-30%)",
A381&lt;=-0.2,"(29.9%-20%)",
A381&lt;=-0.1,"(19.9%-10%)",
A381&lt;0,"(9.9%-0.01%)",
A381&lt;=0.0999,"0%-9.9%",
A381&lt;=0.1999,"10%-19.9%",
A381&lt;=0.2999,"20%-29.9%",
A381&lt;=0.3999,"30%-39.9%",
A381&lt;=0.4999,"40%-49.9%",
A381&lt;=0.5999,"50%-59.9%",
A381&lt;=0.6999,"60%-69.9%",
A381&lt;=0.7999,"70%-79.9%",
A381&lt;=0.8999,"80%-89.9%",
A381&lt;=0.999,"90%-99.9%",
A381&lt;=5,"&gt;100%",
A381&gt;5,"&gt;500%"
)</f>
        <v>0%-9.9%</v>
      </c>
      <c r="H381" s="52">
        <f t="shared" si="15"/>
        <v>3.571982185273162E-2</v>
      </c>
      <c r="I381" s="52">
        <f t="shared" si="16"/>
        <v>3.571982185273162E-2</v>
      </c>
      <c r="J381" s="12">
        <f t="shared" si="17"/>
        <v>1</v>
      </c>
    </row>
    <row r="382" spans="1:10" x14ac:dyDescent="0.25">
      <c r="A382" s="58">
        <v>3.6026308539944832E-2</v>
      </c>
      <c r="B382" s="56" t="s">
        <v>911</v>
      </c>
      <c r="C382" s="59">
        <v>726</v>
      </c>
      <c r="D382" s="60">
        <v>752.15509999999995</v>
      </c>
      <c r="G382" s="12" t="str" cm="1">
        <f t="array" ref="G382">_xlfn.IFS(
A382&lt;=-1,"(&gt;=100%)",
A382&lt;=-0.9,"(99.9%-90%)",
A382&lt;=-0.8,"(89.9%-80%)",
A382&lt;=-0.7,"(79.9%-70%)",
A382&lt;=-0.6,"(69.9%-60%)",
A382&lt;=-0.5,"(59.9%-50%)",
A382&lt;=-0.4,"(49.9%-40%)",
A382&lt;=-0.3,"(39.9%-30%)",
A382&lt;=-0.2,"(29.9%-20%)",
A382&lt;=-0.1,"(19.9%-10%)",
A382&lt;0,"(9.9%-0.01%)",
A382&lt;=0.0999,"0%-9.9%",
A382&lt;=0.1999,"10%-19.9%",
A382&lt;=0.2999,"20%-29.9%",
A382&lt;=0.3999,"30%-39.9%",
A382&lt;=0.4999,"40%-49.9%",
A382&lt;=0.5999,"50%-59.9%",
A382&lt;=0.6999,"60%-69.9%",
A382&lt;=0.7999,"70%-79.9%",
A382&lt;=0.8999,"80%-89.9%",
A382&lt;=0.999,"90%-99.9%",
A382&lt;=5,"&gt;100%",
A382&gt;5,"&gt;500%"
)</f>
        <v>0%-9.9%</v>
      </c>
      <c r="H382" s="52">
        <f t="shared" si="15"/>
        <v>3.6026308539944832E-2</v>
      </c>
      <c r="I382" s="52">
        <f t="shared" si="16"/>
        <v>3.6026308539944832E-2</v>
      </c>
      <c r="J382" s="12">
        <f t="shared" si="17"/>
        <v>1</v>
      </c>
    </row>
    <row r="383" spans="1:10" x14ac:dyDescent="0.25">
      <c r="A383" s="58">
        <v>3.9512825651302652E-2</v>
      </c>
      <c r="B383" s="56" t="s">
        <v>140</v>
      </c>
      <c r="C383" s="59">
        <v>49.9</v>
      </c>
      <c r="D383" s="60">
        <v>51.871690000000001</v>
      </c>
      <c r="G383" s="12" t="str" cm="1">
        <f t="array" ref="G383">_xlfn.IFS(
A383&lt;=-1,"(&gt;=100%)",
A383&lt;=-0.9,"(99.9%-90%)",
A383&lt;=-0.8,"(89.9%-80%)",
A383&lt;=-0.7,"(79.9%-70%)",
A383&lt;=-0.6,"(69.9%-60%)",
A383&lt;=-0.5,"(59.9%-50%)",
A383&lt;=-0.4,"(49.9%-40%)",
A383&lt;=-0.3,"(39.9%-30%)",
A383&lt;=-0.2,"(29.9%-20%)",
A383&lt;=-0.1,"(19.9%-10%)",
A383&lt;0,"(9.9%-0.01%)",
A383&lt;=0.0999,"0%-9.9%",
A383&lt;=0.1999,"10%-19.9%",
A383&lt;=0.2999,"20%-29.9%",
A383&lt;=0.3999,"30%-39.9%",
A383&lt;=0.4999,"40%-49.9%",
A383&lt;=0.5999,"50%-59.9%",
A383&lt;=0.6999,"60%-69.9%",
A383&lt;=0.7999,"70%-79.9%",
A383&lt;=0.8999,"80%-89.9%",
A383&lt;=0.999,"90%-99.9%",
A383&lt;=5,"&gt;100%",
A383&gt;5,"&gt;500%"
)</f>
        <v>0%-9.9%</v>
      </c>
      <c r="H383" s="52">
        <f t="shared" si="15"/>
        <v>3.9512825651302652E-2</v>
      </c>
      <c r="I383" s="52">
        <f t="shared" si="16"/>
        <v>3.9512825651302652E-2</v>
      </c>
      <c r="J383" s="12">
        <f t="shared" si="17"/>
        <v>1</v>
      </c>
    </row>
    <row r="384" spans="1:10" x14ac:dyDescent="0.25">
      <c r="A384" s="58">
        <v>3.9620893278934984E-2</v>
      </c>
      <c r="B384" s="56" t="s">
        <v>366</v>
      </c>
      <c r="C384" s="59">
        <v>465.7</v>
      </c>
      <c r="D384" s="60">
        <v>484.15145000000001</v>
      </c>
      <c r="G384" s="12" t="str" cm="1">
        <f t="array" ref="G384">_xlfn.IFS(
A384&lt;=-1,"(&gt;=100%)",
A384&lt;=-0.9,"(99.9%-90%)",
A384&lt;=-0.8,"(89.9%-80%)",
A384&lt;=-0.7,"(79.9%-70%)",
A384&lt;=-0.6,"(69.9%-60%)",
A384&lt;=-0.5,"(59.9%-50%)",
A384&lt;=-0.4,"(49.9%-40%)",
A384&lt;=-0.3,"(39.9%-30%)",
A384&lt;=-0.2,"(29.9%-20%)",
A384&lt;=-0.1,"(19.9%-10%)",
A384&lt;0,"(9.9%-0.01%)",
A384&lt;=0.0999,"0%-9.9%",
A384&lt;=0.1999,"10%-19.9%",
A384&lt;=0.2999,"20%-29.9%",
A384&lt;=0.3999,"30%-39.9%",
A384&lt;=0.4999,"40%-49.9%",
A384&lt;=0.5999,"50%-59.9%",
A384&lt;=0.6999,"60%-69.9%",
A384&lt;=0.7999,"70%-79.9%",
A384&lt;=0.8999,"80%-89.9%",
A384&lt;=0.999,"90%-99.9%",
A384&lt;=5,"&gt;100%",
A384&gt;5,"&gt;500%"
)</f>
        <v>0%-9.9%</v>
      </c>
      <c r="H384" s="52">
        <f t="shared" si="15"/>
        <v>3.9620893278934984E-2</v>
      </c>
      <c r="I384" s="52">
        <f t="shared" si="16"/>
        <v>3.9620893278934984E-2</v>
      </c>
      <c r="J384" s="12">
        <f t="shared" si="17"/>
        <v>1</v>
      </c>
    </row>
    <row r="385" spans="1:10" x14ac:dyDescent="0.25">
      <c r="A385" s="58">
        <v>4.1251019707585053E-2</v>
      </c>
      <c r="B385" s="56" t="s">
        <v>909</v>
      </c>
      <c r="C385" s="59">
        <v>6408.7</v>
      </c>
      <c r="D385" s="60">
        <v>6673.0654100000002</v>
      </c>
      <c r="G385" s="12" t="str" cm="1">
        <f t="array" ref="G385">_xlfn.IFS(
A385&lt;=-1,"(&gt;=100%)",
A385&lt;=-0.9,"(99.9%-90%)",
A385&lt;=-0.8,"(89.9%-80%)",
A385&lt;=-0.7,"(79.9%-70%)",
A385&lt;=-0.6,"(69.9%-60%)",
A385&lt;=-0.5,"(59.9%-50%)",
A385&lt;=-0.4,"(49.9%-40%)",
A385&lt;=-0.3,"(39.9%-30%)",
A385&lt;=-0.2,"(29.9%-20%)",
A385&lt;=-0.1,"(19.9%-10%)",
A385&lt;0,"(9.9%-0.01%)",
A385&lt;=0.0999,"0%-9.9%",
A385&lt;=0.1999,"10%-19.9%",
A385&lt;=0.2999,"20%-29.9%",
A385&lt;=0.3999,"30%-39.9%",
A385&lt;=0.4999,"40%-49.9%",
A385&lt;=0.5999,"50%-59.9%",
A385&lt;=0.6999,"60%-69.9%",
A385&lt;=0.7999,"70%-79.9%",
A385&lt;=0.8999,"80%-89.9%",
A385&lt;=0.999,"90%-99.9%",
A385&lt;=5,"&gt;100%",
A385&gt;5,"&gt;500%"
)</f>
        <v>0%-9.9%</v>
      </c>
      <c r="H385" s="52">
        <f t="shared" si="15"/>
        <v>4.1251019707585053E-2</v>
      </c>
      <c r="I385" s="52">
        <f t="shared" si="16"/>
        <v>4.1251019707585053E-2</v>
      </c>
      <c r="J385" s="12">
        <f t="shared" si="17"/>
        <v>1</v>
      </c>
    </row>
    <row r="386" spans="1:10" x14ac:dyDescent="0.25">
      <c r="A386" s="58">
        <v>4.2320796460177001E-2</v>
      </c>
      <c r="B386" s="56" t="s">
        <v>835</v>
      </c>
      <c r="C386" s="59">
        <v>45.2</v>
      </c>
      <c r="D386" s="60">
        <v>47.112900000000003</v>
      </c>
      <c r="G386" s="12" t="str" cm="1">
        <f t="array" ref="G386">_xlfn.IFS(
A386&lt;=-1,"(&gt;=100%)",
A386&lt;=-0.9,"(99.9%-90%)",
A386&lt;=-0.8,"(89.9%-80%)",
A386&lt;=-0.7,"(79.9%-70%)",
A386&lt;=-0.6,"(69.9%-60%)",
A386&lt;=-0.5,"(59.9%-50%)",
A386&lt;=-0.4,"(49.9%-40%)",
A386&lt;=-0.3,"(39.9%-30%)",
A386&lt;=-0.2,"(29.9%-20%)",
A386&lt;=-0.1,"(19.9%-10%)",
A386&lt;0,"(9.9%-0.01%)",
A386&lt;=0.0999,"0%-9.9%",
A386&lt;=0.1999,"10%-19.9%",
A386&lt;=0.2999,"20%-29.9%",
A386&lt;=0.3999,"30%-39.9%",
A386&lt;=0.4999,"40%-49.9%",
A386&lt;=0.5999,"50%-59.9%",
A386&lt;=0.6999,"60%-69.9%",
A386&lt;=0.7999,"70%-79.9%",
A386&lt;=0.8999,"80%-89.9%",
A386&lt;=0.999,"90%-99.9%",
A386&lt;=5,"&gt;100%",
A386&gt;5,"&gt;500%"
)</f>
        <v>0%-9.9%</v>
      </c>
      <c r="H386" s="52">
        <f t="shared" si="15"/>
        <v>4.2320796460177001E-2</v>
      </c>
      <c r="I386" s="52">
        <f t="shared" si="16"/>
        <v>4.2320796460177001E-2</v>
      </c>
      <c r="J386" s="12">
        <f t="shared" si="17"/>
        <v>1</v>
      </c>
    </row>
    <row r="387" spans="1:10" x14ac:dyDescent="0.25">
      <c r="A387" s="58">
        <v>4.3312178797657412E-2</v>
      </c>
      <c r="B387" s="56" t="s">
        <v>923</v>
      </c>
      <c r="C387" s="59">
        <v>836.7</v>
      </c>
      <c r="D387" s="60">
        <v>872.9393</v>
      </c>
      <c r="G387" s="12" t="str" cm="1">
        <f t="array" ref="G387">_xlfn.IFS(
A387&lt;=-1,"(&gt;=100%)",
A387&lt;=-0.9,"(99.9%-90%)",
A387&lt;=-0.8,"(89.9%-80%)",
A387&lt;=-0.7,"(79.9%-70%)",
A387&lt;=-0.6,"(69.9%-60%)",
A387&lt;=-0.5,"(59.9%-50%)",
A387&lt;=-0.4,"(49.9%-40%)",
A387&lt;=-0.3,"(39.9%-30%)",
A387&lt;=-0.2,"(29.9%-20%)",
A387&lt;=-0.1,"(19.9%-10%)",
A387&lt;0,"(9.9%-0.01%)",
A387&lt;=0.0999,"0%-9.9%",
A387&lt;=0.1999,"10%-19.9%",
A387&lt;=0.2999,"20%-29.9%",
A387&lt;=0.3999,"30%-39.9%",
A387&lt;=0.4999,"40%-49.9%",
A387&lt;=0.5999,"50%-59.9%",
A387&lt;=0.6999,"60%-69.9%",
A387&lt;=0.7999,"70%-79.9%",
A387&lt;=0.8999,"80%-89.9%",
A387&lt;=0.999,"90%-99.9%",
A387&lt;=5,"&gt;100%",
A387&gt;5,"&gt;500%"
)</f>
        <v>0%-9.9%</v>
      </c>
      <c r="H387" s="52">
        <f t="shared" si="15"/>
        <v>4.3312178797657412E-2</v>
      </c>
      <c r="I387" s="52">
        <f t="shared" si="16"/>
        <v>4.3312178797657412E-2</v>
      </c>
      <c r="J387" s="12">
        <f t="shared" si="17"/>
        <v>1</v>
      </c>
    </row>
    <row r="388" spans="1:10" x14ac:dyDescent="0.25">
      <c r="A388" s="58">
        <v>4.4572149344096923E-2</v>
      </c>
      <c r="B388" s="56" t="s">
        <v>858</v>
      </c>
      <c r="C388" s="59">
        <v>198.2</v>
      </c>
      <c r="D388" s="60">
        <v>207.0342</v>
      </c>
      <c r="G388" s="12" t="str" cm="1">
        <f t="array" ref="G388">_xlfn.IFS(
A388&lt;=-1,"(&gt;=100%)",
A388&lt;=-0.9,"(99.9%-90%)",
A388&lt;=-0.8,"(89.9%-80%)",
A388&lt;=-0.7,"(79.9%-70%)",
A388&lt;=-0.6,"(69.9%-60%)",
A388&lt;=-0.5,"(59.9%-50%)",
A388&lt;=-0.4,"(49.9%-40%)",
A388&lt;=-0.3,"(39.9%-30%)",
A388&lt;=-0.2,"(29.9%-20%)",
A388&lt;=-0.1,"(19.9%-10%)",
A388&lt;0,"(9.9%-0.01%)",
A388&lt;=0.0999,"0%-9.9%",
A388&lt;=0.1999,"10%-19.9%",
A388&lt;=0.2999,"20%-29.9%",
A388&lt;=0.3999,"30%-39.9%",
A388&lt;=0.4999,"40%-49.9%",
A388&lt;=0.5999,"50%-59.9%",
A388&lt;=0.6999,"60%-69.9%",
A388&lt;=0.7999,"70%-79.9%",
A388&lt;=0.8999,"80%-89.9%",
A388&lt;=0.999,"90%-99.9%",
A388&lt;=5,"&gt;100%",
A388&gt;5,"&gt;500%"
)</f>
        <v>0%-9.9%</v>
      </c>
      <c r="H388" s="52">
        <f t="shared" ref="H388:H451" si="18">IF(A388&lt;&gt;"",A388,#N/A)</f>
        <v>4.4572149344096923E-2</v>
      </c>
      <c r="I388" s="52">
        <f t="shared" ref="I388:I451" si="19">IF(ISNUMBER(H388),H388,"")</f>
        <v>4.4572149344096923E-2</v>
      </c>
      <c r="J388" s="12">
        <f t="shared" ref="J388:J451" si="20">IF(ISNUMBER(I388),IF(AND(I388&gt;=($M$14-$M$13),I388&lt;=($M$14+$M$13)),1,0),"")</f>
        <v>1</v>
      </c>
    </row>
    <row r="389" spans="1:10" x14ac:dyDescent="0.25">
      <c r="A389" s="58">
        <v>4.5297673098751559E-2</v>
      </c>
      <c r="B389" s="56" t="s">
        <v>665</v>
      </c>
      <c r="C389" s="59">
        <v>176.2</v>
      </c>
      <c r="D389" s="60">
        <v>184.18145000000001</v>
      </c>
      <c r="G389" s="12" t="str" cm="1">
        <f t="array" ref="G389">_xlfn.IFS(
A389&lt;=-1,"(&gt;=100%)",
A389&lt;=-0.9,"(99.9%-90%)",
A389&lt;=-0.8,"(89.9%-80%)",
A389&lt;=-0.7,"(79.9%-70%)",
A389&lt;=-0.6,"(69.9%-60%)",
A389&lt;=-0.5,"(59.9%-50%)",
A389&lt;=-0.4,"(49.9%-40%)",
A389&lt;=-0.3,"(39.9%-30%)",
A389&lt;=-0.2,"(29.9%-20%)",
A389&lt;=-0.1,"(19.9%-10%)",
A389&lt;0,"(9.9%-0.01%)",
A389&lt;=0.0999,"0%-9.9%",
A389&lt;=0.1999,"10%-19.9%",
A389&lt;=0.2999,"20%-29.9%",
A389&lt;=0.3999,"30%-39.9%",
A389&lt;=0.4999,"40%-49.9%",
A389&lt;=0.5999,"50%-59.9%",
A389&lt;=0.6999,"60%-69.9%",
A389&lt;=0.7999,"70%-79.9%",
A389&lt;=0.8999,"80%-89.9%",
A389&lt;=0.999,"90%-99.9%",
A389&lt;=5,"&gt;100%",
A389&gt;5,"&gt;500%"
)</f>
        <v>0%-9.9%</v>
      </c>
      <c r="H389" s="52">
        <f t="shared" si="18"/>
        <v>4.5297673098751559E-2</v>
      </c>
      <c r="I389" s="52">
        <f t="shared" si="19"/>
        <v>4.5297673098751559E-2</v>
      </c>
      <c r="J389" s="12">
        <f t="shared" si="20"/>
        <v>1</v>
      </c>
    </row>
    <row r="390" spans="1:10" x14ac:dyDescent="0.25">
      <c r="A390" s="58">
        <v>4.6660772434683771E-2</v>
      </c>
      <c r="B390" s="56" t="s">
        <v>195</v>
      </c>
      <c r="C390" s="59">
        <v>264.10000000000002</v>
      </c>
      <c r="D390" s="60">
        <v>276.42311000000001</v>
      </c>
      <c r="G390" s="12" t="str" cm="1">
        <f t="array" ref="G390">_xlfn.IFS(
A390&lt;=-1,"(&gt;=100%)",
A390&lt;=-0.9,"(99.9%-90%)",
A390&lt;=-0.8,"(89.9%-80%)",
A390&lt;=-0.7,"(79.9%-70%)",
A390&lt;=-0.6,"(69.9%-60%)",
A390&lt;=-0.5,"(59.9%-50%)",
A390&lt;=-0.4,"(49.9%-40%)",
A390&lt;=-0.3,"(39.9%-30%)",
A390&lt;=-0.2,"(29.9%-20%)",
A390&lt;=-0.1,"(19.9%-10%)",
A390&lt;0,"(9.9%-0.01%)",
A390&lt;=0.0999,"0%-9.9%",
A390&lt;=0.1999,"10%-19.9%",
A390&lt;=0.2999,"20%-29.9%",
A390&lt;=0.3999,"30%-39.9%",
A390&lt;=0.4999,"40%-49.9%",
A390&lt;=0.5999,"50%-59.9%",
A390&lt;=0.6999,"60%-69.9%",
A390&lt;=0.7999,"70%-79.9%",
A390&lt;=0.8999,"80%-89.9%",
A390&lt;=0.999,"90%-99.9%",
A390&lt;=5,"&gt;100%",
A390&gt;5,"&gt;500%"
)</f>
        <v>0%-9.9%</v>
      </c>
      <c r="H390" s="52">
        <f t="shared" si="18"/>
        <v>4.6660772434683771E-2</v>
      </c>
      <c r="I390" s="52">
        <f t="shared" si="19"/>
        <v>4.6660772434683771E-2</v>
      </c>
      <c r="J390" s="12">
        <f t="shared" si="20"/>
        <v>1</v>
      </c>
    </row>
    <row r="391" spans="1:10" x14ac:dyDescent="0.25">
      <c r="A391" s="58">
        <v>4.8959790370882279E-2</v>
      </c>
      <c r="B391" s="56" t="s">
        <v>568</v>
      </c>
      <c r="C391" s="59">
        <v>6945.6</v>
      </c>
      <c r="D391" s="60">
        <v>7285.6551200000004</v>
      </c>
      <c r="G391" s="12" t="str" cm="1">
        <f t="array" ref="G391">_xlfn.IFS(
A391&lt;=-1,"(&gt;=100%)",
A391&lt;=-0.9,"(99.9%-90%)",
A391&lt;=-0.8,"(89.9%-80%)",
A391&lt;=-0.7,"(79.9%-70%)",
A391&lt;=-0.6,"(69.9%-60%)",
A391&lt;=-0.5,"(59.9%-50%)",
A391&lt;=-0.4,"(49.9%-40%)",
A391&lt;=-0.3,"(39.9%-30%)",
A391&lt;=-0.2,"(29.9%-20%)",
A391&lt;=-0.1,"(19.9%-10%)",
A391&lt;0,"(9.9%-0.01%)",
A391&lt;=0.0999,"0%-9.9%",
A391&lt;=0.1999,"10%-19.9%",
A391&lt;=0.2999,"20%-29.9%",
A391&lt;=0.3999,"30%-39.9%",
A391&lt;=0.4999,"40%-49.9%",
A391&lt;=0.5999,"50%-59.9%",
A391&lt;=0.6999,"60%-69.9%",
A391&lt;=0.7999,"70%-79.9%",
A391&lt;=0.8999,"80%-89.9%",
A391&lt;=0.999,"90%-99.9%",
A391&lt;=5,"&gt;100%",
A391&gt;5,"&gt;500%"
)</f>
        <v>0%-9.9%</v>
      </c>
      <c r="H391" s="52">
        <f t="shared" si="18"/>
        <v>4.8959790370882279E-2</v>
      </c>
      <c r="I391" s="52">
        <f t="shared" si="19"/>
        <v>4.8959790370882279E-2</v>
      </c>
      <c r="J391" s="12">
        <f t="shared" si="20"/>
        <v>1</v>
      </c>
    </row>
    <row r="392" spans="1:10" x14ac:dyDescent="0.25">
      <c r="A392" s="58">
        <v>5.0402834442774318E-2</v>
      </c>
      <c r="B392" s="56" t="s">
        <v>207</v>
      </c>
      <c r="C392" s="59">
        <v>465.7</v>
      </c>
      <c r="D392" s="60">
        <v>489.17259999999999</v>
      </c>
      <c r="G392" s="12" t="str" cm="1">
        <f t="array" ref="G392">_xlfn.IFS(
A392&lt;=-1,"(&gt;=100%)",
A392&lt;=-0.9,"(99.9%-90%)",
A392&lt;=-0.8,"(89.9%-80%)",
A392&lt;=-0.7,"(79.9%-70%)",
A392&lt;=-0.6,"(69.9%-60%)",
A392&lt;=-0.5,"(59.9%-50%)",
A392&lt;=-0.4,"(49.9%-40%)",
A392&lt;=-0.3,"(39.9%-30%)",
A392&lt;=-0.2,"(29.9%-20%)",
A392&lt;=-0.1,"(19.9%-10%)",
A392&lt;0,"(9.9%-0.01%)",
A392&lt;=0.0999,"0%-9.9%",
A392&lt;=0.1999,"10%-19.9%",
A392&lt;=0.2999,"20%-29.9%",
A392&lt;=0.3999,"30%-39.9%",
A392&lt;=0.4999,"40%-49.9%",
A392&lt;=0.5999,"50%-59.9%",
A392&lt;=0.6999,"60%-69.9%",
A392&lt;=0.7999,"70%-79.9%",
A392&lt;=0.8999,"80%-89.9%",
A392&lt;=0.999,"90%-99.9%",
A392&lt;=5,"&gt;100%",
A392&gt;5,"&gt;500%"
)</f>
        <v>0%-9.9%</v>
      </c>
      <c r="H392" s="52">
        <f t="shared" si="18"/>
        <v>5.0402834442774318E-2</v>
      </c>
      <c r="I392" s="52">
        <f t="shared" si="19"/>
        <v>5.0402834442774318E-2</v>
      </c>
      <c r="J392" s="12">
        <f t="shared" si="20"/>
        <v>1</v>
      </c>
    </row>
    <row r="393" spans="1:10" x14ac:dyDescent="0.25">
      <c r="A393" s="58">
        <v>5.2323483670295497E-2</v>
      </c>
      <c r="B393" s="56" t="s">
        <v>78</v>
      </c>
      <c r="C393" s="59">
        <v>321.5</v>
      </c>
      <c r="D393" s="60">
        <v>338.322</v>
      </c>
      <c r="G393" s="12" t="str" cm="1">
        <f t="array" ref="G393">_xlfn.IFS(
A393&lt;=-1,"(&gt;=100%)",
A393&lt;=-0.9,"(99.9%-90%)",
A393&lt;=-0.8,"(89.9%-80%)",
A393&lt;=-0.7,"(79.9%-70%)",
A393&lt;=-0.6,"(69.9%-60%)",
A393&lt;=-0.5,"(59.9%-50%)",
A393&lt;=-0.4,"(49.9%-40%)",
A393&lt;=-0.3,"(39.9%-30%)",
A393&lt;=-0.2,"(29.9%-20%)",
A393&lt;=-0.1,"(19.9%-10%)",
A393&lt;0,"(9.9%-0.01%)",
A393&lt;=0.0999,"0%-9.9%",
A393&lt;=0.1999,"10%-19.9%",
A393&lt;=0.2999,"20%-29.9%",
A393&lt;=0.3999,"30%-39.9%",
A393&lt;=0.4999,"40%-49.9%",
A393&lt;=0.5999,"50%-59.9%",
A393&lt;=0.6999,"60%-69.9%",
A393&lt;=0.7999,"70%-79.9%",
A393&lt;=0.8999,"80%-89.9%",
A393&lt;=0.999,"90%-99.9%",
A393&lt;=5,"&gt;100%",
A393&gt;5,"&gt;500%"
)</f>
        <v>0%-9.9%</v>
      </c>
      <c r="H393" s="52">
        <f t="shared" si="18"/>
        <v>5.2323483670295497E-2</v>
      </c>
      <c r="I393" s="52">
        <f t="shared" si="19"/>
        <v>5.2323483670295497E-2</v>
      </c>
      <c r="J393" s="12">
        <f t="shared" si="20"/>
        <v>1</v>
      </c>
    </row>
    <row r="394" spans="1:10" x14ac:dyDescent="0.25">
      <c r="A394" s="58">
        <v>5.2392198659098013E-2</v>
      </c>
      <c r="B394" s="56" t="s">
        <v>987</v>
      </c>
      <c r="C394" s="59">
        <v>1747.0329999999999</v>
      </c>
      <c r="D394" s="60">
        <v>1838.5638999999999</v>
      </c>
      <c r="G394" s="12" t="str" cm="1">
        <f t="array" ref="G394">_xlfn.IFS(
A394&lt;=-1,"(&gt;=100%)",
A394&lt;=-0.9,"(99.9%-90%)",
A394&lt;=-0.8,"(89.9%-80%)",
A394&lt;=-0.7,"(79.9%-70%)",
A394&lt;=-0.6,"(69.9%-60%)",
A394&lt;=-0.5,"(59.9%-50%)",
A394&lt;=-0.4,"(49.9%-40%)",
A394&lt;=-0.3,"(39.9%-30%)",
A394&lt;=-0.2,"(29.9%-20%)",
A394&lt;=-0.1,"(19.9%-10%)",
A394&lt;0,"(9.9%-0.01%)",
A394&lt;=0.0999,"0%-9.9%",
A394&lt;=0.1999,"10%-19.9%",
A394&lt;=0.2999,"20%-29.9%",
A394&lt;=0.3999,"30%-39.9%",
A394&lt;=0.4999,"40%-49.9%",
A394&lt;=0.5999,"50%-59.9%",
A394&lt;=0.6999,"60%-69.9%",
A394&lt;=0.7999,"70%-79.9%",
A394&lt;=0.8999,"80%-89.9%",
A394&lt;=0.999,"90%-99.9%",
A394&lt;=5,"&gt;100%",
A394&gt;5,"&gt;500%"
)</f>
        <v>0%-9.9%</v>
      </c>
      <c r="H394" s="52">
        <f t="shared" si="18"/>
        <v>5.2392198659098013E-2</v>
      </c>
      <c r="I394" s="52">
        <f t="shared" si="19"/>
        <v>5.2392198659098013E-2</v>
      </c>
      <c r="J394" s="12">
        <f t="shared" si="20"/>
        <v>1</v>
      </c>
    </row>
    <row r="395" spans="1:10" x14ac:dyDescent="0.25">
      <c r="A395" s="58">
        <v>5.4846671226630159E-2</v>
      </c>
      <c r="B395" s="56" t="s">
        <v>636</v>
      </c>
      <c r="C395" s="59">
        <v>3947.4</v>
      </c>
      <c r="D395" s="60">
        <v>4163.90175</v>
      </c>
      <c r="G395" s="12" t="str" cm="1">
        <f t="array" ref="G395">_xlfn.IFS(
A395&lt;=-1,"(&gt;=100%)",
A395&lt;=-0.9,"(99.9%-90%)",
A395&lt;=-0.8,"(89.9%-80%)",
A395&lt;=-0.7,"(79.9%-70%)",
A395&lt;=-0.6,"(69.9%-60%)",
A395&lt;=-0.5,"(59.9%-50%)",
A395&lt;=-0.4,"(49.9%-40%)",
A395&lt;=-0.3,"(39.9%-30%)",
A395&lt;=-0.2,"(29.9%-20%)",
A395&lt;=-0.1,"(19.9%-10%)",
A395&lt;0,"(9.9%-0.01%)",
A395&lt;=0.0999,"0%-9.9%",
A395&lt;=0.1999,"10%-19.9%",
A395&lt;=0.2999,"20%-29.9%",
A395&lt;=0.3999,"30%-39.9%",
A395&lt;=0.4999,"40%-49.9%",
A395&lt;=0.5999,"50%-59.9%",
A395&lt;=0.6999,"60%-69.9%",
A395&lt;=0.7999,"70%-79.9%",
A395&lt;=0.8999,"80%-89.9%",
A395&lt;=0.999,"90%-99.9%",
A395&lt;=5,"&gt;100%",
A395&gt;5,"&gt;500%"
)</f>
        <v>0%-9.9%</v>
      </c>
      <c r="H395" s="52">
        <f t="shared" si="18"/>
        <v>5.4846671226630159E-2</v>
      </c>
      <c r="I395" s="52">
        <f t="shared" si="19"/>
        <v>5.4846671226630159E-2</v>
      </c>
      <c r="J395" s="12">
        <f t="shared" si="20"/>
        <v>1</v>
      </c>
    </row>
    <row r="396" spans="1:10" x14ac:dyDescent="0.25">
      <c r="A396" s="58">
        <v>5.5299044776119452E-2</v>
      </c>
      <c r="B396" s="56" t="s">
        <v>256</v>
      </c>
      <c r="C396" s="59">
        <v>1005</v>
      </c>
      <c r="D396" s="60">
        <v>1060.57554</v>
      </c>
      <c r="G396" s="12" t="str" cm="1">
        <f t="array" ref="G396">_xlfn.IFS(
A396&lt;=-1,"(&gt;=100%)",
A396&lt;=-0.9,"(99.9%-90%)",
A396&lt;=-0.8,"(89.9%-80%)",
A396&lt;=-0.7,"(79.9%-70%)",
A396&lt;=-0.6,"(69.9%-60%)",
A396&lt;=-0.5,"(59.9%-50%)",
A396&lt;=-0.4,"(49.9%-40%)",
A396&lt;=-0.3,"(39.9%-30%)",
A396&lt;=-0.2,"(29.9%-20%)",
A396&lt;=-0.1,"(19.9%-10%)",
A396&lt;0,"(9.9%-0.01%)",
A396&lt;=0.0999,"0%-9.9%",
A396&lt;=0.1999,"10%-19.9%",
A396&lt;=0.2999,"20%-29.9%",
A396&lt;=0.3999,"30%-39.9%",
A396&lt;=0.4999,"40%-49.9%",
A396&lt;=0.5999,"50%-59.9%",
A396&lt;=0.6999,"60%-69.9%",
A396&lt;=0.7999,"70%-79.9%",
A396&lt;=0.8999,"80%-89.9%",
A396&lt;=0.999,"90%-99.9%",
A396&lt;=5,"&gt;100%",
A396&gt;5,"&gt;500%"
)</f>
        <v>0%-9.9%</v>
      </c>
      <c r="H396" s="52">
        <f t="shared" si="18"/>
        <v>5.5299044776119452E-2</v>
      </c>
      <c r="I396" s="52">
        <f t="shared" si="19"/>
        <v>5.5299044776119452E-2</v>
      </c>
      <c r="J396" s="12">
        <f t="shared" si="20"/>
        <v>1</v>
      </c>
    </row>
    <row r="397" spans="1:10" x14ac:dyDescent="0.25">
      <c r="A397" s="58">
        <v>5.5319562211981567E-2</v>
      </c>
      <c r="B397" s="56" t="s">
        <v>197</v>
      </c>
      <c r="C397" s="59">
        <v>434</v>
      </c>
      <c r="D397" s="60">
        <v>458.00869</v>
      </c>
      <c r="G397" s="12" t="str" cm="1">
        <f t="array" ref="G397">_xlfn.IFS(
A397&lt;=-1,"(&gt;=100%)",
A397&lt;=-0.9,"(99.9%-90%)",
A397&lt;=-0.8,"(89.9%-80%)",
A397&lt;=-0.7,"(79.9%-70%)",
A397&lt;=-0.6,"(69.9%-60%)",
A397&lt;=-0.5,"(59.9%-50%)",
A397&lt;=-0.4,"(49.9%-40%)",
A397&lt;=-0.3,"(39.9%-30%)",
A397&lt;=-0.2,"(29.9%-20%)",
A397&lt;=-0.1,"(19.9%-10%)",
A397&lt;0,"(9.9%-0.01%)",
A397&lt;=0.0999,"0%-9.9%",
A397&lt;=0.1999,"10%-19.9%",
A397&lt;=0.2999,"20%-29.9%",
A397&lt;=0.3999,"30%-39.9%",
A397&lt;=0.4999,"40%-49.9%",
A397&lt;=0.5999,"50%-59.9%",
A397&lt;=0.6999,"60%-69.9%",
A397&lt;=0.7999,"70%-79.9%",
A397&lt;=0.8999,"80%-89.9%",
A397&lt;=0.999,"90%-99.9%",
A397&lt;=5,"&gt;100%",
A397&gt;5,"&gt;500%"
)</f>
        <v>0%-9.9%</v>
      </c>
      <c r="H397" s="52">
        <f t="shared" si="18"/>
        <v>5.5319562211981567E-2</v>
      </c>
      <c r="I397" s="52">
        <f t="shared" si="19"/>
        <v>5.5319562211981567E-2</v>
      </c>
      <c r="J397" s="12">
        <f t="shared" si="20"/>
        <v>1</v>
      </c>
    </row>
    <row r="398" spans="1:10" x14ac:dyDescent="0.25">
      <c r="A398" s="58">
        <v>6.2065879372205139E-2</v>
      </c>
      <c r="B398" s="56" t="s">
        <v>327</v>
      </c>
      <c r="C398" s="59">
        <v>5880.9</v>
      </c>
      <c r="D398" s="60">
        <v>6245.9032300000008</v>
      </c>
      <c r="G398" s="12" t="str" cm="1">
        <f t="array" ref="G398">_xlfn.IFS(
A398&lt;=-1,"(&gt;=100%)",
A398&lt;=-0.9,"(99.9%-90%)",
A398&lt;=-0.8,"(89.9%-80%)",
A398&lt;=-0.7,"(79.9%-70%)",
A398&lt;=-0.6,"(69.9%-60%)",
A398&lt;=-0.5,"(59.9%-50%)",
A398&lt;=-0.4,"(49.9%-40%)",
A398&lt;=-0.3,"(39.9%-30%)",
A398&lt;=-0.2,"(29.9%-20%)",
A398&lt;=-0.1,"(19.9%-10%)",
A398&lt;0,"(9.9%-0.01%)",
A398&lt;=0.0999,"0%-9.9%",
A398&lt;=0.1999,"10%-19.9%",
A398&lt;=0.2999,"20%-29.9%",
A398&lt;=0.3999,"30%-39.9%",
A398&lt;=0.4999,"40%-49.9%",
A398&lt;=0.5999,"50%-59.9%",
A398&lt;=0.6999,"60%-69.9%",
A398&lt;=0.7999,"70%-79.9%",
A398&lt;=0.8999,"80%-89.9%",
A398&lt;=0.999,"90%-99.9%",
A398&lt;=5,"&gt;100%",
A398&gt;5,"&gt;500%"
)</f>
        <v>0%-9.9%</v>
      </c>
      <c r="H398" s="52">
        <f t="shared" si="18"/>
        <v>6.2065879372205139E-2</v>
      </c>
      <c r="I398" s="52">
        <f t="shared" si="19"/>
        <v>6.2065879372205139E-2</v>
      </c>
      <c r="J398" s="12">
        <f t="shared" si="20"/>
        <v>1</v>
      </c>
    </row>
    <row r="399" spans="1:10" x14ac:dyDescent="0.25">
      <c r="A399" s="58">
        <v>6.2643424242424209E-2</v>
      </c>
      <c r="B399" s="56" t="s">
        <v>405</v>
      </c>
      <c r="C399" s="59">
        <v>330</v>
      </c>
      <c r="D399" s="60">
        <v>350.67232999999999</v>
      </c>
      <c r="G399" s="12" t="str" cm="1">
        <f t="array" ref="G399">_xlfn.IFS(
A399&lt;=-1,"(&gt;=100%)",
A399&lt;=-0.9,"(99.9%-90%)",
A399&lt;=-0.8,"(89.9%-80%)",
A399&lt;=-0.7,"(79.9%-70%)",
A399&lt;=-0.6,"(69.9%-60%)",
A399&lt;=-0.5,"(59.9%-50%)",
A399&lt;=-0.4,"(49.9%-40%)",
A399&lt;=-0.3,"(39.9%-30%)",
A399&lt;=-0.2,"(29.9%-20%)",
A399&lt;=-0.1,"(19.9%-10%)",
A399&lt;0,"(9.9%-0.01%)",
A399&lt;=0.0999,"0%-9.9%",
A399&lt;=0.1999,"10%-19.9%",
A399&lt;=0.2999,"20%-29.9%",
A399&lt;=0.3999,"30%-39.9%",
A399&lt;=0.4999,"40%-49.9%",
A399&lt;=0.5999,"50%-59.9%",
A399&lt;=0.6999,"60%-69.9%",
A399&lt;=0.7999,"70%-79.9%",
A399&lt;=0.8999,"80%-89.9%",
A399&lt;=0.999,"90%-99.9%",
A399&lt;=5,"&gt;100%",
A399&gt;5,"&gt;500%"
)</f>
        <v>0%-9.9%</v>
      </c>
      <c r="H399" s="52">
        <f t="shared" si="18"/>
        <v>6.2643424242424209E-2</v>
      </c>
      <c r="I399" s="52">
        <f t="shared" si="19"/>
        <v>6.2643424242424209E-2</v>
      </c>
      <c r="J399" s="12">
        <f t="shared" si="20"/>
        <v>1</v>
      </c>
    </row>
    <row r="400" spans="1:10" x14ac:dyDescent="0.25">
      <c r="A400" s="58">
        <v>6.3349771457592657E-2</v>
      </c>
      <c r="B400" s="56" t="s">
        <v>160</v>
      </c>
      <c r="C400" s="59">
        <v>196.9</v>
      </c>
      <c r="D400" s="60">
        <v>209.37357</v>
      </c>
      <c r="G400" s="12" t="str" cm="1">
        <f t="array" ref="G400">_xlfn.IFS(
A400&lt;=-1,"(&gt;=100%)",
A400&lt;=-0.9,"(99.9%-90%)",
A400&lt;=-0.8,"(89.9%-80%)",
A400&lt;=-0.7,"(79.9%-70%)",
A400&lt;=-0.6,"(69.9%-60%)",
A400&lt;=-0.5,"(59.9%-50%)",
A400&lt;=-0.4,"(49.9%-40%)",
A400&lt;=-0.3,"(39.9%-30%)",
A400&lt;=-0.2,"(29.9%-20%)",
A400&lt;=-0.1,"(19.9%-10%)",
A400&lt;0,"(9.9%-0.01%)",
A400&lt;=0.0999,"0%-9.9%",
A400&lt;=0.1999,"10%-19.9%",
A400&lt;=0.2999,"20%-29.9%",
A400&lt;=0.3999,"30%-39.9%",
A400&lt;=0.4999,"40%-49.9%",
A400&lt;=0.5999,"50%-59.9%",
A400&lt;=0.6999,"60%-69.9%",
A400&lt;=0.7999,"70%-79.9%",
A400&lt;=0.8999,"80%-89.9%",
A400&lt;=0.999,"90%-99.9%",
A400&lt;=5,"&gt;100%",
A400&gt;5,"&gt;500%"
)</f>
        <v>0%-9.9%</v>
      </c>
      <c r="H400" s="52">
        <f t="shared" si="18"/>
        <v>6.3349771457592657E-2</v>
      </c>
      <c r="I400" s="52">
        <f t="shared" si="19"/>
        <v>6.3349771457592657E-2</v>
      </c>
      <c r="J400" s="12">
        <f t="shared" si="20"/>
        <v>1</v>
      </c>
    </row>
    <row r="401" spans="1:10" x14ac:dyDescent="0.25">
      <c r="A401" s="58">
        <v>6.4508009356061949E-2</v>
      </c>
      <c r="B401" s="56" t="s">
        <v>675</v>
      </c>
      <c r="C401" s="59">
        <v>451.47199999999998</v>
      </c>
      <c r="D401" s="60">
        <v>480.59555999999998</v>
      </c>
      <c r="G401" s="12" t="str" cm="1">
        <f t="array" ref="G401">_xlfn.IFS(
A401&lt;=-1,"(&gt;=100%)",
A401&lt;=-0.9,"(99.9%-90%)",
A401&lt;=-0.8,"(89.9%-80%)",
A401&lt;=-0.7,"(79.9%-70%)",
A401&lt;=-0.6,"(69.9%-60%)",
A401&lt;=-0.5,"(59.9%-50%)",
A401&lt;=-0.4,"(49.9%-40%)",
A401&lt;=-0.3,"(39.9%-30%)",
A401&lt;=-0.2,"(29.9%-20%)",
A401&lt;=-0.1,"(19.9%-10%)",
A401&lt;0,"(9.9%-0.01%)",
A401&lt;=0.0999,"0%-9.9%",
A401&lt;=0.1999,"10%-19.9%",
A401&lt;=0.2999,"20%-29.9%",
A401&lt;=0.3999,"30%-39.9%",
A401&lt;=0.4999,"40%-49.9%",
A401&lt;=0.5999,"50%-59.9%",
A401&lt;=0.6999,"60%-69.9%",
A401&lt;=0.7999,"70%-79.9%",
A401&lt;=0.8999,"80%-89.9%",
A401&lt;=0.999,"90%-99.9%",
A401&lt;=5,"&gt;100%",
A401&gt;5,"&gt;500%"
)</f>
        <v>0%-9.9%</v>
      </c>
      <c r="H401" s="52">
        <f t="shared" si="18"/>
        <v>6.4508009356061949E-2</v>
      </c>
      <c r="I401" s="52">
        <f t="shared" si="19"/>
        <v>6.4508009356061949E-2</v>
      </c>
      <c r="J401" s="12">
        <f t="shared" si="20"/>
        <v>1</v>
      </c>
    </row>
    <row r="402" spans="1:10" x14ac:dyDescent="0.25">
      <c r="A402" s="58">
        <v>6.6844421162912476E-2</v>
      </c>
      <c r="B402" s="56" t="s">
        <v>633</v>
      </c>
      <c r="C402" s="59">
        <v>572.70000000000005</v>
      </c>
      <c r="D402" s="60">
        <v>610.98180000000002</v>
      </c>
      <c r="G402" s="12" t="str" cm="1">
        <f t="array" ref="G402">_xlfn.IFS(
A402&lt;=-1,"(&gt;=100%)",
A402&lt;=-0.9,"(99.9%-90%)",
A402&lt;=-0.8,"(89.9%-80%)",
A402&lt;=-0.7,"(79.9%-70%)",
A402&lt;=-0.6,"(69.9%-60%)",
A402&lt;=-0.5,"(59.9%-50%)",
A402&lt;=-0.4,"(49.9%-40%)",
A402&lt;=-0.3,"(39.9%-30%)",
A402&lt;=-0.2,"(29.9%-20%)",
A402&lt;=-0.1,"(19.9%-10%)",
A402&lt;0,"(9.9%-0.01%)",
A402&lt;=0.0999,"0%-9.9%",
A402&lt;=0.1999,"10%-19.9%",
A402&lt;=0.2999,"20%-29.9%",
A402&lt;=0.3999,"30%-39.9%",
A402&lt;=0.4999,"40%-49.9%",
A402&lt;=0.5999,"50%-59.9%",
A402&lt;=0.6999,"60%-69.9%",
A402&lt;=0.7999,"70%-79.9%",
A402&lt;=0.8999,"80%-89.9%",
A402&lt;=0.999,"90%-99.9%",
A402&lt;=5,"&gt;100%",
A402&gt;5,"&gt;500%"
)</f>
        <v>0%-9.9%</v>
      </c>
      <c r="H402" s="52">
        <f t="shared" si="18"/>
        <v>6.6844421162912476E-2</v>
      </c>
      <c r="I402" s="52">
        <f t="shared" si="19"/>
        <v>6.6844421162912476E-2</v>
      </c>
      <c r="J402" s="12">
        <f t="shared" si="20"/>
        <v>1</v>
      </c>
    </row>
    <row r="403" spans="1:10" x14ac:dyDescent="0.25">
      <c r="A403" s="58">
        <v>6.7414835443037904E-2</v>
      </c>
      <c r="B403" s="56" t="s">
        <v>229</v>
      </c>
      <c r="C403" s="59">
        <v>197.5</v>
      </c>
      <c r="D403" s="60">
        <v>210.81442999999999</v>
      </c>
      <c r="G403" s="12" t="str" cm="1">
        <f t="array" ref="G403">_xlfn.IFS(
A403&lt;=-1,"(&gt;=100%)",
A403&lt;=-0.9,"(99.9%-90%)",
A403&lt;=-0.8,"(89.9%-80%)",
A403&lt;=-0.7,"(79.9%-70%)",
A403&lt;=-0.6,"(69.9%-60%)",
A403&lt;=-0.5,"(59.9%-50%)",
A403&lt;=-0.4,"(49.9%-40%)",
A403&lt;=-0.3,"(39.9%-30%)",
A403&lt;=-0.2,"(29.9%-20%)",
A403&lt;=-0.1,"(19.9%-10%)",
A403&lt;0,"(9.9%-0.01%)",
A403&lt;=0.0999,"0%-9.9%",
A403&lt;=0.1999,"10%-19.9%",
A403&lt;=0.2999,"20%-29.9%",
A403&lt;=0.3999,"30%-39.9%",
A403&lt;=0.4999,"40%-49.9%",
A403&lt;=0.5999,"50%-59.9%",
A403&lt;=0.6999,"60%-69.9%",
A403&lt;=0.7999,"70%-79.9%",
A403&lt;=0.8999,"80%-89.9%",
A403&lt;=0.999,"90%-99.9%",
A403&lt;=5,"&gt;100%",
A403&gt;5,"&gt;500%"
)</f>
        <v>0%-9.9%</v>
      </c>
      <c r="H403" s="52">
        <f t="shared" si="18"/>
        <v>6.7414835443037904E-2</v>
      </c>
      <c r="I403" s="52">
        <f t="shared" si="19"/>
        <v>6.7414835443037904E-2</v>
      </c>
      <c r="J403" s="12">
        <f t="shared" si="20"/>
        <v>1</v>
      </c>
    </row>
    <row r="404" spans="1:10" x14ac:dyDescent="0.25">
      <c r="A404" s="58">
        <v>7.0127727119216471E-2</v>
      </c>
      <c r="B404" s="56" t="s">
        <v>579</v>
      </c>
      <c r="C404" s="59">
        <v>3257.1</v>
      </c>
      <c r="D404" s="60">
        <v>3485.5130199999999</v>
      </c>
      <c r="G404" s="12" t="str" cm="1">
        <f t="array" ref="G404">_xlfn.IFS(
A404&lt;=-1,"(&gt;=100%)",
A404&lt;=-0.9,"(99.9%-90%)",
A404&lt;=-0.8,"(89.9%-80%)",
A404&lt;=-0.7,"(79.9%-70%)",
A404&lt;=-0.6,"(69.9%-60%)",
A404&lt;=-0.5,"(59.9%-50%)",
A404&lt;=-0.4,"(49.9%-40%)",
A404&lt;=-0.3,"(39.9%-30%)",
A404&lt;=-0.2,"(29.9%-20%)",
A404&lt;=-0.1,"(19.9%-10%)",
A404&lt;0,"(9.9%-0.01%)",
A404&lt;=0.0999,"0%-9.9%",
A404&lt;=0.1999,"10%-19.9%",
A404&lt;=0.2999,"20%-29.9%",
A404&lt;=0.3999,"30%-39.9%",
A404&lt;=0.4999,"40%-49.9%",
A404&lt;=0.5999,"50%-59.9%",
A404&lt;=0.6999,"60%-69.9%",
A404&lt;=0.7999,"70%-79.9%",
A404&lt;=0.8999,"80%-89.9%",
A404&lt;=0.999,"90%-99.9%",
A404&lt;=5,"&gt;100%",
A404&gt;5,"&gt;500%"
)</f>
        <v>0%-9.9%</v>
      </c>
      <c r="H404" s="52">
        <f t="shared" si="18"/>
        <v>7.0127727119216471E-2</v>
      </c>
      <c r="I404" s="52">
        <f t="shared" si="19"/>
        <v>7.0127727119216471E-2</v>
      </c>
      <c r="J404" s="12">
        <f t="shared" si="20"/>
        <v>1</v>
      </c>
    </row>
    <row r="405" spans="1:10" x14ac:dyDescent="0.25">
      <c r="A405" s="58">
        <v>7.0940342298288508E-2</v>
      </c>
      <c r="B405" s="56" t="s">
        <v>299</v>
      </c>
      <c r="C405" s="59">
        <v>327.2</v>
      </c>
      <c r="D405" s="60">
        <v>350.41167999999999</v>
      </c>
      <c r="G405" s="12" t="str" cm="1">
        <f t="array" ref="G405">_xlfn.IFS(
A405&lt;=-1,"(&gt;=100%)",
A405&lt;=-0.9,"(99.9%-90%)",
A405&lt;=-0.8,"(89.9%-80%)",
A405&lt;=-0.7,"(79.9%-70%)",
A405&lt;=-0.6,"(69.9%-60%)",
A405&lt;=-0.5,"(59.9%-50%)",
A405&lt;=-0.4,"(49.9%-40%)",
A405&lt;=-0.3,"(39.9%-30%)",
A405&lt;=-0.2,"(29.9%-20%)",
A405&lt;=-0.1,"(19.9%-10%)",
A405&lt;0,"(9.9%-0.01%)",
A405&lt;=0.0999,"0%-9.9%",
A405&lt;=0.1999,"10%-19.9%",
A405&lt;=0.2999,"20%-29.9%",
A405&lt;=0.3999,"30%-39.9%",
A405&lt;=0.4999,"40%-49.9%",
A405&lt;=0.5999,"50%-59.9%",
A405&lt;=0.6999,"60%-69.9%",
A405&lt;=0.7999,"70%-79.9%",
A405&lt;=0.8999,"80%-89.9%",
A405&lt;=0.999,"90%-99.9%",
A405&lt;=5,"&gt;100%",
A405&gt;5,"&gt;500%"
)</f>
        <v>0%-9.9%</v>
      </c>
      <c r="H405" s="52">
        <f t="shared" si="18"/>
        <v>7.0940342298288508E-2</v>
      </c>
      <c r="I405" s="52">
        <f t="shared" si="19"/>
        <v>7.0940342298288508E-2</v>
      </c>
      <c r="J405" s="12">
        <f t="shared" si="20"/>
        <v>1</v>
      </c>
    </row>
    <row r="406" spans="1:10" x14ac:dyDescent="0.25">
      <c r="A406" s="58">
        <v>7.1985637663885466E-2</v>
      </c>
      <c r="B406" s="56" t="s">
        <v>989</v>
      </c>
      <c r="C406" s="59">
        <v>167.8</v>
      </c>
      <c r="D406" s="60">
        <v>179.87918999999999</v>
      </c>
      <c r="G406" s="12" t="str" cm="1">
        <f t="array" ref="G406">_xlfn.IFS(
A406&lt;=-1,"(&gt;=100%)",
A406&lt;=-0.9,"(99.9%-90%)",
A406&lt;=-0.8,"(89.9%-80%)",
A406&lt;=-0.7,"(79.9%-70%)",
A406&lt;=-0.6,"(69.9%-60%)",
A406&lt;=-0.5,"(59.9%-50%)",
A406&lt;=-0.4,"(49.9%-40%)",
A406&lt;=-0.3,"(39.9%-30%)",
A406&lt;=-0.2,"(29.9%-20%)",
A406&lt;=-0.1,"(19.9%-10%)",
A406&lt;0,"(9.9%-0.01%)",
A406&lt;=0.0999,"0%-9.9%",
A406&lt;=0.1999,"10%-19.9%",
A406&lt;=0.2999,"20%-29.9%",
A406&lt;=0.3999,"30%-39.9%",
A406&lt;=0.4999,"40%-49.9%",
A406&lt;=0.5999,"50%-59.9%",
A406&lt;=0.6999,"60%-69.9%",
A406&lt;=0.7999,"70%-79.9%",
A406&lt;=0.8999,"80%-89.9%",
A406&lt;=0.999,"90%-99.9%",
A406&lt;=5,"&gt;100%",
A406&gt;5,"&gt;500%"
)</f>
        <v>0%-9.9%</v>
      </c>
      <c r="H406" s="52">
        <f t="shared" si="18"/>
        <v>7.1985637663885466E-2</v>
      </c>
      <c r="I406" s="52">
        <f t="shared" si="19"/>
        <v>7.1985637663885466E-2</v>
      </c>
      <c r="J406" s="12">
        <f t="shared" si="20"/>
        <v>1</v>
      </c>
    </row>
    <row r="407" spans="1:10" x14ac:dyDescent="0.25">
      <c r="A407" s="58">
        <v>7.663805309734506E-2</v>
      </c>
      <c r="B407" s="56" t="s">
        <v>132</v>
      </c>
      <c r="C407" s="59">
        <v>45.2</v>
      </c>
      <c r="D407" s="60">
        <v>48.66404</v>
      </c>
      <c r="G407" s="12" t="str" cm="1">
        <f t="array" ref="G407">_xlfn.IFS(
A407&lt;=-1,"(&gt;=100%)",
A407&lt;=-0.9,"(99.9%-90%)",
A407&lt;=-0.8,"(89.9%-80%)",
A407&lt;=-0.7,"(79.9%-70%)",
A407&lt;=-0.6,"(69.9%-60%)",
A407&lt;=-0.5,"(59.9%-50%)",
A407&lt;=-0.4,"(49.9%-40%)",
A407&lt;=-0.3,"(39.9%-30%)",
A407&lt;=-0.2,"(29.9%-20%)",
A407&lt;=-0.1,"(19.9%-10%)",
A407&lt;0,"(9.9%-0.01%)",
A407&lt;=0.0999,"0%-9.9%",
A407&lt;=0.1999,"10%-19.9%",
A407&lt;=0.2999,"20%-29.9%",
A407&lt;=0.3999,"30%-39.9%",
A407&lt;=0.4999,"40%-49.9%",
A407&lt;=0.5999,"50%-59.9%",
A407&lt;=0.6999,"60%-69.9%",
A407&lt;=0.7999,"70%-79.9%",
A407&lt;=0.8999,"80%-89.9%",
A407&lt;=0.999,"90%-99.9%",
A407&lt;=5,"&gt;100%",
A407&gt;5,"&gt;500%"
)</f>
        <v>0%-9.9%</v>
      </c>
      <c r="H407" s="52">
        <f t="shared" si="18"/>
        <v>7.663805309734506E-2</v>
      </c>
      <c r="I407" s="52">
        <f t="shared" si="19"/>
        <v>7.663805309734506E-2</v>
      </c>
      <c r="J407" s="12">
        <f t="shared" si="20"/>
        <v>1</v>
      </c>
    </row>
    <row r="408" spans="1:10" x14ac:dyDescent="0.25">
      <c r="A408" s="58">
        <v>8.1402216460354407E-2</v>
      </c>
      <c r="B408" s="56" t="s">
        <v>995</v>
      </c>
      <c r="C408" s="59">
        <v>1195.6000000000001</v>
      </c>
      <c r="D408" s="60">
        <v>1292.9244899999999</v>
      </c>
      <c r="G408" s="12" t="str" cm="1">
        <f t="array" ref="G408">_xlfn.IFS(
A408&lt;=-1,"(&gt;=100%)",
A408&lt;=-0.9,"(99.9%-90%)",
A408&lt;=-0.8,"(89.9%-80%)",
A408&lt;=-0.7,"(79.9%-70%)",
A408&lt;=-0.6,"(69.9%-60%)",
A408&lt;=-0.5,"(59.9%-50%)",
A408&lt;=-0.4,"(49.9%-40%)",
A408&lt;=-0.3,"(39.9%-30%)",
A408&lt;=-0.2,"(29.9%-20%)",
A408&lt;=-0.1,"(19.9%-10%)",
A408&lt;0,"(9.9%-0.01%)",
A408&lt;=0.0999,"0%-9.9%",
A408&lt;=0.1999,"10%-19.9%",
A408&lt;=0.2999,"20%-29.9%",
A408&lt;=0.3999,"30%-39.9%",
A408&lt;=0.4999,"40%-49.9%",
A408&lt;=0.5999,"50%-59.9%",
A408&lt;=0.6999,"60%-69.9%",
A408&lt;=0.7999,"70%-79.9%",
A408&lt;=0.8999,"80%-89.9%",
A408&lt;=0.999,"90%-99.9%",
A408&lt;=5,"&gt;100%",
A408&gt;5,"&gt;500%"
)</f>
        <v>0%-9.9%</v>
      </c>
      <c r="H408" s="52">
        <f t="shared" si="18"/>
        <v>8.1402216460354407E-2</v>
      </c>
      <c r="I408" s="52">
        <f t="shared" si="19"/>
        <v>8.1402216460354407E-2</v>
      </c>
      <c r="J408" s="12">
        <f t="shared" si="20"/>
        <v>1</v>
      </c>
    </row>
    <row r="409" spans="1:10" x14ac:dyDescent="0.25">
      <c r="A409" s="58">
        <v>8.4485973676208859E-2</v>
      </c>
      <c r="B409" s="56" t="s">
        <v>76</v>
      </c>
      <c r="C409" s="59">
        <v>2302.1</v>
      </c>
      <c r="D409" s="60">
        <v>2496.5951600000003</v>
      </c>
      <c r="G409" s="12" t="str" cm="1">
        <f t="array" ref="G409">_xlfn.IFS(
A409&lt;=-1,"(&gt;=100%)",
A409&lt;=-0.9,"(99.9%-90%)",
A409&lt;=-0.8,"(89.9%-80%)",
A409&lt;=-0.7,"(79.9%-70%)",
A409&lt;=-0.6,"(69.9%-60%)",
A409&lt;=-0.5,"(59.9%-50%)",
A409&lt;=-0.4,"(49.9%-40%)",
A409&lt;=-0.3,"(39.9%-30%)",
A409&lt;=-0.2,"(29.9%-20%)",
A409&lt;=-0.1,"(19.9%-10%)",
A409&lt;0,"(9.9%-0.01%)",
A409&lt;=0.0999,"0%-9.9%",
A409&lt;=0.1999,"10%-19.9%",
A409&lt;=0.2999,"20%-29.9%",
A409&lt;=0.3999,"30%-39.9%",
A409&lt;=0.4999,"40%-49.9%",
A409&lt;=0.5999,"50%-59.9%",
A409&lt;=0.6999,"60%-69.9%",
A409&lt;=0.7999,"70%-79.9%",
A409&lt;=0.8999,"80%-89.9%",
A409&lt;=0.999,"90%-99.9%",
A409&lt;=5,"&gt;100%",
A409&gt;5,"&gt;500%"
)</f>
        <v>0%-9.9%</v>
      </c>
      <c r="H409" s="52">
        <f t="shared" si="18"/>
        <v>8.4485973676208859E-2</v>
      </c>
      <c r="I409" s="52">
        <f t="shared" si="19"/>
        <v>8.4485973676208859E-2</v>
      </c>
      <c r="J409" s="12">
        <f t="shared" si="20"/>
        <v>1</v>
      </c>
    </row>
    <row r="410" spans="1:10" x14ac:dyDescent="0.25">
      <c r="A410" s="58">
        <v>8.6094983642311843E-2</v>
      </c>
      <c r="B410" s="56" t="s">
        <v>386</v>
      </c>
      <c r="C410" s="59">
        <v>183.4</v>
      </c>
      <c r="D410" s="60">
        <v>199.18982</v>
      </c>
      <c r="G410" s="12" t="str" cm="1">
        <f t="array" ref="G410">_xlfn.IFS(
A410&lt;=-1,"(&gt;=100%)",
A410&lt;=-0.9,"(99.9%-90%)",
A410&lt;=-0.8,"(89.9%-80%)",
A410&lt;=-0.7,"(79.9%-70%)",
A410&lt;=-0.6,"(69.9%-60%)",
A410&lt;=-0.5,"(59.9%-50%)",
A410&lt;=-0.4,"(49.9%-40%)",
A410&lt;=-0.3,"(39.9%-30%)",
A410&lt;=-0.2,"(29.9%-20%)",
A410&lt;=-0.1,"(19.9%-10%)",
A410&lt;0,"(9.9%-0.01%)",
A410&lt;=0.0999,"0%-9.9%",
A410&lt;=0.1999,"10%-19.9%",
A410&lt;=0.2999,"20%-29.9%",
A410&lt;=0.3999,"30%-39.9%",
A410&lt;=0.4999,"40%-49.9%",
A410&lt;=0.5999,"50%-59.9%",
A410&lt;=0.6999,"60%-69.9%",
A410&lt;=0.7999,"70%-79.9%",
A410&lt;=0.8999,"80%-89.9%",
A410&lt;=0.999,"90%-99.9%",
A410&lt;=5,"&gt;100%",
A410&gt;5,"&gt;500%"
)</f>
        <v>0%-9.9%</v>
      </c>
      <c r="H410" s="52">
        <f t="shared" si="18"/>
        <v>8.6094983642311843E-2</v>
      </c>
      <c r="I410" s="52">
        <f t="shared" si="19"/>
        <v>8.6094983642311843E-2</v>
      </c>
      <c r="J410" s="12">
        <f t="shared" si="20"/>
        <v>1</v>
      </c>
    </row>
    <row r="411" spans="1:10" x14ac:dyDescent="0.25">
      <c r="A411" s="58">
        <v>8.6731292517006967E-2</v>
      </c>
      <c r="B411" s="56" t="s">
        <v>123</v>
      </c>
      <c r="C411" s="59">
        <v>235.2</v>
      </c>
      <c r="D411" s="60">
        <v>255.59920000000002</v>
      </c>
      <c r="G411" s="12" t="str" cm="1">
        <f t="array" ref="G411">_xlfn.IFS(
A411&lt;=-1,"(&gt;=100%)",
A411&lt;=-0.9,"(99.9%-90%)",
A411&lt;=-0.8,"(89.9%-80%)",
A411&lt;=-0.7,"(79.9%-70%)",
A411&lt;=-0.6,"(69.9%-60%)",
A411&lt;=-0.5,"(59.9%-50%)",
A411&lt;=-0.4,"(49.9%-40%)",
A411&lt;=-0.3,"(39.9%-30%)",
A411&lt;=-0.2,"(29.9%-20%)",
A411&lt;=-0.1,"(19.9%-10%)",
A411&lt;0,"(9.9%-0.01%)",
A411&lt;=0.0999,"0%-9.9%",
A411&lt;=0.1999,"10%-19.9%",
A411&lt;=0.2999,"20%-29.9%",
A411&lt;=0.3999,"30%-39.9%",
A411&lt;=0.4999,"40%-49.9%",
A411&lt;=0.5999,"50%-59.9%",
A411&lt;=0.6999,"60%-69.9%",
A411&lt;=0.7999,"70%-79.9%",
A411&lt;=0.8999,"80%-89.9%",
A411&lt;=0.999,"90%-99.9%",
A411&lt;=5,"&gt;100%",
A411&gt;5,"&gt;500%"
)</f>
        <v>0%-9.9%</v>
      </c>
      <c r="H411" s="52">
        <f t="shared" si="18"/>
        <v>8.6731292517006967E-2</v>
      </c>
      <c r="I411" s="52">
        <f t="shared" si="19"/>
        <v>8.6731292517006967E-2</v>
      </c>
      <c r="J411" s="12">
        <f t="shared" si="20"/>
        <v>1</v>
      </c>
    </row>
    <row r="412" spans="1:10" x14ac:dyDescent="0.25">
      <c r="A412" s="58">
        <v>8.6892232866617486E-2</v>
      </c>
      <c r="B412" s="56" t="s">
        <v>408</v>
      </c>
      <c r="C412" s="59">
        <v>678.5</v>
      </c>
      <c r="D412" s="60">
        <v>737.45637999999997</v>
      </c>
      <c r="G412" s="12" t="str" cm="1">
        <f t="array" ref="G412">_xlfn.IFS(
A412&lt;=-1,"(&gt;=100%)",
A412&lt;=-0.9,"(99.9%-90%)",
A412&lt;=-0.8,"(89.9%-80%)",
A412&lt;=-0.7,"(79.9%-70%)",
A412&lt;=-0.6,"(69.9%-60%)",
A412&lt;=-0.5,"(59.9%-50%)",
A412&lt;=-0.4,"(49.9%-40%)",
A412&lt;=-0.3,"(39.9%-30%)",
A412&lt;=-0.2,"(29.9%-20%)",
A412&lt;=-0.1,"(19.9%-10%)",
A412&lt;0,"(9.9%-0.01%)",
A412&lt;=0.0999,"0%-9.9%",
A412&lt;=0.1999,"10%-19.9%",
A412&lt;=0.2999,"20%-29.9%",
A412&lt;=0.3999,"30%-39.9%",
A412&lt;=0.4999,"40%-49.9%",
A412&lt;=0.5999,"50%-59.9%",
A412&lt;=0.6999,"60%-69.9%",
A412&lt;=0.7999,"70%-79.9%",
A412&lt;=0.8999,"80%-89.9%",
A412&lt;=0.999,"90%-99.9%",
A412&lt;=5,"&gt;100%",
A412&gt;5,"&gt;500%"
)</f>
        <v>0%-9.9%</v>
      </c>
      <c r="H412" s="52">
        <f t="shared" si="18"/>
        <v>8.6892232866617486E-2</v>
      </c>
      <c r="I412" s="52">
        <f t="shared" si="19"/>
        <v>8.6892232866617486E-2</v>
      </c>
      <c r="J412" s="12">
        <f t="shared" si="20"/>
        <v>1</v>
      </c>
    </row>
    <row r="413" spans="1:10" x14ac:dyDescent="0.25">
      <c r="A413" s="58">
        <v>8.8098884514435621E-2</v>
      </c>
      <c r="B413" s="56" t="s">
        <v>748</v>
      </c>
      <c r="C413" s="59">
        <v>304.8</v>
      </c>
      <c r="D413" s="60">
        <v>331.65253999999999</v>
      </c>
      <c r="G413" s="12" t="str" cm="1">
        <f t="array" ref="G413">_xlfn.IFS(
A413&lt;=-1,"(&gt;=100%)",
A413&lt;=-0.9,"(99.9%-90%)",
A413&lt;=-0.8,"(89.9%-80%)",
A413&lt;=-0.7,"(79.9%-70%)",
A413&lt;=-0.6,"(69.9%-60%)",
A413&lt;=-0.5,"(59.9%-50%)",
A413&lt;=-0.4,"(49.9%-40%)",
A413&lt;=-0.3,"(39.9%-30%)",
A413&lt;=-0.2,"(29.9%-20%)",
A413&lt;=-0.1,"(19.9%-10%)",
A413&lt;0,"(9.9%-0.01%)",
A413&lt;=0.0999,"0%-9.9%",
A413&lt;=0.1999,"10%-19.9%",
A413&lt;=0.2999,"20%-29.9%",
A413&lt;=0.3999,"30%-39.9%",
A413&lt;=0.4999,"40%-49.9%",
A413&lt;=0.5999,"50%-59.9%",
A413&lt;=0.6999,"60%-69.9%",
A413&lt;=0.7999,"70%-79.9%",
A413&lt;=0.8999,"80%-89.9%",
A413&lt;=0.999,"90%-99.9%",
A413&lt;=5,"&gt;100%",
A413&gt;5,"&gt;500%"
)</f>
        <v>0%-9.9%</v>
      </c>
      <c r="H413" s="52">
        <f t="shared" si="18"/>
        <v>8.8098884514435621E-2</v>
      </c>
      <c r="I413" s="52">
        <f t="shared" si="19"/>
        <v>8.8098884514435621E-2</v>
      </c>
      <c r="J413" s="12">
        <f t="shared" si="20"/>
        <v>1</v>
      </c>
    </row>
    <row r="414" spans="1:10" x14ac:dyDescent="0.25">
      <c r="A414" s="58">
        <v>9.0867907801418457E-2</v>
      </c>
      <c r="B414" s="56" t="s">
        <v>52</v>
      </c>
      <c r="C414" s="59">
        <v>564</v>
      </c>
      <c r="D414" s="60">
        <v>615.24950000000001</v>
      </c>
      <c r="G414" s="12" t="str" cm="1">
        <f t="array" ref="G414">_xlfn.IFS(
A414&lt;=-1,"(&gt;=100%)",
A414&lt;=-0.9,"(99.9%-90%)",
A414&lt;=-0.8,"(89.9%-80%)",
A414&lt;=-0.7,"(79.9%-70%)",
A414&lt;=-0.6,"(69.9%-60%)",
A414&lt;=-0.5,"(59.9%-50%)",
A414&lt;=-0.4,"(49.9%-40%)",
A414&lt;=-0.3,"(39.9%-30%)",
A414&lt;=-0.2,"(29.9%-20%)",
A414&lt;=-0.1,"(19.9%-10%)",
A414&lt;0,"(9.9%-0.01%)",
A414&lt;=0.0999,"0%-9.9%",
A414&lt;=0.1999,"10%-19.9%",
A414&lt;=0.2999,"20%-29.9%",
A414&lt;=0.3999,"30%-39.9%",
A414&lt;=0.4999,"40%-49.9%",
A414&lt;=0.5999,"50%-59.9%",
A414&lt;=0.6999,"60%-69.9%",
A414&lt;=0.7999,"70%-79.9%",
A414&lt;=0.8999,"80%-89.9%",
A414&lt;=0.999,"90%-99.9%",
A414&lt;=5,"&gt;100%",
A414&gt;5,"&gt;500%"
)</f>
        <v>0%-9.9%</v>
      </c>
      <c r="H414" s="52">
        <f t="shared" si="18"/>
        <v>9.0867907801418457E-2</v>
      </c>
      <c r="I414" s="52">
        <f t="shared" si="19"/>
        <v>9.0867907801418457E-2</v>
      </c>
      <c r="J414" s="12">
        <f t="shared" si="20"/>
        <v>1</v>
      </c>
    </row>
    <row r="415" spans="1:10" x14ac:dyDescent="0.25">
      <c r="A415" s="58">
        <v>9.1577041129527165E-2</v>
      </c>
      <c r="B415" s="56" t="s">
        <v>616</v>
      </c>
      <c r="C415" s="59">
        <v>162.9</v>
      </c>
      <c r="D415" s="60">
        <v>177.81789999999998</v>
      </c>
      <c r="G415" s="12" t="str" cm="1">
        <f t="array" ref="G415">_xlfn.IFS(
A415&lt;=-1,"(&gt;=100%)",
A415&lt;=-0.9,"(99.9%-90%)",
A415&lt;=-0.8,"(89.9%-80%)",
A415&lt;=-0.7,"(79.9%-70%)",
A415&lt;=-0.6,"(69.9%-60%)",
A415&lt;=-0.5,"(59.9%-50%)",
A415&lt;=-0.4,"(49.9%-40%)",
A415&lt;=-0.3,"(39.9%-30%)",
A415&lt;=-0.2,"(29.9%-20%)",
A415&lt;=-0.1,"(19.9%-10%)",
A415&lt;0,"(9.9%-0.01%)",
A415&lt;=0.0999,"0%-9.9%",
A415&lt;=0.1999,"10%-19.9%",
A415&lt;=0.2999,"20%-29.9%",
A415&lt;=0.3999,"30%-39.9%",
A415&lt;=0.4999,"40%-49.9%",
A415&lt;=0.5999,"50%-59.9%",
A415&lt;=0.6999,"60%-69.9%",
A415&lt;=0.7999,"70%-79.9%",
A415&lt;=0.8999,"80%-89.9%",
A415&lt;=0.999,"90%-99.9%",
A415&lt;=5,"&gt;100%",
A415&gt;5,"&gt;500%"
)</f>
        <v>0%-9.9%</v>
      </c>
      <c r="H415" s="52">
        <f t="shared" si="18"/>
        <v>9.1577041129527165E-2</v>
      </c>
      <c r="I415" s="52">
        <f t="shared" si="19"/>
        <v>9.1577041129527165E-2</v>
      </c>
      <c r="J415" s="12">
        <f t="shared" si="20"/>
        <v>1</v>
      </c>
    </row>
    <row r="416" spans="1:10" x14ac:dyDescent="0.25">
      <c r="A416" s="58">
        <v>9.2659596726810067E-2</v>
      </c>
      <c r="B416" s="56" t="s">
        <v>759</v>
      </c>
      <c r="C416" s="59">
        <v>882.84768000000008</v>
      </c>
      <c r="D416" s="60">
        <v>964.65198999999996</v>
      </c>
      <c r="G416" s="12" t="str" cm="1">
        <f t="array" ref="G416">_xlfn.IFS(
A416&lt;=-1,"(&gt;=100%)",
A416&lt;=-0.9,"(99.9%-90%)",
A416&lt;=-0.8,"(89.9%-80%)",
A416&lt;=-0.7,"(79.9%-70%)",
A416&lt;=-0.6,"(69.9%-60%)",
A416&lt;=-0.5,"(59.9%-50%)",
A416&lt;=-0.4,"(49.9%-40%)",
A416&lt;=-0.3,"(39.9%-30%)",
A416&lt;=-0.2,"(29.9%-20%)",
A416&lt;=-0.1,"(19.9%-10%)",
A416&lt;0,"(9.9%-0.01%)",
A416&lt;=0.0999,"0%-9.9%",
A416&lt;=0.1999,"10%-19.9%",
A416&lt;=0.2999,"20%-29.9%",
A416&lt;=0.3999,"30%-39.9%",
A416&lt;=0.4999,"40%-49.9%",
A416&lt;=0.5999,"50%-59.9%",
A416&lt;=0.6999,"60%-69.9%",
A416&lt;=0.7999,"70%-79.9%",
A416&lt;=0.8999,"80%-89.9%",
A416&lt;=0.999,"90%-99.9%",
A416&lt;=5,"&gt;100%",
A416&gt;5,"&gt;500%"
)</f>
        <v>0%-9.9%</v>
      </c>
      <c r="H416" s="52">
        <f t="shared" si="18"/>
        <v>9.2659596726810067E-2</v>
      </c>
      <c r="I416" s="52">
        <f t="shared" si="19"/>
        <v>9.2659596726810067E-2</v>
      </c>
      <c r="J416" s="12">
        <f t="shared" si="20"/>
        <v>1</v>
      </c>
    </row>
    <row r="417" spans="1:10" x14ac:dyDescent="0.25">
      <c r="A417" s="58">
        <v>9.3669759825327548E-2</v>
      </c>
      <c r="B417" s="56" t="s">
        <v>658</v>
      </c>
      <c r="C417" s="59">
        <v>549.6</v>
      </c>
      <c r="D417" s="60">
        <v>601.08090000000004</v>
      </c>
      <c r="G417" s="12" t="str" cm="1">
        <f t="array" ref="G417">_xlfn.IFS(
A417&lt;=-1,"(&gt;=100%)",
A417&lt;=-0.9,"(99.9%-90%)",
A417&lt;=-0.8,"(89.9%-80%)",
A417&lt;=-0.7,"(79.9%-70%)",
A417&lt;=-0.6,"(69.9%-60%)",
A417&lt;=-0.5,"(59.9%-50%)",
A417&lt;=-0.4,"(49.9%-40%)",
A417&lt;=-0.3,"(39.9%-30%)",
A417&lt;=-0.2,"(29.9%-20%)",
A417&lt;=-0.1,"(19.9%-10%)",
A417&lt;0,"(9.9%-0.01%)",
A417&lt;=0.0999,"0%-9.9%",
A417&lt;=0.1999,"10%-19.9%",
A417&lt;=0.2999,"20%-29.9%",
A417&lt;=0.3999,"30%-39.9%",
A417&lt;=0.4999,"40%-49.9%",
A417&lt;=0.5999,"50%-59.9%",
A417&lt;=0.6999,"60%-69.9%",
A417&lt;=0.7999,"70%-79.9%",
A417&lt;=0.8999,"80%-89.9%",
A417&lt;=0.999,"90%-99.9%",
A417&lt;=5,"&gt;100%",
A417&gt;5,"&gt;500%"
)</f>
        <v>0%-9.9%</v>
      </c>
      <c r="H417" s="52">
        <f t="shared" si="18"/>
        <v>9.3669759825327548E-2</v>
      </c>
      <c r="I417" s="52">
        <f t="shared" si="19"/>
        <v>9.3669759825327548E-2</v>
      </c>
      <c r="J417" s="12">
        <f t="shared" si="20"/>
        <v>1</v>
      </c>
    </row>
    <row r="418" spans="1:10" x14ac:dyDescent="0.25">
      <c r="A418" s="58">
        <v>9.4011001964636742E-2</v>
      </c>
      <c r="B418" s="56" t="s">
        <v>122</v>
      </c>
      <c r="C418" s="59">
        <v>305.39999999999998</v>
      </c>
      <c r="D418" s="60">
        <v>334.11096000000003</v>
      </c>
      <c r="G418" s="12" t="str" cm="1">
        <f t="array" ref="G418">_xlfn.IFS(
A418&lt;=-1,"(&gt;=100%)",
A418&lt;=-0.9,"(99.9%-90%)",
A418&lt;=-0.8,"(89.9%-80%)",
A418&lt;=-0.7,"(79.9%-70%)",
A418&lt;=-0.6,"(69.9%-60%)",
A418&lt;=-0.5,"(59.9%-50%)",
A418&lt;=-0.4,"(49.9%-40%)",
A418&lt;=-0.3,"(39.9%-30%)",
A418&lt;=-0.2,"(29.9%-20%)",
A418&lt;=-0.1,"(19.9%-10%)",
A418&lt;0,"(9.9%-0.01%)",
A418&lt;=0.0999,"0%-9.9%",
A418&lt;=0.1999,"10%-19.9%",
A418&lt;=0.2999,"20%-29.9%",
A418&lt;=0.3999,"30%-39.9%",
A418&lt;=0.4999,"40%-49.9%",
A418&lt;=0.5999,"50%-59.9%",
A418&lt;=0.6999,"60%-69.9%",
A418&lt;=0.7999,"70%-79.9%",
A418&lt;=0.8999,"80%-89.9%",
A418&lt;=0.999,"90%-99.9%",
A418&lt;=5,"&gt;100%",
A418&gt;5,"&gt;500%"
)</f>
        <v>0%-9.9%</v>
      </c>
      <c r="H418" s="52">
        <f t="shared" si="18"/>
        <v>9.4011001964636742E-2</v>
      </c>
      <c r="I418" s="52">
        <f t="shared" si="19"/>
        <v>9.4011001964636742E-2</v>
      </c>
      <c r="J418" s="12">
        <f t="shared" si="20"/>
        <v>1</v>
      </c>
    </row>
    <row r="419" spans="1:10" x14ac:dyDescent="0.25">
      <c r="A419" s="58">
        <v>9.4600676616915388E-2</v>
      </c>
      <c r="B419" s="56" t="s">
        <v>12</v>
      </c>
      <c r="C419" s="59">
        <v>502.5</v>
      </c>
      <c r="D419" s="60">
        <v>550.03683999999998</v>
      </c>
      <c r="G419" s="12" t="str" cm="1">
        <f t="array" ref="G419">_xlfn.IFS(
A419&lt;=-1,"(&gt;=100%)",
A419&lt;=-0.9,"(99.9%-90%)",
A419&lt;=-0.8,"(89.9%-80%)",
A419&lt;=-0.7,"(79.9%-70%)",
A419&lt;=-0.6,"(69.9%-60%)",
A419&lt;=-0.5,"(59.9%-50%)",
A419&lt;=-0.4,"(49.9%-40%)",
A419&lt;=-0.3,"(39.9%-30%)",
A419&lt;=-0.2,"(29.9%-20%)",
A419&lt;=-0.1,"(19.9%-10%)",
A419&lt;0,"(9.9%-0.01%)",
A419&lt;=0.0999,"0%-9.9%",
A419&lt;=0.1999,"10%-19.9%",
A419&lt;=0.2999,"20%-29.9%",
A419&lt;=0.3999,"30%-39.9%",
A419&lt;=0.4999,"40%-49.9%",
A419&lt;=0.5999,"50%-59.9%",
A419&lt;=0.6999,"60%-69.9%",
A419&lt;=0.7999,"70%-79.9%",
A419&lt;=0.8999,"80%-89.9%",
A419&lt;=0.999,"90%-99.9%",
A419&lt;=5,"&gt;100%",
A419&gt;5,"&gt;500%"
)</f>
        <v>0%-9.9%</v>
      </c>
      <c r="H419" s="52">
        <f t="shared" si="18"/>
        <v>9.4600676616915388E-2</v>
      </c>
      <c r="I419" s="52">
        <f t="shared" si="19"/>
        <v>9.4600676616915388E-2</v>
      </c>
      <c r="J419" s="12">
        <f t="shared" si="20"/>
        <v>1</v>
      </c>
    </row>
    <row r="420" spans="1:10" x14ac:dyDescent="0.25">
      <c r="A420" s="58">
        <v>9.5195699965780062E-2</v>
      </c>
      <c r="B420" s="56" t="s">
        <v>341</v>
      </c>
      <c r="C420" s="59">
        <v>11981.3</v>
      </c>
      <c r="D420" s="60">
        <v>13121.86824</v>
      </c>
      <c r="G420" s="12" t="str" cm="1">
        <f t="array" ref="G420">_xlfn.IFS(
A420&lt;=-1,"(&gt;=100%)",
A420&lt;=-0.9,"(99.9%-90%)",
A420&lt;=-0.8,"(89.9%-80%)",
A420&lt;=-0.7,"(79.9%-70%)",
A420&lt;=-0.6,"(69.9%-60%)",
A420&lt;=-0.5,"(59.9%-50%)",
A420&lt;=-0.4,"(49.9%-40%)",
A420&lt;=-0.3,"(39.9%-30%)",
A420&lt;=-0.2,"(29.9%-20%)",
A420&lt;=-0.1,"(19.9%-10%)",
A420&lt;0,"(9.9%-0.01%)",
A420&lt;=0.0999,"0%-9.9%",
A420&lt;=0.1999,"10%-19.9%",
A420&lt;=0.2999,"20%-29.9%",
A420&lt;=0.3999,"30%-39.9%",
A420&lt;=0.4999,"40%-49.9%",
A420&lt;=0.5999,"50%-59.9%",
A420&lt;=0.6999,"60%-69.9%",
A420&lt;=0.7999,"70%-79.9%",
A420&lt;=0.8999,"80%-89.9%",
A420&lt;=0.999,"90%-99.9%",
A420&lt;=5,"&gt;100%",
A420&gt;5,"&gt;500%"
)</f>
        <v>0%-9.9%</v>
      </c>
      <c r="H420" s="52">
        <f t="shared" si="18"/>
        <v>9.5195699965780062E-2</v>
      </c>
      <c r="I420" s="52">
        <f t="shared" si="19"/>
        <v>9.5195699965780062E-2</v>
      </c>
      <c r="J420" s="12">
        <f t="shared" si="20"/>
        <v>1</v>
      </c>
    </row>
    <row r="421" spans="1:10" x14ac:dyDescent="0.25">
      <c r="A421" s="58">
        <v>9.735447328244283E-2</v>
      </c>
      <c r="B421" s="56" t="s">
        <v>430</v>
      </c>
      <c r="C421" s="59">
        <v>1310</v>
      </c>
      <c r="D421" s="60">
        <v>1437.5343600000001</v>
      </c>
      <c r="G421" s="12" t="str" cm="1">
        <f t="array" ref="G421">_xlfn.IFS(
A421&lt;=-1,"(&gt;=100%)",
A421&lt;=-0.9,"(99.9%-90%)",
A421&lt;=-0.8,"(89.9%-80%)",
A421&lt;=-0.7,"(79.9%-70%)",
A421&lt;=-0.6,"(69.9%-60%)",
A421&lt;=-0.5,"(59.9%-50%)",
A421&lt;=-0.4,"(49.9%-40%)",
A421&lt;=-0.3,"(39.9%-30%)",
A421&lt;=-0.2,"(29.9%-20%)",
A421&lt;=-0.1,"(19.9%-10%)",
A421&lt;0,"(9.9%-0.01%)",
A421&lt;=0.0999,"0%-9.9%",
A421&lt;=0.1999,"10%-19.9%",
A421&lt;=0.2999,"20%-29.9%",
A421&lt;=0.3999,"30%-39.9%",
A421&lt;=0.4999,"40%-49.9%",
A421&lt;=0.5999,"50%-59.9%",
A421&lt;=0.6999,"60%-69.9%",
A421&lt;=0.7999,"70%-79.9%",
A421&lt;=0.8999,"80%-89.9%",
A421&lt;=0.999,"90%-99.9%",
A421&lt;=5,"&gt;100%",
A421&gt;5,"&gt;500%"
)</f>
        <v>0%-9.9%</v>
      </c>
      <c r="H421" s="52">
        <f t="shared" si="18"/>
        <v>9.735447328244283E-2</v>
      </c>
      <c r="I421" s="52">
        <f t="shared" si="19"/>
        <v>9.735447328244283E-2</v>
      </c>
      <c r="J421" s="12">
        <f t="shared" si="20"/>
        <v>1</v>
      </c>
    </row>
    <row r="422" spans="1:10" x14ac:dyDescent="0.25">
      <c r="A422" s="58">
        <v>9.809322644029804E-2</v>
      </c>
      <c r="B422" s="56" t="s">
        <v>510</v>
      </c>
      <c r="C422" s="59">
        <v>451.41699999999997</v>
      </c>
      <c r="D422" s="60">
        <v>495.69794999999999</v>
      </c>
      <c r="G422" s="12" t="str" cm="1">
        <f t="array" ref="G422">_xlfn.IFS(
A422&lt;=-1,"(&gt;=100%)",
A422&lt;=-0.9,"(99.9%-90%)",
A422&lt;=-0.8,"(89.9%-80%)",
A422&lt;=-0.7,"(79.9%-70%)",
A422&lt;=-0.6,"(69.9%-60%)",
A422&lt;=-0.5,"(59.9%-50%)",
A422&lt;=-0.4,"(49.9%-40%)",
A422&lt;=-0.3,"(39.9%-30%)",
A422&lt;=-0.2,"(29.9%-20%)",
A422&lt;=-0.1,"(19.9%-10%)",
A422&lt;0,"(9.9%-0.01%)",
A422&lt;=0.0999,"0%-9.9%",
A422&lt;=0.1999,"10%-19.9%",
A422&lt;=0.2999,"20%-29.9%",
A422&lt;=0.3999,"30%-39.9%",
A422&lt;=0.4999,"40%-49.9%",
A422&lt;=0.5999,"50%-59.9%",
A422&lt;=0.6999,"60%-69.9%",
A422&lt;=0.7999,"70%-79.9%",
A422&lt;=0.8999,"80%-89.9%",
A422&lt;=0.999,"90%-99.9%",
A422&lt;=5,"&gt;100%",
A422&gt;5,"&gt;500%"
)</f>
        <v>0%-9.9%</v>
      </c>
      <c r="H422" s="52">
        <f t="shared" si="18"/>
        <v>9.809322644029804E-2</v>
      </c>
      <c r="I422" s="52">
        <f t="shared" si="19"/>
        <v>9.809322644029804E-2</v>
      </c>
      <c r="J422" s="12">
        <f t="shared" si="20"/>
        <v>1</v>
      </c>
    </row>
    <row r="423" spans="1:10" x14ac:dyDescent="0.25">
      <c r="A423" s="58">
        <v>9.8213488372093122E-2</v>
      </c>
      <c r="B423" s="56" t="s">
        <v>496</v>
      </c>
      <c r="C423" s="59">
        <v>408.5</v>
      </c>
      <c r="D423" s="60">
        <v>448.62021000000004</v>
      </c>
      <c r="G423" s="12" t="str" cm="1">
        <f t="array" ref="G423">_xlfn.IFS(
A423&lt;=-1,"(&gt;=100%)",
A423&lt;=-0.9,"(99.9%-90%)",
A423&lt;=-0.8,"(89.9%-80%)",
A423&lt;=-0.7,"(79.9%-70%)",
A423&lt;=-0.6,"(69.9%-60%)",
A423&lt;=-0.5,"(59.9%-50%)",
A423&lt;=-0.4,"(49.9%-40%)",
A423&lt;=-0.3,"(39.9%-30%)",
A423&lt;=-0.2,"(29.9%-20%)",
A423&lt;=-0.1,"(19.9%-10%)",
A423&lt;0,"(9.9%-0.01%)",
A423&lt;=0.0999,"0%-9.9%",
A423&lt;=0.1999,"10%-19.9%",
A423&lt;=0.2999,"20%-29.9%",
A423&lt;=0.3999,"30%-39.9%",
A423&lt;=0.4999,"40%-49.9%",
A423&lt;=0.5999,"50%-59.9%",
A423&lt;=0.6999,"60%-69.9%",
A423&lt;=0.7999,"70%-79.9%",
A423&lt;=0.8999,"80%-89.9%",
A423&lt;=0.999,"90%-99.9%",
A423&lt;=5,"&gt;100%",
A423&gt;5,"&gt;500%"
)</f>
        <v>0%-9.9%</v>
      </c>
      <c r="H423" s="52">
        <f t="shared" si="18"/>
        <v>9.8213488372093122E-2</v>
      </c>
      <c r="I423" s="52">
        <f t="shared" si="19"/>
        <v>9.8213488372093122E-2</v>
      </c>
      <c r="J423" s="12">
        <f t="shared" si="20"/>
        <v>1</v>
      </c>
    </row>
    <row r="424" spans="1:10" x14ac:dyDescent="0.25">
      <c r="A424" s="58">
        <v>9.8821134309539566E-2</v>
      </c>
      <c r="B424" s="56" t="s">
        <v>816</v>
      </c>
      <c r="C424" s="59">
        <v>210.96975</v>
      </c>
      <c r="D424" s="60">
        <v>231.81801999999999</v>
      </c>
      <c r="G424" s="12" t="str" cm="1">
        <f t="array" ref="G424">_xlfn.IFS(
A424&lt;=-1,"(&gt;=100%)",
A424&lt;=-0.9,"(99.9%-90%)",
A424&lt;=-0.8,"(89.9%-80%)",
A424&lt;=-0.7,"(79.9%-70%)",
A424&lt;=-0.6,"(69.9%-60%)",
A424&lt;=-0.5,"(59.9%-50%)",
A424&lt;=-0.4,"(49.9%-40%)",
A424&lt;=-0.3,"(39.9%-30%)",
A424&lt;=-0.2,"(29.9%-20%)",
A424&lt;=-0.1,"(19.9%-10%)",
A424&lt;0,"(9.9%-0.01%)",
A424&lt;=0.0999,"0%-9.9%",
A424&lt;=0.1999,"10%-19.9%",
A424&lt;=0.2999,"20%-29.9%",
A424&lt;=0.3999,"30%-39.9%",
A424&lt;=0.4999,"40%-49.9%",
A424&lt;=0.5999,"50%-59.9%",
A424&lt;=0.6999,"60%-69.9%",
A424&lt;=0.7999,"70%-79.9%",
A424&lt;=0.8999,"80%-89.9%",
A424&lt;=0.999,"90%-99.9%",
A424&lt;=5,"&gt;100%",
A424&gt;5,"&gt;500%"
)</f>
        <v>0%-9.9%</v>
      </c>
      <c r="H424" s="52">
        <f t="shared" si="18"/>
        <v>9.8821134309539566E-2</v>
      </c>
      <c r="I424" s="52">
        <f t="shared" si="19"/>
        <v>9.8821134309539566E-2</v>
      </c>
      <c r="J424" s="12">
        <f t="shared" si="20"/>
        <v>1</v>
      </c>
    </row>
    <row r="425" spans="1:10" x14ac:dyDescent="0.25">
      <c r="A425" s="58">
        <v>9.9513648000000107E-2</v>
      </c>
      <c r="B425" s="56" t="s">
        <v>262</v>
      </c>
      <c r="C425" s="59">
        <v>1250</v>
      </c>
      <c r="D425" s="60">
        <v>1374.3920600000001</v>
      </c>
      <c r="G425" s="12" t="str" cm="1">
        <f t="array" ref="G425">_xlfn.IFS(
A425&lt;=-1,"(&gt;=100%)",
A425&lt;=-0.9,"(99.9%-90%)",
A425&lt;=-0.8,"(89.9%-80%)",
A425&lt;=-0.7,"(79.9%-70%)",
A425&lt;=-0.6,"(69.9%-60%)",
A425&lt;=-0.5,"(59.9%-50%)",
A425&lt;=-0.4,"(49.9%-40%)",
A425&lt;=-0.3,"(39.9%-30%)",
A425&lt;=-0.2,"(29.9%-20%)",
A425&lt;=-0.1,"(19.9%-10%)",
A425&lt;0,"(9.9%-0.01%)",
A425&lt;=0.0999,"0%-9.9%",
A425&lt;=0.1999,"10%-19.9%",
A425&lt;=0.2999,"20%-29.9%",
A425&lt;=0.3999,"30%-39.9%",
A425&lt;=0.4999,"40%-49.9%",
A425&lt;=0.5999,"50%-59.9%",
A425&lt;=0.6999,"60%-69.9%",
A425&lt;=0.7999,"70%-79.9%",
A425&lt;=0.8999,"80%-89.9%",
A425&lt;=0.999,"90%-99.9%",
A425&lt;=5,"&gt;100%",
A425&gt;5,"&gt;500%"
)</f>
        <v>0%-9.9%</v>
      </c>
      <c r="H425" s="52">
        <f t="shared" si="18"/>
        <v>9.9513648000000107E-2</v>
      </c>
      <c r="I425" s="52">
        <f t="shared" si="19"/>
        <v>9.9513648000000107E-2</v>
      </c>
      <c r="J425" s="12">
        <f t="shared" si="20"/>
        <v>1</v>
      </c>
    </row>
    <row r="426" spans="1:10" x14ac:dyDescent="0.25">
      <c r="A426" s="58">
        <v>9.972006068779514E-2</v>
      </c>
      <c r="B426" s="56" t="s">
        <v>45</v>
      </c>
      <c r="C426" s="59">
        <v>889.8</v>
      </c>
      <c r="D426" s="60">
        <v>978.53091000000006</v>
      </c>
      <c r="G426" s="12" t="str" cm="1">
        <f t="array" ref="G426">_xlfn.IFS(
A426&lt;=-1,"(&gt;=100%)",
A426&lt;=-0.9,"(99.9%-90%)",
A426&lt;=-0.8,"(89.9%-80%)",
A426&lt;=-0.7,"(79.9%-70%)",
A426&lt;=-0.6,"(69.9%-60%)",
A426&lt;=-0.5,"(59.9%-50%)",
A426&lt;=-0.4,"(49.9%-40%)",
A426&lt;=-0.3,"(39.9%-30%)",
A426&lt;=-0.2,"(29.9%-20%)",
A426&lt;=-0.1,"(19.9%-10%)",
A426&lt;0,"(9.9%-0.01%)",
A426&lt;=0.0999,"0%-9.9%",
A426&lt;=0.1999,"10%-19.9%",
A426&lt;=0.2999,"20%-29.9%",
A426&lt;=0.3999,"30%-39.9%",
A426&lt;=0.4999,"40%-49.9%",
A426&lt;=0.5999,"50%-59.9%",
A426&lt;=0.6999,"60%-69.9%",
A426&lt;=0.7999,"70%-79.9%",
A426&lt;=0.8999,"80%-89.9%",
A426&lt;=0.999,"90%-99.9%",
A426&lt;=5,"&gt;100%",
A426&gt;5,"&gt;500%"
)</f>
        <v>0%-9.9%</v>
      </c>
      <c r="H426" s="52">
        <f t="shared" si="18"/>
        <v>9.972006068779514E-2</v>
      </c>
      <c r="I426" s="52">
        <f t="shared" si="19"/>
        <v>9.972006068779514E-2</v>
      </c>
      <c r="J426" s="12">
        <f t="shared" si="20"/>
        <v>1</v>
      </c>
    </row>
    <row r="427" spans="1:10" x14ac:dyDescent="0.25">
      <c r="A427" s="58">
        <v>0.10003963697167503</v>
      </c>
      <c r="B427" s="56" t="s">
        <v>229</v>
      </c>
      <c r="C427" s="59">
        <v>198.55199999999999</v>
      </c>
      <c r="D427" s="60">
        <v>218.41507000000001</v>
      </c>
      <c r="G427" s="12" t="str" cm="1">
        <f t="array" ref="G427">_xlfn.IFS(
A427&lt;=-1,"(&gt;=100%)",
A427&lt;=-0.9,"(99.9%-90%)",
A427&lt;=-0.8,"(89.9%-80%)",
A427&lt;=-0.7,"(79.9%-70%)",
A427&lt;=-0.6,"(69.9%-60%)",
A427&lt;=-0.5,"(59.9%-50%)",
A427&lt;=-0.4,"(49.9%-40%)",
A427&lt;=-0.3,"(39.9%-30%)",
A427&lt;=-0.2,"(29.9%-20%)",
A427&lt;=-0.1,"(19.9%-10%)",
A427&lt;0,"(9.9%-0.01%)",
A427&lt;=0.0999,"0%-9.9%",
A427&lt;=0.1999,"10%-19.9%",
A427&lt;=0.2999,"20%-29.9%",
A427&lt;=0.3999,"30%-39.9%",
A427&lt;=0.4999,"40%-49.9%",
A427&lt;=0.5999,"50%-59.9%",
A427&lt;=0.6999,"60%-69.9%",
A427&lt;=0.7999,"70%-79.9%",
A427&lt;=0.8999,"80%-89.9%",
A427&lt;=0.999,"90%-99.9%",
A427&lt;=5,"&gt;100%",
A427&gt;5,"&gt;500%"
)</f>
        <v>10%-19.9%</v>
      </c>
      <c r="H427" s="52">
        <f t="shared" si="18"/>
        <v>0.10003963697167503</v>
      </c>
      <c r="I427" s="52">
        <f t="shared" si="19"/>
        <v>0.10003963697167503</v>
      </c>
      <c r="J427" s="12">
        <f t="shared" si="20"/>
        <v>1</v>
      </c>
    </row>
    <row r="428" spans="1:10" x14ac:dyDescent="0.25">
      <c r="A428" s="58">
        <v>0.10157296112247903</v>
      </c>
      <c r="B428" s="56" t="s">
        <v>1005</v>
      </c>
      <c r="C428" s="59">
        <v>1026.3</v>
      </c>
      <c r="D428" s="60">
        <v>1130.5443300000002</v>
      </c>
      <c r="G428" s="12" t="str" cm="1">
        <f t="array" ref="G428">_xlfn.IFS(
A428&lt;=-1,"(&gt;=100%)",
A428&lt;=-0.9,"(99.9%-90%)",
A428&lt;=-0.8,"(89.9%-80%)",
A428&lt;=-0.7,"(79.9%-70%)",
A428&lt;=-0.6,"(69.9%-60%)",
A428&lt;=-0.5,"(59.9%-50%)",
A428&lt;=-0.4,"(49.9%-40%)",
A428&lt;=-0.3,"(39.9%-30%)",
A428&lt;=-0.2,"(29.9%-20%)",
A428&lt;=-0.1,"(19.9%-10%)",
A428&lt;0,"(9.9%-0.01%)",
A428&lt;=0.0999,"0%-9.9%",
A428&lt;=0.1999,"10%-19.9%",
A428&lt;=0.2999,"20%-29.9%",
A428&lt;=0.3999,"30%-39.9%",
A428&lt;=0.4999,"40%-49.9%",
A428&lt;=0.5999,"50%-59.9%",
A428&lt;=0.6999,"60%-69.9%",
A428&lt;=0.7999,"70%-79.9%",
A428&lt;=0.8999,"80%-89.9%",
A428&lt;=0.999,"90%-99.9%",
A428&lt;=5,"&gt;100%",
A428&gt;5,"&gt;500%"
)</f>
        <v>10%-19.9%</v>
      </c>
      <c r="H428" s="52">
        <f t="shared" si="18"/>
        <v>0.10157296112247903</v>
      </c>
      <c r="I428" s="52">
        <f t="shared" si="19"/>
        <v>0.10157296112247903</v>
      </c>
      <c r="J428" s="12">
        <f t="shared" si="20"/>
        <v>1</v>
      </c>
    </row>
    <row r="429" spans="1:10" x14ac:dyDescent="0.25">
      <c r="A429" s="58">
        <v>0.10554541269056429</v>
      </c>
      <c r="B429" s="56" t="s">
        <v>798</v>
      </c>
      <c r="C429" s="59">
        <v>2761.0980199999999</v>
      </c>
      <c r="D429" s="60">
        <v>3052.5192499999998</v>
      </c>
      <c r="G429" s="12" t="str" cm="1">
        <f t="array" ref="G429">_xlfn.IFS(
A429&lt;=-1,"(&gt;=100%)",
A429&lt;=-0.9,"(99.9%-90%)",
A429&lt;=-0.8,"(89.9%-80%)",
A429&lt;=-0.7,"(79.9%-70%)",
A429&lt;=-0.6,"(69.9%-60%)",
A429&lt;=-0.5,"(59.9%-50%)",
A429&lt;=-0.4,"(49.9%-40%)",
A429&lt;=-0.3,"(39.9%-30%)",
A429&lt;=-0.2,"(29.9%-20%)",
A429&lt;=-0.1,"(19.9%-10%)",
A429&lt;0,"(9.9%-0.01%)",
A429&lt;=0.0999,"0%-9.9%",
A429&lt;=0.1999,"10%-19.9%",
A429&lt;=0.2999,"20%-29.9%",
A429&lt;=0.3999,"30%-39.9%",
A429&lt;=0.4999,"40%-49.9%",
A429&lt;=0.5999,"50%-59.9%",
A429&lt;=0.6999,"60%-69.9%",
A429&lt;=0.7999,"70%-79.9%",
A429&lt;=0.8999,"80%-89.9%",
A429&lt;=0.999,"90%-99.9%",
A429&lt;=5,"&gt;100%",
A429&gt;5,"&gt;500%"
)</f>
        <v>10%-19.9%</v>
      </c>
      <c r="H429" s="52">
        <f t="shared" si="18"/>
        <v>0.10554541269056429</v>
      </c>
      <c r="I429" s="52">
        <f t="shared" si="19"/>
        <v>0.10554541269056429</v>
      </c>
      <c r="J429" s="12">
        <f t="shared" si="20"/>
        <v>1</v>
      </c>
    </row>
    <row r="430" spans="1:10" x14ac:dyDescent="0.25">
      <c r="A430" s="58">
        <v>0.11052129968400197</v>
      </c>
      <c r="B430" s="56" t="s">
        <v>642</v>
      </c>
      <c r="C430" s="59">
        <v>256.64699999999999</v>
      </c>
      <c r="D430" s="60">
        <v>285.01196000000004</v>
      </c>
      <c r="G430" s="12" t="str" cm="1">
        <f t="array" ref="G430">_xlfn.IFS(
A430&lt;=-1,"(&gt;=100%)",
A430&lt;=-0.9,"(99.9%-90%)",
A430&lt;=-0.8,"(89.9%-80%)",
A430&lt;=-0.7,"(79.9%-70%)",
A430&lt;=-0.6,"(69.9%-60%)",
A430&lt;=-0.5,"(59.9%-50%)",
A430&lt;=-0.4,"(49.9%-40%)",
A430&lt;=-0.3,"(39.9%-30%)",
A430&lt;=-0.2,"(29.9%-20%)",
A430&lt;=-0.1,"(19.9%-10%)",
A430&lt;0,"(9.9%-0.01%)",
A430&lt;=0.0999,"0%-9.9%",
A430&lt;=0.1999,"10%-19.9%",
A430&lt;=0.2999,"20%-29.9%",
A430&lt;=0.3999,"30%-39.9%",
A430&lt;=0.4999,"40%-49.9%",
A430&lt;=0.5999,"50%-59.9%",
A430&lt;=0.6999,"60%-69.9%",
A430&lt;=0.7999,"70%-79.9%",
A430&lt;=0.8999,"80%-89.9%",
A430&lt;=0.999,"90%-99.9%",
A430&lt;=5,"&gt;100%",
A430&gt;5,"&gt;500%"
)</f>
        <v>10%-19.9%</v>
      </c>
      <c r="H430" s="52">
        <f t="shared" si="18"/>
        <v>0.11052129968400197</v>
      </c>
      <c r="I430" s="52">
        <f t="shared" si="19"/>
        <v>0.11052129968400197</v>
      </c>
      <c r="J430" s="12">
        <f t="shared" si="20"/>
        <v>1</v>
      </c>
    </row>
    <row r="431" spans="1:10" x14ac:dyDescent="0.25">
      <c r="A431" s="58">
        <v>0.11054116557997264</v>
      </c>
      <c r="B431" s="56" t="s">
        <v>294</v>
      </c>
      <c r="C431" s="59">
        <v>1242.3</v>
      </c>
      <c r="D431" s="60">
        <v>1379.6252899999999</v>
      </c>
      <c r="G431" s="12" t="str" cm="1">
        <f t="array" ref="G431">_xlfn.IFS(
A431&lt;=-1,"(&gt;=100%)",
A431&lt;=-0.9,"(99.9%-90%)",
A431&lt;=-0.8,"(89.9%-80%)",
A431&lt;=-0.7,"(79.9%-70%)",
A431&lt;=-0.6,"(69.9%-60%)",
A431&lt;=-0.5,"(59.9%-50%)",
A431&lt;=-0.4,"(49.9%-40%)",
A431&lt;=-0.3,"(39.9%-30%)",
A431&lt;=-0.2,"(29.9%-20%)",
A431&lt;=-0.1,"(19.9%-10%)",
A431&lt;0,"(9.9%-0.01%)",
A431&lt;=0.0999,"0%-9.9%",
A431&lt;=0.1999,"10%-19.9%",
A431&lt;=0.2999,"20%-29.9%",
A431&lt;=0.3999,"30%-39.9%",
A431&lt;=0.4999,"40%-49.9%",
A431&lt;=0.5999,"50%-59.9%",
A431&lt;=0.6999,"60%-69.9%",
A431&lt;=0.7999,"70%-79.9%",
A431&lt;=0.8999,"80%-89.9%",
A431&lt;=0.999,"90%-99.9%",
A431&lt;=5,"&gt;100%",
A431&gt;5,"&gt;500%"
)</f>
        <v>10%-19.9%</v>
      </c>
      <c r="H431" s="52">
        <f t="shared" si="18"/>
        <v>0.11054116557997264</v>
      </c>
      <c r="I431" s="52">
        <f t="shared" si="19"/>
        <v>0.11054116557997264</v>
      </c>
      <c r="J431" s="12">
        <f t="shared" si="20"/>
        <v>1</v>
      </c>
    </row>
    <row r="432" spans="1:10" x14ac:dyDescent="0.25">
      <c r="A432" s="58">
        <v>0.11188621457189496</v>
      </c>
      <c r="B432" s="56" t="s">
        <v>446</v>
      </c>
      <c r="C432" s="59">
        <v>673.9</v>
      </c>
      <c r="D432" s="60">
        <v>749.30011999999999</v>
      </c>
      <c r="G432" s="12" t="str" cm="1">
        <f t="array" ref="G432">_xlfn.IFS(
A432&lt;=-1,"(&gt;=100%)",
A432&lt;=-0.9,"(99.9%-90%)",
A432&lt;=-0.8,"(89.9%-80%)",
A432&lt;=-0.7,"(79.9%-70%)",
A432&lt;=-0.6,"(69.9%-60%)",
A432&lt;=-0.5,"(59.9%-50%)",
A432&lt;=-0.4,"(49.9%-40%)",
A432&lt;=-0.3,"(39.9%-30%)",
A432&lt;=-0.2,"(29.9%-20%)",
A432&lt;=-0.1,"(19.9%-10%)",
A432&lt;0,"(9.9%-0.01%)",
A432&lt;=0.0999,"0%-9.9%",
A432&lt;=0.1999,"10%-19.9%",
A432&lt;=0.2999,"20%-29.9%",
A432&lt;=0.3999,"30%-39.9%",
A432&lt;=0.4999,"40%-49.9%",
A432&lt;=0.5999,"50%-59.9%",
A432&lt;=0.6999,"60%-69.9%",
A432&lt;=0.7999,"70%-79.9%",
A432&lt;=0.8999,"80%-89.9%",
A432&lt;=0.999,"90%-99.9%",
A432&lt;=5,"&gt;100%",
A432&gt;5,"&gt;500%"
)</f>
        <v>10%-19.9%</v>
      </c>
      <c r="H432" s="52">
        <f t="shared" si="18"/>
        <v>0.11188621457189496</v>
      </c>
      <c r="I432" s="52">
        <f t="shared" si="19"/>
        <v>0.11188621457189496</v>
      </c>
      <c r="J432" s="12">
        <f t="shared" si="20"/>
        <v>1</v>
      </c>
    </row>
    <row r="433" spans="1:10" x14ac:dyDescent="0.25">
      <c r="A433" s="58">
        <v>0.11262920450576093</v>
      </c>
      <c r="B433" s="56" t="s">
        <v>830</v>
      </c>
      <c r="C433" s="59">
        <v>846.77193999999997</v>
      </c>
      <c r="D433" s="60">
        <v>942.14318999999989</v>
      </c>
      <c r="G433" s="12" t="str" cm="1">
        <f t="array" ref="G433">_xlfn.IFS(
A433&lt;=-1,"(&gt;=100%)",
A433&lt;=-0.9,"(99.9%-90%)",
A433&lt;=-0.8,"(89.9%-80%)",
A433&lt;=-0.7,"(79.9%-70%)",
A433&lt;=-0.6,"(69.9%-60%)",
A433&lt;=-0.5,"(59.9%-50%)",
A433&lt;=-0.4,"(49.9%-40%)",
A433&lt;=-0.3,"(39.9%-30%)",
A433&lt;=-0.2,"(29.9%-20%)",
A433&lt;=-0.1,"(19.9%-10%)",
A433&lt;0,"(9.9%-0.01%)",
A433&lt;=0.0999,"0%-9.9%",
A433&lt;=0.1999,"10%-19.9%",
A433&lt;=0.2999,"20%-29.9%",
A433&lt;=0.3999,"30%-39.9%",
A433&lt;=0.4999,"40%-49.9%",
A433&lt;=0.5999,"50%-59.9%",
A433&lt;=0.6999,"60%-69.9%",
A433&lt;=0.7999,"70%-79.9%",
A433&lt;=0.8999,"80%-89.9%",
A433&lt;=0.999,"90%-99.9%",
A433&lt;=5,"&gt;100%",
A433&gt;5,"&gt;500%"
)</f>
        <v>10%-19.9%</v>
      </c>
      <c r="H433" s="52">
        <f t="shared" si="18"/>
        <v>0.11262920450576093</v>
      </c>
      <c r="I433" s="52">
        <f t="shared" si="19"/>
        <v>0.11262920450576093</v>
      </c>
      <c r="J433" s="12">
        <f t="shared" si="20"/>
        <v>1</v>
      </c>
    </row>
    <row r="434" spans="1:10" x14ac:dyDescent="0.25">
      <c r="A434" s="58">
        <v>0.11328773400971577</v>
      </c>
      <c r="B434" s="56" t="s">
        <v>556</v>
      </c>
      <c r="C434" s="59">
        <v>1097.604</v>
      </c>
      <c r="D434" s="60">
        <v>1221.9490700000001</v>
      </c>
      <c r="G434" s="12" t="str" cm="1">
        <f t="array" ref="G434">_xlfn.IFS(
A434&lt;=-1,"(&gt;=100%)",
A434&lt;=-0.9,"(99.9%-90%)",
A434&lt;=-0.8,"(89.9%-80%)",
A434&lt;=-0.7,"(79.9%-70%)",
A434&lt;=-0.6,"(69.9%-60%)",
A434&lt;=-0.5,"(59.9%-50%)",
A434&lt;=-0.4,"(49.9%-40%)",
A434&lt;=-0.3,"(39.9%-30%)",
A434&lt;=-0.2,"(29.9%-20%)",
A434&lt;=-0.1,"(19.9%-10%)",
A434&lt;0,"(9.9%-0.01%)",
A434&lt;=0.0999,"0%-9.9%",
A434&lt;=0.1999,"10%-19.9%",
A434&lt;=0.2999,"20%-29.9%",
A434&lt;=0.3999,"30%-39.9%",
A434&lt;=0.4999,"40%-49.9%",
A434&lt;=0.5999,"50%-59.9%",
A434&lt;=0.6999,"60%-69.9%",
A434&lt;=0.7999,"70%-79.9%",
A434&lt;=0.8999,"80%-89.9%",
A434&lt;=0.999,"90%-99.9%",
A434&lt;=5,"&gt;100%",
A434&gt;5,"&gt;500%"
)</f>
        <v>10%-19.9%</v>
      </c>
      <c r="H434" s="52">
        <f t="shared" si="18"/>
        <v>0.11328773400971577</v>
      </c>
      <c r="I434" s="52">
        <f t="shared" si="19"/>
        <v>0.11328773400971577</v>
      </c>
      <c r="J434" s="12">
        <f t="shared" si="20"/>
        <v>1</v>
      </c>
    </row>
    <row r="435" spans="1:10" x14ac:dyDescent="0.25">
      <c r="A435" s="58">
        <v>0.11371857735125035</v>
      </c>
      <c r="B435" s="56" t="s">
        <v>824</v>
      </c>
      <c r="C435" s="59">
        <v>1432.6215099999999</v>
      </c>
      <c r="D435" s="60">
        <v>1595.53719</v>
      </c>
      <c r="G435" s="12" t="str" cm="1">
        <f t="array" ref="G435">_xlfn.IFS(
A435&lt;=-1,"(&gt;=100%)",
A435&lt;=-0.9,"(99.9%-90%)",
A435&lt;=-0.8,"(89.9%-80%)",
A435&lt;=-0.7,"(79.9%-70%)",
A435&lt;=-0.6,"(69.9%-60%)",
A435&lt;=-0.5,"(59.9%-50%)",
A435&lt;=-0.4,"(49.9%-40%)",
A435&lt;=-0.3,"(39.9%-30%)",
A435&lt;=-0.2,"(29.9%-20%)",
A435&lt;=-0.1,"(19.9%-10%)",
A435&lt;0,"(9.9%-0.01%)",
A435&lt;=0.0999,"0%-9.9%",
A435&lt;=0.1999,"10%-19.9%",
A435&lt;=0.2999,"20%-29.9%",
A435&lt;=0.3999,"30%-39.9%",
A435&lt;=0.4999,"40%-49.9%",
A435&lt;=0.5999,"50%-59.9%",
A435&lt;=0.6999,"60%-69.9%",
A435&lt;=0.7999,"70%-79.9%",
A435&lt;=0.8999,"80%-89.9%",
A435&lt;=0.999,"90%-99.9%",
A435&lt;=5,"&gt;100%",
A435&gt;5,"&gt;500%"
)</f>
        <v>10%-19.9%</v>
      </c>
      <c r="H435" s="52">
        <f t="shared" si="18"/>
        <v>0.11371857735125035</v>
      </c>
      <c r="I435" s="52">
        <f t="shared" si="19"/>
        <v>0.11371857735125035</v>
      </c>
      <c r="J435" s="12">
        <f t="shared" si="20"/>
        <v>1</v>
      </c>
    </row>
    <row r="436" spans="1:10" x14ac:dyDescent="0.25">
      <c r="A436" s="58">
        <v>0.11615937777777768</v>
      </c>
      <c r="B436" s="56" t="s">
        <v>727</v>
      </c>
      <c r="C436" s="59">
        <v>225</v>
      </c>
      <c r="D436" s="60">
        <v>251.13585999999998</v>
      </c>
      <c r="G436" s="12" t="str" cm="1">
        <f t="array" ref="G436">_xlfn.IFS(
A436&lt;=-1,"(&gt;=100%)",
A436&lt;=-0.9,"(99.9%-90%)",
A436&lt;=-0.8,"(89.9%-80%)",
A436&lt;=-0.7,"(79.9%-70%)",
A436&lt;=-0.6,"(69.9%-60%)",
A436&lt;=-0.5,"(59.9%-50%)",
A436&lt;=-0.4,"(49.9%-40%)",
A436&lt;=-0.3,"(39.9%-30%)",
A436&lt;=-0.2,"(29.9%-20%)",
A436&lt;=-0.1,"(19.9%-10%)",
A436&lt;0,"(9.9%-0.01%)",
A436&lt;=0.0999,"0%-9.9%",
A436&lt;=0.1999,"10%-19.9%",
A436&lt;=0.2999,"20%-29.9%",
A436&lt;=0.3999,"30%-39.9%",
A436&lt;=0.4999,"40%-49.9%",
A436&lt;=0.5999,"50%-59.9%",
A436&lt;=0.6999,"60%-69.9%",
A436&lt;=0.7999,"70%-79.9%",
A436&lt;=0.8999,"80%-89.9%",
A436&lt;=0.999,"90%-99.9%",
A436&lt;=5,"&gt;100%",
A436&gt;5,"&gt;500%"
)</f>
        <v>10%-19.9%</v>
      </c>
      <c r="H436" s="52">
        <f t="shared" si="18"/>
        <v>0.11615937777777768</v>
      </c>
      <c r="I436" s="52">
        <f t="shared" si="19"/>
        <v>0.11615937777777768</v>
      </c>
      <c r="J436" s="12">
        <f t="shared" si="20"/>
        <v>1</v>
      </c>
    </row>
    <row r="437" spans="1:10" x14ac:dyDescent="0.25">
      <c r="A437" s="58">
        <v>0.11704147771093641</v>
      </c>
      <c r="B437" s="56" t="s">
        <v>501</v>
      </c>
      <c r="C437" s="59">
        <v>648.29999999999995</v>
      </c>
      <c r="D437" s="60">
        <v>724.17799000000002</v>
      </c>
      <c r="G437" s="12" t="str" cm="1">
        <f t="array" ref="G437">_xlfn.IFS(
A437&lt;=-1,"(&gt;=100%)",
A437&lt;=-0.9,"(99.9%-90%)",
A437&lt;=-0.8,"(89.9%-80%)",
A437&lt;=-0.7,"(79.9%-70%)",
A437&lt;=-0.6,"(69.9%-60%)",
A437&lt;=-0.5,"(59.9%-50%)",
A437&lt;=-0.4,"(49.9%-40%)",
A437&lt;=-0.3,"(39.9%-30%)",
A437&lt;=-0.2,"(29.9%-20%)",
A437&lt;=-0.1,"(19.9%-10%)",
A437&lt;0,"(9.9%-0.01%)",
A437&lt;=0.0999,"0%-9.9%",
A437&lt;=0.1999,"10%-19.9%",
A437&lt;=0.2999,"20%-29.9%",
A437&lt;=0.3999,"30%-39.9%",
A437&lt;=0.4999,"40%-49.9%",
A437&lt;=0.5999,"50%-59.9%",
A437&lt;=0.6999,"60%-69.9%",
A437&lt;=0.7999,"70%-79.9%",
A437&lt;=0.8999,"80%-89.9%",
A437&lt;=0.999,"90%-99.9%",
A437&lt;=5,"&gt;100%",
A437&gt;5,"&gt;500%"
)</f>
        <v>10%-19.9%</v>
      </c>
      <c r="H437" s="52">
        <f t="shared" si="18"/>
        <v>0.11704147771093641</v>
      </c>
      <c r="I437" s="52">
        <f t="shared" si="19"/>
        <v>0.11704147771093641</v>
      </c>
      <c r="J437" s="12">
        <f t="shared" si="20"/>
        <v>1</v>
      </c>
    </row>
    <row r="438" spans="1:10" x14ac:dyDescent="0.25">
      <c r="A438" s="58">
        <v>0.1202398229166666</v>
      </c>
      <c r="B438" s="56" t="s">
        <v>935</v>
      </c>
      <c r="C438" s="59">
        <v>1920</v>
      </c>
      <c r="D438" s="60">
        <v>2150.8604599999999</v>
      </c>
      <c r="G438" s="12" t="str" cm="1">
        <f t="array" ref="G438">_xlfn.IFS(
A438&lt;=-1,"(&gt;=100%)",
A438&lt;=-0.9,"(99.9%-90%)",
A438&lt;=-0.8,"(89.9%-80%)",
A438&lt;=-0.7,"(79.9%-70%)",
A438&lt;=-0.6,"(69.9%-60%)",
A438&lt;=-0.5,"(59.9%-50%)",
A438&lt;=-0.4,"(49.9%-40%)",
A438&lt;=-0.3,"(39.9%-30%)",
A438&lt;=-0.2,"(29.9%-20%)",
A438&lt;=-0.1,"(19.9%-10%)",
A438&lt;0,"(9.9%-0.01%)",
A438&lt;=0.0999,"0%-9.9%",
A438&lt;=0.1999,"10%-19.9%",
A438&lt;=0.2999,"20%-29.9%",
A438&lt;=0.3999,"30%-39.9%",
A438&lt;=0.4999,"40%-49.9%",
A438&lt;=0.5999,"50%-59.9%",
A438&lt;=0.6999,"60%-69.9%",
A438&lt;=0.7999,"70%-79.9%",
A438&lt;=0.8999,"80%-89.9%",
A438&lt;=0.999,"90%-99.9%",
A438&lt;=5,"&gt;100%",
A438&gt;5,"&gt;500%"
)</f>
        <v>10%-19.9%</v>
      </c>
      <c r="H438" s="52">
        <f t="shared" si="18"/>
        <v>0.1202398229166666</v>
      </c>
      <c r="I438" s="52">
        <f t="shared" si="19"/>
        <v>0.1202398229166666</v>
      </c>
      <c r="J438" s="12">
        <f t="shared" si="20"/>
        <v>1</v>
      </c>
    </row>
    <row r="439" spans="1:10" x14ac:dyDescent="0.25">
      <c r="A439" s="58">
        <v>0.1224957247931351</v>
      </c>
      <c r="B439" s="56" t="s">
        <v>1019</v>
      </c>
      <c r="C439" s="59">
        <v>652.6</v>
      </c>
      <c r="D439" s="60">
        <v>732.54070999999999</v>
      </c>
      <c r="G439" s="12" t="str" cm="1">
        <f t="array" ref="G439">_xlfn.IFS(
A439&lt;=-1,"(&gt;=100%)",
A439&lt;=-0.9,"(99.9%-90%)",
A439&lt;=-0.8,"(89.9%-80%)",
A439&lt;=-0.7,"(79.9%-70%)",
A439&lt;=-0.6,"(69.9%-60%)",
A439&lt;=-0.5,"(59.9%-50%)",
A439&lt;=-0.4,"(49.9%-40%)",
A439&lt;=-0.3,"(39.9%-30%)",
A439&lt;=-0.2,"(29.9%-20%)",
A439&lt;=-0.1,"(19.9%-10%)",
A439&lt;0,"(9.9%-0.01%)",
A439&lt;=0.0999,"0%-9.9%",
A439&lt;=0.1999,"10%-19.9%",
A439&lt;=0.2999,"20%-29.9%",
A439&lt;=0.3999,"30%-39.9%",
A439&lt;=0.4999,"40%-49.9%",
A439&lt;=0.5999,"50%-59.9%",
A439&lt;=0.6999,"60%-69.9%",
A439&lt;=0.7999,"70%-79.9%",
A439&lt;=0.8999,"80%-89.9%",
A439&lt;=0.999,"90%-99.9%",
A439&lt;=5,"&gt;100%",
A439&gt;5,"&gt;500%"
)</f>
        <v>10%-19.9%</v>
      </c>
      <c r="H439" s="52">
        <f t="shared" si="18"/>
        <v>0.1224957247931351</v>
      </c>
      <c r="I439" s="52">
        <f t="shared" si="19"/>
        <v>0.1224957247931351</v>
      </c>
      <c r="J439" s="12">
        <f t="shared" si="20"/>
        <v>1</v>
      </c>
    </row>
    <row r="440" spans="1:10" x14ac:dyDescent="0.25">
      <c r="A440" s="58">
        <v>0.12712674835915871</v>
      </c>
      <c r="B440" s="56" t="s">
        <v>554</v>
      </c>
      <c r="C440" s="59">
        <v>944.02800000000002</v>
      </c>
      <c r="D440" s="60">
        <v>1064.0392099999999</v>
      </c>
      <c r="G440" s="12" t="str" cm="1">
        <f t="array" ref="G440">_xlfn.IFS(
A440&lt;=-1,"(&gt;=100%)",
A440&lt;=-0.9,"(99.9%-90%)",
A440&lt;=-0.8,"(89.9%-80%)",
A440&lt;=-0.7,"(79.9%-70%)",
A440&lt;=-0.6,"(69.9%-60%)",
A440&lt;=-0.5,"(59.9%-50%)",
A440&lt;=-0.4,"(49.9%-40%)",
A440&lt;=-0.3,"(39.9%-30%)",
A440&lt;=-0.2,"(29.9%-20%)",
A440&lt;=-0.1,"(19.9%-10%)",
A440&lt;0,"(9.9%-0.01%)",
A440&lt;=0.0999,"0%-9.9%",
A440&lt;=0.1999,"10%-19.9%",
A440&lt;=0.2999,"20%-29.9%",
A440&lt;=0.3999,"30%-39.9%",
A440&lt;=0.4999,"40%-49.9%",
A440&lt;=0.5999,"50%-59.9%",
A440&lt;=0.6999,"60%-69.9%",
A440&lt;=0.7999,"70%-79.9%",
A440&lt;=0.8999,"80%-89.9%",
A440&lt;=0.999,"90%-99.9%",
A440&lt;=5,"&gt;100%",
A440&gt;5,"&gt;500%"
)</f>
        <v>10%-19.9%</v>
      </c>
      <c r="H440" s="52">
        <f t="shared" si="18"/>
        <v>0.12712674835915871</v>
      </c>
      <c r="I440" s="52">
        <f t="shared" si="19"/>
        <v>0.12712674835915871</v>
      </c>
      <c r="J440" s="12">
        <f t="shared" si="20"/>
        <v>1</v>
      </c>
    </row>
    <row r="441" spans="1:10" x14ac:dyDescent="0.25">
      <c r="A441" s="58">
        <v>0.1274953786191538</v>
      </c>
      <c r="B441" s="56" t="s">
        <v>997</v>
      </c>
      <c r="C441" s="59">
        <v>359.2</v>
      </c>
      <c r="D441" s="60">
        <v>404.99634000000003</v>
      </c>
      <c r="G441" s="12" t="str" cm="1">
        <f t="array" ref="G441">_xlfn.IFS(
A441&lt;=-1,"(&gt;=100%)",
A441&lt;=-0.9,"(99.9%-90%)",
A441&lt;=-0.8,"(89.9%-80%)",
A441&lt;=-0.7,"(79.9%-70%)",
A441&lt;=-0.6,"(69.9%-60%)",
A441&lt;=-0.5,"(59.9%-50%)",
A441&lt;=-0.4,"(49.9%-40%)",
A441&lt;=-0.3,"(39.9%-30%)",
A441&lt;=-0.2,"(29.9%-20%)",
A441&lt;=-0.1,"(19.9%-10%)",
A441&lt;0,"(9.9%-0.01%)",
A441&lt;=0.0999,"0%-9.9%",
A441&lt;=0.1999,"10%-19.9%",
A441&lt;=0.2999,"20%-29.9%",
A441&lt;=0.3999,"30%-39.9%",
A441&lt;=0.4999,"40%-49.9%",
A441&lt;=0.5999,"50%-59.9%",
A441&lt;=0.6999,"60%-69.9%",
A441&lt;=0.7999,"70%-79.9%",
A441&lt;=0.8999,"80%-89.9%",
A441&lt;=0.999,"90%-99.9%",
A441&lt;=5,"&gt;100%",
A441&gt;5,"&gt;500%"
)</f>
        <v>10%-19.9%</v>
      </c>
      <c r="H441" s="52">
        <f t="shared" si="18"/>
        <v>0.1274953786191538</v>
      </c>
      <c r="I441" s="52">
        <f t="shared" si="19"/>
        <v>0.1274953786191538</v>
      </c>
      <c r="J441" s="12">
        <f t="shared" si="20"/>
        <v>1</v>
      </c>
    </row>
    <row r="442" spans="1:10" x14ac:dyDescent="0.25">
      <c r="A442" s="58">
        <v>0.12880231039678558</v>
      </c>
      <c r="B442" s="56" t="s">
        <v>229</v>
      </c>
      <c r="C442" s="59">
        <v>199.1</v>
      </c>
      <c r="D442" s="60">
        <v>224.74454</v>
      </c>
      <c r="G442" s="12" t="str" cm="1">
        <f t="array" ref="G442">_xlfn.IFS(
A442&lt;=-1,"(&gt;=100%)",
A442&lt;=-0.9,"(99.9%-90%)",
A442&lt;=-0.8,"(89.9%-80%)",
A442&lt;=-0.7,"(79.9%-70%)",
A442&lt;=-0.6,"(69.9%-60%)",
A442&lt;=-0.5,"(59.9%-50%)",
A442&lt;=-0.4,"(49.9%-40%)",
A442&lt;=-0.3,"(39.9%-30%)",
A442&lt;=-0.2,"(29.9%-20%)",
A442&lt;=-0.1,"(19.9%-10%)",
A442&lt;0,"(9.9%-0.01%)",
A442&lt;=0.0999,"0%-9.9%",
A442&lt;=0.1999,"10%-19.9%",
A442&lt;=0.2999,"20%-29.9%",
A442&lt;=0.3999,"30%-39.9%",
A442&lt;=0.4999,"40%-49.9%",
A442&lt;=0.5999,"50%-59.9%",
A442&lt;=0.6999,"60%-69.9%",
A442&lt;=0.7999,"70%-79.9%",
A442&lt;=0.8999,"80%-89.9%",
A442&lt;=0.999,"90%-99.9%",
A442&lt;=5,"&gt;100%",
A442&gt;5,"&gt;500%"
)</f>
        <v>10%-19.9%</v>
      </c>
      <c r="H442" s="52">
        <f t="shared" si="18"/>
        <v>0.12880231039678558</v>
      </c>
      <c r="I442" s="52">
        <f t="shared" si="19"/>
        <v>0.12880231039678558</v>
      </c>
      <c r="J442" s="12">
        <f t="shared" si="20"/>
        <v>1</v>
      </c>
    </row>
    <row r="443" spans="1:10" x14ac:dyDescent="0.25">
      <c r="A443" s="58">
        <v>0.1303870907627801</v>
      </c>
      <c r="B443" s="56" t="s">
        <v>746</v>
      </c>
      <c r="C443" s="59">
        <v>2361.1</v>
      </c>
      <c r="D443" s="60">
        <v>2668.95696</v>
      </c>
      <c r="G443" s="12" t="str" cm="1">
        <f t="array" ref="G443">_xlfn.IFS(
A443&lt;=-1,"(&gt;=100%)",
A443&lt;=-0.9,"(99.9%-90%)",
A443&lt;=-0.8,"(89.9%-80%)",
A443&lt;=-0.7,"(79.9%-70%)",
A443&lt;=-0.6,"(69.9%-60%)",
A443&lt;=-0.5,"(59.9%-50%)",
A443&lt;=-0.4,"(49.9%-40%)",
A443&lt;=-0.3,"(39.9%-30%)",
A443&lt;=-0.2,"(29.9%-20%)",
A443&lt;=-0.1,"(19.9%-10%)",
A443&lt;0,"(9.9%-0.01%)",
A443&lt;=0.0999,"0%-9.9%",
A443&lt;=0.1999,"10%-19.9%",
A443&lt;=0.2999,"20%-29.9%",
A443&lt;=0.3999,"30%-39.9%",
A443&lt;=0.4999,"40%-49.9%",
A443&lt;=0.5999,"50%-59.9%",
A443&lt;=0.6999,"60%-69.9%",
A443&lt;=0.7999,"70%-79.9%",
A443&lt;=0.8999,"80%-89.9%",
A443&lt;=0.999,"90%-99.9%",
A443&lt;=5,"&gt;100%",
A443&gt;5,"&gt;500%"
)</f>
        <v>10%-19.9%</v>
      </c>
      <c r="H443" s="52">
        <f t="shared" si="18"/>
        <v>0.1303870907627801</v>
      </c>
      <c r="I443" s="52">
        <f t="shared" si="19"/>
        <v>0.1303870907627801</v>
      </c>
      <c r="J443" s="12">
        <f t="shared" si="20"/>
        <v>1</v>
      </c>
    </row>
    <row r="444" spans="1:10" x14ac:dyDescent="0.25">
      <c r="A444" s="58">
        <v>0.13402369843527739</v>
      </c>
      <c r="B444" s="56" t="s">
        <v>201</v>
      </c>
      <c r="C444" s="59">
        <v>351.5</v>
      </c>
      <c r="D444" s="60">
        <v>398.60933</v>
      </c>
      <c r="G444" s="12" t="str" cm="1">
        <f t="array" ref="G444">_xlfn.IFS(
A444&lt;=-1,"(&gt;=100%)",
A444&lt;=-0.9,"(99.9%-90%)",
A444&lt;=-0.8,"(89.9%-80%)",
A444&lt;=-0.7,"(79.9%-70%)",
A444&lt;=-0.6,"(69.9%-60%)",
A444&lt;=-0.5,"(59.9%-50%)",
A444&lt;=-0.4,"(49.9%-40%)",
A444&lt;=-0.3,"(39.9%-30%)",
A444&lt;=-0.2,"(29.9%-20%)",
A444&lt;=-0.1,"(19.9%-10%)",
A444&lt;0,"(9.9%-0.01%)",
A444&lt;=0.0999,"0%-9.9%",
A444&lt;=0.1999,"10%-19.9%",
A444&lt;=0.2999,"20%-29.9%",
A444&lt;=0.3999,"30%-39.9%",
A444&lt;=0.4999,"40%-49.9%",
A444&lt;=0.5999,"50%-59.9%",
A444&lt;=0.6999,"60%-69.9%",
A444&lt;=0.7999,"70%-79.9%",
A444&lt;=0.8999,"80%-89.9%",
A444&lt;=0.999,"90%-99.9%",
A444&lt;=5,"&gt;100%",
A444&gt;5,"&gt;500%"
)</f>
        <v>10%-19.9%</v>
      </c>
      <c r="H444" s="52">
        <f t="shared" si="18"/>
        <v>0.13402369843527739</v>
      </c>
      <c r="I444" s="52">
        <f t="shared" si="19"/>
        <v>0.13402369843527739</v>
      </c>
      <c r="J444" s="12">
        <f t="shared" si="20"/>
        <v>1</v>
      </c>
    </row>
    <row r="445" spans="1:10" x14ac:dyDescent="0.25">
      <c r="A445" s="58">
        <v>0.14159390178089579</v>
      </c>
      <c r="B445" s="56" t="s">
        <v>999</v>
      </c>
      <c r="C445" s="59">
        <v>370.6</v>
      </c>
      <c r="D445" s="60">
        <v>423.07470000000001</v>
      </c>
      <c r="G445" s="12" t="str" cm="1">
        <f t="array" ref="G445">_xlfn.IFS(
A445&lt;=-1,"(&gt;=100%)",
A445&lt;=-0.9,"(99.9%-90%)",
A445&lt;=-0.8,"(89.9%-80%)",
A445&lt;=-0.7,"(79.9%-70%)",
A445&lt;=-0.6,"(69.9%-60%)",
A445&lt;=-0.5,"(59.9%-50%)",
A445&lt;=-0.4,"(49.9%-40%)",
A445&lt;=-0.3,"(39.9%-30%)",
A445&lt;=-0.2,"(29.9%-20%)",
A445&lt;=-0.1,"(19.9%-10%)",
A445&lt;0,"(9.9%-0.01%)",
A445&lt;=0.0999,"0%-9.9%",
A445&lt;=0.1999,"10%-19.9%",
A445&lt;=0.2999,"20%-29.9%",
A445&lt;=0.3999,"30%-39.9%",
A445&lt;=0.4999,"40%-49.9%",
A445&lt;=0.5999,"50%-59.9%",
A445&lt;=0.6999,"60%-69.9%",
A445&lt;=0.7999,"70%-79.9%",
A445&lt;=0.8999,"80%-89.9%",
A445&lt;=0.999,"90%-99.9%",
A445&lt;=5,"&gt;100%",
A445&gt;5,"&gt;500%"
)</f>
        <v>10%-19.9%</v>
      </c>
      <c r="H445" s="52">
        <f t="shared" si="18"/>
        <v>0.14159390178089579</v>
      </c>
      <c r="I445" s="52">
        <f t="shared" si="19"/>
        <v>0.14159390178089579</v>
      </c>
      <c r="J445" s="12">
        <f t="shared" si="20"/>
        <v>1</v>
      </c>
    </row>
    <row r="446" spans="1:10" x14ac:dyDescent="0.25">
      <c r="A446" s="58">
        <v>0.14383051969113334</v>
      </c>
      <c r="B446" s="56" t="s">
        <v>562</v>
      </c>
      <c r="C446" s="59">
        <v>1069.847</v>
      </c>
      <c r="D446" s="60">
        <v>1223.7236499999999</v>
      </c>
      <c r="G446" s="12" t="str" cm="1">
        <f t="array" ref="G446">_xlfn.IFS(
A446&lt;=-1,"(&gt;=100%)",
A446&lt;=-0.9,"(99.9%-90%)",
A446&lt;=-0.8,"(89.9%-80%)",
A446&lt;=-0.7,"(79.9%-70%)",
A446&lt;=-0.6,"(69.9%-60%)",
A446&lt;=-0.5,"(59.9%-50%)",
A446&lt;=-0.4,"(49.9%-40%)",
A446&lt;=-0.3,"(39.9%-30%)",
A446&lt;=-0.2,"(29.9%-20%)",
A446&lt;=-0.1,"(19.9%-10%)",
A446&lt;0,"(9.9%-0.01%)",
A446&lt;=0.0999,"0%-9.9%",
A446&lt;=0.1999,"10%-19.9%",
A446&lt;=0.2999,"20%-29.9%",
A446&lt;=0.3999,"30%-39.9%",
A446&lt;=0.4999,"40%-49.9%",
A446&lt;=0.5999,"50%-59.9%",
A446&lt;=0.6999,"60%-69.9%",
A446&lt;=0.7999,"70%-79.9%",
A446&lt;=0.8999,"80%-89.9%",
A446&lt;=0.999,"90%-99.9%",
A446&lt;=5,"&gt;100%",
A446&gt;5,"&gt;500%"
)</f>
        <v>10%-19.9%</v>
      </c>
      <c r="H446" s="52">
        <f t="shared" si="18"/>
        <v>0.14383051969113334</v>
      </c>
      <c r="I446" s="52">
        <f t="shared" si="19"/>
        <v>0.14383051969113334</v>
      </c>
      <c r="J446" s="12">
        <f t="shared" si="20"/>
        <v>1</v>
      </c>
    </row>
    <row r="447" spans="1:10" x14ac:dyDescent="0.25">
      <c r="A447" s="58">
        <v>0.14715274390243893</v>
      </c>
      <c r="B447" s="56" t="s">
        <v>385</v>
      </c>
      <c r="C447" s="59">
        <v>196.8</v>
      </c>
      <c r="D447" s="60">
        <v>225.75966</v>
      </c>
      <c r="G447" s="12" t="str" cm="1">
        <f t="array" ref="G447">_xlfn.IFS(
A447&lt;=-1,"(&gt;=100%)",
A447&lt;=-0.9,"(99.9%-90%)",
A447&lt;=-0.8,"(89.9%-80%)",
A447&lt;=-0.7,"(79.9%-70%)",
A447&lt;=-0.6,"(69.9%-60%)",
A447&lt;=-0.5,"(59.9%-50%)",
A447&lt;=-0.4,"(49.9%-40%)",
A447&lt;=-0.3,"(39.9%-30%)",
A447&lt;=-0.2,"(29.9%-20%)",
A447&lt;=-0.1,"(19.9%-10%)",
A447&lt;0,"(9.9%-0.01%)",
A447&lt;=0.0999,"0%-9.9%",
A447&lt;=0.1999,"10%-19.9%",
A447&lt;=0.2999,"20%-29.9%",
A447&lt;=0.3999,"30%-39.9%",
A447&lt;=0.4999,"40%-49.9%",
A447&lt;=0.5999,"50%-59.9%",
A447&lt;=0.6999,"60%-69.9%",
A447&lt;=0.7999,"70%-79.9%",
A447&lt;=0.8999,"80%-89.9%",
A447&lt;=0.999,"90%-99.9%",
A447&lt;=5,"&gt;100%",
A447&gt;5,"&gt;500%"
)</f>
        <v>10%-19.9%</v>
      </c>
      <c r="H447" s="52">
        <f t="shared" si="18"/>
        <v>0.14715274390243893</v>
      </c>
      <c r="I447" s="52">
        <f t="shared" si="19"/>
        <v>0.14715274390243893</v>
      </c>
      <c r="J447" s="12">
        <f t="shared" si="20"/>
        <v>1</v>
      </c>
    </row>
    <row r="448" spans="1:10" x14ac:dyDescent="0.25">
      <c r="A448" s="58">
        <v>0.14726096337180114</v>
      </c>
      <c r="B448" s="56" t="s">
        <v>107</v>
      </c>
      <c r="C448" s="59">
        <v>199.3</v>
      </c>
      <c r="D448" s="60">
        <v>228.64910999999998</v>
      </c>
      <c r="G448" s="12" t="str" cm="1">
        <f t="array" ref="G448">_xlfn.IFS(
A448&lt;=-1,"(&gt;=100%)",
A448&lt;=-0.9,"(99.9%-90%)",
A448&lt;=-0.8,"(89.9%-80%)",
A448&lt;=-0.7,"(79.9%-70%)",
A448&lt;=-0.6,"(69.9%-60%)",
A448&lt;=-0.5,"(59.9%-50%)",
A448&lt;=-0.4,"(49.9%-40%)",
A448&lt;=-0.3,"(39.9%-30%)",
A448&lt;=-0.2,"(29.9%-20%)",
A448&lt;=-0.1,"(19.9%-10%)",
A448&lt;0,"(9.9%-0.01%)",
A448&lt;=0.0999,"0%-9.9%",
A448&lt;=0.1999,"10%-19.9%",
A448&lt;=0.2999,"20%-29.9%",
A448&lt;=0.3999,"30%-39.9%",
A448&lt;=0.4999,"40%-49.9%",
A448&lt;=0.5999,"50%-59.9%",
A448&lt;=0.6999,"60%-69.9%",
A448&lt;=0.7999,"70%-79.9%",
A448&lt;=0.8999,"80%-89.9%",
A448&lt;=0.999,"90%-99.9%",
A448&lt;=5,"&gt;100%",
A448&gt;5,"&gt;500%"
)</f>
        <v>10%-19.9%</v>
      </c>
      <c r="H448" s="52">
        <f t="shared" si="18"/>
        <v>0.14726096337180114</v>
      </c>
      <c r="I448" s="52">
        <f t="shared" si="19"/>
        <v>0.14726096337180114</v>
      </c>
      <c r="J448" s="12">
        <f t="shared" si="20"/>
        <v>1</v>
      </c>
    </row>
    <row r="449" spans="1:10" x14ac:dyDescent="0.25">
      <c r="A449" s="58">
        <v>0.15261582386067071</v>
      </c>
      <c r="B449" s="56" t="s">
        <v>398</v>
      </c>
      <c r="C449" s="59">
        <v>1340.2989599999999</v>
      </c>
      <c r="D449" s="60">
        <v>1544.84979</v>
      </c>
      <c r="G449" s="12" t="str" cm="1">
        <f t="array" ref="G449">_xlfn.IFS(
A449&lt;=-1,"(&gt;=100%)",
A449&lt;=-0.9,"(99.9%-90%)",
A449&lt;=-0.8,"(89.9%-80%)",
A449&lt;=-0.7,"(79.9%-70%)",
A449&lt;=-0.6,"(69.9%-60%)",
A449&lt;=-0.5,"(59.9%-50%)",
A449&lt;=-0.4,"(49.9%-40%)",
A449&lt;=-0.3,"(39.9%-30%)",
A449&lt;=-0.2,"(29.9%-20%)",
A449&lt;=-0.1,"(19.9%-10%)",
A449&lt;0,"(9.9%-0.01%)",
A449&lt;=0.0999,"0%-9.9%",
A449&lt;=0.1999,"10%-19.9%",
A449&lt;=0.2999,"20%-29.9%",
A449&lt;=0.3999,"30%-39.9%",
A449&lt;=0.4999,"40%-49.9%",
A449&lt;=0.5999,"50%-59.9%",
A449&lt;=0.6999,"60%-69.9%",
A449&lt;=0.7999,"70%-79.9%",
A449&lt;=0.8999,"80%-89.9%",
A449&lt;=0.999,"90%-99.9%",
A449&lt;=5,"&gt;100%",
A449&gt;5,"&gt;500%"
)</f>
        <v>10%-19.9%</v>
      </c>
      <c r="H449" s="52">
        <f t="shared" si="18"/>
        <v>0.15261582386067071</v>
      </c>
      <c r="I449" s="52">
        <f t="shared" si="19"/>
        <v>0.15261582386067071</v>
      </c>
      <c r="J449" s="12">
        <f t="shared" si="20"/>
        <v>1</v>
      </c>
    </row>
    <row r="450" spans="1:10" x14ac:dyDescent="0.25">
      <c r="A450" s="58">
        <v>0.16158032619220267</v>
      </c>
      <c r="B450" s="56" t="s">
        <v>583</v>
      </c>
      <c r="C450" s="59">
        <v>238.571</v>
      </c>
      <c r="D450" s="60">
        <v>277.11937999999998</v>
      </c>
      <c r="G450" s="12" t="str" cm="1">
        <f t="array" ref="G450">_xlfn.IFS(
A450&lt;=-1,"(&gt;=100%)",
A450&lt;=-0.9,"(99.9%-90%)",
A450&lt;=-0.8,"(89.9%-80%)",
A450&lt;=-0.7,"(79.9%-70%)",
A450&lt;=-0.6,"(69.9%-60%)",
A450&lt;=-0.5,"(59.9%-50%)",
A450&lt;=-0.4,"(49.9%-40%)",
A450&lt;=-0.3,"(39.9%-30%)",
A450&lt;=-0.2,"(29.9%-20%)",
A450&lt;=-0.1,"(19.9%-10%)",
A450&lt;0,"(9.9%-0.01%)",
A450&lt;=0.0999,"0%-9.9%",
A450&lt;=0.1999,"10%-19.9%",
A450&lt;=0.2999,"20%-29.9%",
A450&lt;=0.3999,"30%-39.9%",
A450&lt;=0.4999,"40%-49.9%",
A450&lt;=0.5999,"50%-59.9%",
A450&lt;=0.6999,"60%-69.9%",
A450&lt;=0.7999,"70%-79.9%",
A450&lt;=0.8999,"80%-89.9%",
A450&lt;=0.999,"90%-99.9%",
A450&lt;=5,"&gt;100%",
A450&gt;5,"&gt;500%"
)</f>
        <v>10%-19.9%</v>
      </c>
      <c r="H450" s="52">
        <f t="shared" si="18"/>
        <v>0.16158032619220267</v>
      </c>
      <c r="I450" s="52">
        <f t="shared" si="19"/>
        <v>0.16158032619220267</v>
      </c>
      <c r="J450" s="12">
        <f t="shared" si="20"/>
        <v>1</v>
      </c>
    </row>
    <row r="451" spans="1:10" x14ac:dyDescent="0.25">
      <c r="A451" s="58">
        <v>0.16372554045707235</v>
      </c>
      <c r="B451" s="56" t="s">
        <v>941</v>
      </c>
      <c r="C451" s="59">
        <v>323.8</v>
      </c>
      <c r="D451" s="60">
        <v>376.81433000000004</v>
      </c>
      <c r="G451" s="12" t="str" cm="1">
        <f t="array" ref="G451">_xlfn.IFS(
A451&lt;=-1,"(&gt;=100%)",
A451&lt;=-0.9,"(99.9%-90%)",
A451&lt;=-0.8,"(89.9%-80%)",
A451&lt;=-0.7,"(79.9%-70%)",
A451&lt;=-0.6,"(69.9%-60%)",
A451&lt;=-0.5,"(59.9%-50%)",
A451&lt;=-0.4,"(49.9%-40%)",
A451&lt;=-0.3,"(39.9%-30%)",
A451&lt;=-0.2,"(29.9%-20%)",
A451&lt;=-0.1,"(19.9%-10%)",
A451&lt;0,"(9.9%-0.01%)",
A451&lt;=0.0999,"0%-9.9%",
A451&lt;=0.1999,"10%-19.9%",
A451&lt;=0.2999,"20%-29.9%",
A451&lt;=0.3999,"30%-39.9%",
A451&lt;=0.4999,"40%-49.9%",
A451&lt;=0.5999,"50%-59.9%",
A451&lt;=0.6999,"60%-69.9%",
A451&lt;=0.7999,"70%-79.9%",
A451&lt;=0.8999,"80%-89.9%",
A451&lt;=0.999,"90%-99.9%",
A451&lt;=5,"&gt;100%",
A451&gt;5,"&gt;500%"
)</f>
        <v>10%-19.9%</v>
      </c>
      <c r="H451" s="52">
        <f t="shared" si="18"/>
        <v>0.16372554045707235</v>
      </c>
      <c r="I451" s="52">
        <f t="shared" si="19"/>
        <v>0.16372554045707235</v>
      </c>
      <c r="J451" s="12">
        <f t="shared" si="20"/>
        <v>1</v>
      </c>
    </row>
    <row r="452" spans="1:10" x14ac:dyDescent="0.25">
      <c r="A452" s="58">
        <v>0.16409354534005016</v>
      </c>
      <c r="B452" s="56" t="s">
        <v>929</v>
      </c>
      <c r="C452" s="59">
        <v>317.60000000000002</v>
      </c>
      <c r="D452" s="60">
        <v>369.71610999999996</v>
      </c>
      <c r="G452" s="12" t="str" cm="1">
        <f t="array" ref="G452">_xlfn.IFS(
A452&lt;=-1,"(&gt;=100%)",
A452&lt;=-0.9,"(99.9%-90%)",
A452&lt;=-0.8,"(89.9%-80%)",
A452&lt;=-0.7,"(79.9%-70%)",
A452&lt;=-0.6,"(69.9%-60%)",
A452&lt;=-0.5,"(59.9%-50%)",
A452&lt;=-0.4,"(49.9%-40%)",
A452&lt;=-0.3,"(39.9%-30%)",
A452&lt;=-0.2,"(29.9%-20%)",
A452&lt;=-0.1,"(19.9%-10%)",
A452&lt;0,"(9.9%-0.01%)",
A452&lt;=0.0999,"0%-9.9%",
A452&lt;=0.1999,"10%-19.9%",
A452&lt;=0.2999,"20%-29.9%",
A452&lt;=0.3999,"30%-39.9%",
A452&lt;=0.4999,"40%-49.9%",
A452&lt;=0.5999,"50%-59.9%",
A452&lt;=0.6999,"60%-69.9%",
A452&lt;=0.7999,"70%-79.9%",
A452&lt;=0.8999,"80%-89.9%",
A452&lt;=0.999,"90%-99.9%",
A452&lt;=5,"&gt;100%",
A452&gt;5,"&gt;500%"
)</f>
        <v>10%-19.9%</v>
      </c>
      <c r="H452" s="52">
        <f t="shared" ref="H452:H515" si="21">IF(A452&lt;&gt;"",A452,#N/A)</f>
        <v>0.16409354534005016</v>
      </c>
      <c r="I452" s="52">
        <f t="shared" ref="I452:I515" si="22">IF(ISNUMBER(H452),H452,"")</f>
        <v>0.16409354534005016</v>
      </c>
      <c r="J452" s="12">
        <f t="shared" ref="J452:J515" si="23">IF(ISNUMBER(I452),IF(AND(I452&gt;=($M$14-$M$13),I452&lt;=($M$14+$M$13)),1,0),"")</f>
        <v>1</v>
      </c>
    </row>
    <row r="453" spans="1:10" x14ac:dyDescent="0.25">
      <c r="A453" s="58">
        <v>0.16474152006485618</v>
      </c>
      <c r="B453" s="56" t="s">
        <v>110</v>
      </c>
      <c r="C453" s="59">
        <v>2467</v>
      </c>
      <c r="D453" s="60">
        <v>2873.4173300000002</v>
      </c>
      <c r="G453" s="12" t="str" cm="1">
        <f t="array" ref="G453">_xlfn.IFS(
A453&lt;=-1,"(&gt;=100%)",
A453&lt;=-0.9,"(99.9%-90%)",
A453&lt;=-0.8,"(89.9%-80%)",
A453&lt;=-0.7,"(79.9%-70%)",
A453&lt;=-0.6,"(69.9%-60%)",
A453&lt;=-0.5,"(59.9%-50%)",
A453&lt;=-0.4,"(49.9%-40%)",
A453&lt;=-0.3,"(39.9%-30%)",
A453&lt;=-0.2,"(29.9%-20%)",
A453&lt;=-0.1,"(19.9%-10%)",
A453&lt;0,"(9.9%-0.01%)",
A453&lt;=0.0999,"0%-9.9%",
A453&lt;=0.1999,"10%-19.9%",
A453&lt;=0.2999,"20%-29.9%",
A453&lt;=0.3999,"30%-39.9%",
A453&lt;=0.4999,"40%-49.9%",
A453&lt;=0.5999,"50%-59.9%",
A453&lt;=0.6999,"60%-69.9%",
A453&lt;=0.7999,"70%-79.9%",
A453&lt;=0.8999,"80%-89.9%",
A453&lt;=0.999,"90%-99.9%",
A453&lt;=5,"&gt;100%",
A453&gt;5,"&gt;500%"
)</f>
        <v>10%-19.9%</v>
      </c>
      <c r="H453" s="52">
        <f t="shared" si="21"/>
        <v>0.16474152006485618</v>
      </c>
      <c r="I453" s="52">
        <f t="shared" si="22"/>
        <v>0.16474152006485618</v>
      </c>
      <c r="J453" s="12">
        <f t="shared" si="23"/>
        <v>1</v>
      </c>
    </row>
    <row r="454" spans="1:10" x14ac:dyDescent="0.25">
      <c r="A454" s="58">
        <v>0.16510369097608255</v>
      </c>
      <c r="B454" s="56" t="s">
        <v>560</v>
      </c>
      <c r="C454" s="59">
        <v>326.49900000000002</v>
      </c>
      <c r="D454" s="60">
        <v>380.40519</v>
      </c>
      <c r="G454" s="12" t="str" cm="1">
        <f t="array" ref="G454">_xlfn.IFS(
A454&lt;=-1,"(&gt;=100%)",
A454&lt;=-0.9,"(99.9%-90%)",
A454&lt;=-0.8,"(89.9%-80%)",
A454&lt;=-0.7,"(79.9%-70%)",
A454&lt;=-0.6,"(69.9%-60%)",
A454&lt;=-0.5,"(59.9%-50%)",
A454&lt;=-0.4,"(49.9%-40%)",
A454&lt;=-0.3,"(39.9%-30%)",
A454&lt;=-0.2,"(29.9%-20%)",
A454&lt;=-0.1,"(19.9%-10%)",
A454&lt;0,"(9.9%-0.01%)",
A454&lt;=0.0999,"0%-9.9%",
A454&lt;=0.1999,"10%-19.9%",
A454&lt;=0.2999,"20%-29.9%",
A454&lt;=0.3999,"30%-39.9%",
A454&lt;=0.4999,"40%-49.9%",
A454&lt;=0.5999,"50%-59.9%",
A454&lt;=0.6999,"60%-69.9%",
A454&lt;=0.7999,"70%-79.9%",
A454&lt;=0.8999,"80%-89.9%",
A454&lt;=0.999,"90%-99.9%",
A454&lt;=5,"&gt;100%",
A454&gt;5,"&gt;500%"
)</f>
        <v>10%-19.9%</v>
      </c>
      <c r="H454" s="52">
        <f t="shared" si="21"/>
        <v>0.16510369097608255</v>
      </c>
      <c r="I454" s="52">
        <f t="shared" si="22"/>
        <v>0.16510369097608255</v>
      </c>
      <c r="J454" s="12">
        <f t="shared" si="23"/>
        <v>1</v>
      </c>
    </row>
    <row r="455" spans="1:10" x14ac:dyDescent="0.25">
      <c r="A455" s="58">
        <v>0.16604134300262854</v>
      </c>
      <c r="B455" s="56" t="s">
        <v>708</v>
      </c>
      <c r="C455" s="59">
        <v>1581.501</v>
      </c>
      <c r="D455" s="60">
        <v>1844.09555</v>
      </c>
      <c r="G455" s="12" t="str" cm="1">
        <f t="array" ref="G455">_xlfn.IFS(
A455&lt;=-1,"(&gt;=100%)",
A455&lt;=-0.9,"(99.9%-90%)",
A455&lt;=-0.8,"(89.9%-80%)",
A455&lt;=-0.7,"(79.9%-70%)",
A455&lt;=-0.6,"(69.9%-60%)",
A455&lt;=-0.5,"(59.9%-50%)",
A455&lt;=-0.4,"(49.9%-40%)",
A455&lt;=-0.3,"(39.9%-30%)",
A455&lt;=-0.2,"(29.9%-20%)",
A455&lt;=-0.1,"(19.9%-10%)",
A455&lt;0,"(9.9%-0.01%)",
A455&lt;=0.0999,"0%-9.9%",
A455&lt;=0.1999,"10%-19.9%",
A455&lt;=0.2999,"20%-29.9%",
A455&lt;=0.3999,"30%-39.9%",
A455&lt;=0.4999,"40%-49.9%",
A455&lt;=0.5999,"50%-59.9%",
A455&lt;=0.6999,"60%-69.9%",
A455&lt;=0.7999,"70%-79.9%",
A455&lt;=0.8999,"80%-89.9%",
A455&lt;=0.999,"90%-99.9%",
A455&lt;=5,"&gt;100%",
A455&gt;5,"&gt;500%"
)</f>
        <v>10%-19.9%</v>
      </c>
      <c r="H455" s="52">
        <f t="shared" si="21"/>
        <v>0.16604134300262854</v>
      </c>
      <c r="I455" s="52">
        <f t="shared" si="22"/>
        <v>0.16604134300262854</v>
      </c>
      <c r="J455" s="12">
        <f t="shared" si="23"/>
        <v>1</v>
      </c>
    </row>
    <row r="456" spans="1:10" x14ac:dyDescent="0.25">
      <c r="A456" s="58">
        <v>0.17082636865139902</v>
      </c>
      <c r="B456" s="56" t="s">
        <v>802</v>
      </c>
      <c r="C456" s="59">
        <v>315.23933</v>
      </c>
      <c r="D456" s="60">
        <v>369.09052000000003</v>
      </c>
      <c r="G456" s="12" t="str" cm="1">
        <f t="array" ref="G456">_xlfn.IFS(
A456&lt;=-1,"(&gt;=100%)",
A456&lt;=-0.9,"(99.9%-90%)",
A456&lt;=-0.8,"(89.9%-80%)",
A456&lt;=-0.7,"(79.9%-70%)",
A456&lt;=-0.6,"(69.9%-60%)",
A456&lt;=-0.5,"(59.9%-50%)",
A456&lt;=-0.4,"(49.9%-40%)",
A456&lt;=-0.3,"(39.9%-30%)",
A456&lt;=-0.2,"(29.9%-20%)",
A456&lt;=-0.1,"(19.9%-10%)",
A456&lt;0,"(9.9%-0.01%)",
A456&lt;=0.0999,"0%-9.9%",
A456&lt;=0.1999,"10%-19.9%",
A456&lt;=0.2999,"20%-29.9%",
A456&lt;=0.3999,"30%-39.9%",
A456&lt;=0.4999,"40%-49.9%",
A456&lt;=0.5999,"50%-59.9%",
A456&lt;=0.6999,"60%-69.9%",
A456&lt;=0.7999,"70%-79.9%",
A456&lt;=0.8999,"80%-89.9%",
A456&lt;=0.999,"90%-99.9%",
A456&lt;=5,"&gt;100%",
A456&gt;5,"&gt;500%"
)</f>
        <v>10%-19.9%</v>
      </c>
      <c r="H456" s="52">
        <f t="shared" si="21"/>
        <v>0.17082636865139902</v>
      </c>
      <c r="I456" s="52">
        <f t="shared" si="22"/>
        <v>0.17082636865139902</v>
      </c>
      <c r="J456" s="12">
        <f t="shared" si="23"/>
        <v>1</v>
      </c>
    </row>
    <row r="457" spans="1:10" x14ac:dyDescent="0.25">
      <c r="A457" s="58">
        <v>0.171497925445705</v>
      </c>
      <c r="B457" s="56" t="s">
        <v>351</v>
      </c>
      <c r="C457" s="59">
        <v>308.5</v>
      </c>
      <c r="D457" s="60">
        <v>361.40710999999999</v>
      </c>
      <c r="G457" s="12" t="str" cm="1">
        <f t="array" ref="G457">_xlfn.IFS(
A457&lt;=-1,"(&gt;=100%)",
A457&lt;=-0.9,"(99.9%-90%)",
A457&lt;=-0.8,"(89.9%-80%)",
A457&lt;=-0.7,"(79.9%-70%)",
A457&lt;=-0.6,"(69.9%-60%)",
A457&lt;=-0.5,"(59.9%-50%)",
A457&lt;=-0.4,"(49.9%-40%)",
A457&lt;=-0.3,"(39.9%-30%)",
A457&lt;=-0.2,"(29.9%-20%)",
A457&lt;=-0.1,"(19.9%-10%)",
A457&lt;0,"(9.9%-0.01%)",
A457&lt;=0.0999,"0%-9.9%",
A457&lt;=0.1999,"10%-19.9%",
A457&lt;=0.2999,"20%-29.9%",
A457&lt;=0.3999,"30%-39.9%",
A457&lt;=0.4999,"40%-49.9%",
A457&lt;=0.5999,"50%-59.9%",
A457&lt;=0.6999,"60%-69.9%",
A457&lt;=0.7999,"70%-79.9%",
A457&lt;=0.8999,"80%-89.9%",
A457&lt;=0.999,"90%-99.9%",
A457&lt;=5,"&gt;100%",
A457&gt;5,"&gt;500%"
)</f>
        <v>10%-19.9%</v>
      </c>
      <c r="H457" s="52">
        <f t="shared" si="21"/>
        <v>0.171497925445705</v>
      </c>
      <c r="I457" s="52">
        <f t="shared" si="22"/>
        <v>0.171497925445705</v>
      </c>
      <c r="J457" s="12">
        <f t="shared" si="23"/>
        <v>1</v>
      </c>
    </row>
    <row r="458" spans="1:10" x14ac:dyDescent="0.25">
      <c r="A458" s="58">
        <v>0.17329331683168334</v>
      </c>
      <c r="B458" s="56" t="s">
        <v>833</v>
      </c>
      <c r="C458" s="59">
        <v>40.4</v>
      </c>
      <c r="D458" s="60">
        <v>47.401050000000005</v>
      </c>
      <c r="G458" s="12" t="str" cm="1">
        <f t="array" ref="G458">_xlfn.IFS(
A458&lt;=-1,"(&gt;=100%)",
A458&lt;=-0.9,"(99.9%-90%)",
A458&lt;=-0.8,"(89.9%-80%)",
A458&lt;=-0.7,"(79.9%-70%)",
A458&lt;=-0.6,"(69.9%-60%)",
A458&lt;=-0.5,"(59.9%-50%)",
A458&lt;=-0.4,"(49.9%-40%)",
A458&lt;=-0.3,"(39.9%-30%)",
A458&lt;=-0.2,"(29.9%-20%)",
A458&lt;=-0.1,"(19.9%-10%)",
A458&lt;0,"(9.9%-0.01%)",
A458&lt;=0.0999,"0%-9.9%",
A458&lt;=0.1999,"10%-19.9%",
A458&lt;=0.2999,"20%-29.9%",
A458&lt;=0.3999,"30%-39.9%",
A458&lt;=0.4999,"40%-49.9%",
A458&lt;=0.5999,"50%-59.9%",
A458&lt;=0.6999,"60%-69.9%",
A458&lt;=0.7999,"70%-79.9%",
A458&lt;=0.8999,"80%-89.9%",
A458&lt;=0.999,"90%-99.9%",
A458&lt;=5,"&gt;100%",
A458&gt;5,"&gt;500%"
)</f>
        <v>10%-19.9%</v>
      </c>
      <c r="H458" s="52">
        <f t="shared" si="21"/>
        <v>0.17329331683168334</v>
      </c>
      <c r="I458" s="52">
        <f t="shared" si="22"/>
        <v>0.17329331683168334</v>
      </c>
      <c r="J458" s="12">
        <f t="shared" si="23"/>
        <v>1</v>
      </c>
    </row>
    <row r="459" spans="1:10" x14ac:dyDescent="0.25">
      <c r="A459" s="58">
        <v>0.17348441558441566</v>
      </c>
      <c r="B459" s="56" t="s">
        <v>124</v>
      </c>
      <c r="C459" s="59">
        <v>15.4</v>
      </c>
      <c r="D459" s="60">
        <v>18.071660000000001</v>
      </c>
      <c r="G459" s="12" t="str" cm="1">
        <f t="array" ref="G459">_xlfn.IFS(
A459&lt;=-1,"(&gt;=100%)",
A459&lt;=-0.9,"(99.9%-90%)",
A459&lt;=-0.8,"(89.9%-80%)",
A459&lt;=-0.7,"(79.9%-70%)",
A459&lt;=-0.6,"(69.9%-60%)",
A459&lt;=-0.5,"(59.9%-50%)",
A459&lt;=-0.4,"(49.9%-40%)",
A459&lt;=-0.3,"(39.9%-30%)",
A459&lt;=-0.2,"(29.9%-20%)",
A459&lt;=-0.1,"(19.9%-10%)",
A459&lt;0,"(9.9%-0.01%)",
A459&lt;=0.0999,"0%-9.9%",
A459&lt;=0.1999,"10%-19.9%",
A459&lt;=0.2999,"20%-29.9%",
A459&lt;=0.3999,"30%-39.9%",
A459&lt;=0.4999,"40%-49.9%",
A459&lt;=0.5999,"50%-59.9%",
A459&lt;=0.6999,"60%-69.9%",
A459&lt;=0.7999,"70%-79.9%",
A459&lt;=0.8999,"80%-89.9%",
A459&lt;=0.999,"90%-99.9%",
A459&lt;=5,"&gt;100%",
A459&gt;5,"&gt;500%"
)</f>
        <v>10%-19.9%</v>
      </c>
      <c r="H459" s="52">
        <f t="shared" si="21"/>
        <v>0.17348441558441566</v>
      </c>
      <c r="I459" s="52">
        <f t="shared" si="22"/>
        <v>0.17348441558441566</v>
      </c>
      <c r="J459" s="12">
        <f t="shared" si="23"/>
        <v>1</v>
      </c>
    </row>
    <row r="460" spans="1:10" x14ac:dyDescent="0.25">
      <c r="A460" s="58">
        <v>0.1748549493269812</v>
      </c>
      <c r="B460" s="56" t="s">
        <v>538</v>
      </c>
      <c r="C460" s="59">
        <v>8900.2000000000007</v>
      </c>
      <c r="D460" s="60">
        <v>10456.444019999999</v>
      </c>
      <c r="G460" s="12" t="str" cm="1">
        <f t="array" ref="G460">_xlfn.IFS(
A460&lt;=-1,"(&gt;=100%)",
A460&lt;=-0.9,"(99.9%-90%)",
A460&lt;=-0.8,"(89.9%-80%)",
A460&lt;=-0.7,"(79.9%-70%)",
A460&lt;=-0.6,"(69.9%-60%)",
A460&lt;=-0.5,"(59.9%-50%)",
A460&lt;=-0.4,"(49.9%-40%)",
A460&lt;=-0.3,"(39.9%-30%)",
A460&lt;=-0.2,"(29.9%-20%)",
A460&lt;=-0.1,"(19.9%-10%)",
A460&lt;0,"(9.9%-0.01%)",
A460&lt;=0.0999,"0%-9.9%",
A460&lt;=0.1999,"10%-19.9%",
A460&lt;=0.2999,"20%-29.9%",
A460&lt;=0.3999,"30%-39.9%",
A460&lt;=0.4999,"40%-49.9%",
A460&lt;=0.5999,"50%-59.9%",
A460&lt;=0.6999,"60%-69.9%",
A460&lt;=0.7999,"70%-79.9%",
A460&lt;=0.8999,"80%-89.9%",
A460&lt;=0.999,"90%-99.9%",
A460&lt;=5,"&gt;100%",
A460&gt;5,"&gt;500%"
)</f>
        <v>10%-19.9%</v>
      </c>
      <c r="H460" s="52">
        <f t="shared" si="21"/>
        <v>0.1748549493269812</v>
      </c>
      <c r="I460" s="52">
        <f t="shared" si="22"/>
        <v>0.1748549493269812</v>
      </c>
      <c r="J460" s="12">
        <f t="shared" si="23"/>
        <v>1</v>
      </c>
    </row>
    <row r="461" spans="1:10" x14ac:dyDescent="0.25">
      <c r="A461" s="58">
        <v>0.17562289939581294</v>
      </c>
      <c r="B461" s="56" t="s">
        <v>1027</v>
      </c>
      <c r="C461" s="59">
        <v>2846.7999999999997</v>
      </c>
      <c r="D461" s="60">
        <v>3346.7632699999999</v>
      </c>
      <c r="G461" s="12" t="str" cm="1">
        <f t="array" ref="G461">_xlfn.IFS(
A461&lt;=-1,"(&gt;=100%)",
A461&lt;=-0.9,"(99.9%-90%)",
A461&lt;=-0.8,"(89.9%-80%)",
A461&lt;=-0.7,"(79.9%-70%)",
A461&lt;=-0.6,"(69.9%-60%)",
A461&lt;=-0.5,"(59.9%-50%)",
A461&lt;=-0.4,"(49.9%-40%)",
A461&lt;=-0.3,"(39.9%-30%)",
A461&lt;=-0.2,"(29.9%-20%)",
A461&lt;=-0.1,"(19.9%-10%)",
A461&lt;0,"(9.9%-0.01%)",
A461&lt;=0.0999,"0%-9.9%",
A461&lt;=0.1999,"10%-19.9%",
A461&lt;=0.2999,"20%-29.9%",
A461&lt;=0.3999,"30%-39.9%",
A461&lt;=0.4999,"40%-49.9%",
A461&lt;=0.5999,"50%-59.9%",
A461&lt;=0.6999,"60%-69.9%",
A461&lt;=0.7999,"70%-79.9%",
A461&lt;=0.8999,"80%-89.9%",
A461&lt;=0.999,"90%-99.9%",
A461&lt;=5,"&gt;100%",
A461&gt;5,"&gt;500%"
)</f>
        <v>10%-19.9%</v>
      </c>
      <c r="H461" s="52">
        <f t="shared" si="21"/>
        <v>0.17562289939581294</v>
      </c>
      <c r="I461" s="52">
        <f t="shared" si="22"/>
        <v>0.17562289939581294</v>
      </c>
      <c r="J461" s="12">
        <f t="shared" si="23"/>
        <v>1</v>
      </c>
    </row>
    <row r="462" spans="1:10" x14ac:dyDescent="0.25">
      <c r="A462" s="58">
        <v>0.18054618752039803</v>
      </c>
      <c r="B462" s="56" t="s">
        <v>776</v>
      </c>
      <c r="C462" s="59">
        <v>163.15825000000001</v>
      </c>
      <c r="D462" s="60">
        <v>192.61584999999999</v>
      </c>
      <c r="G462" s="12" t="str" cm="1">
        <f t="array" ref="G462">_xlfn.IFS(
A462&lt;=-1,"(&gt;=100%)",
A462&lt;=-0.9,"(99.9%-90%)",
A462&lt;=-0.8,"(89.9%-80%)",
A462&lt;=-0.7,"(79.9%-70%)",
A462&lt;=-0.6,"(69.9%-60%)",
A462&lt;=-0.5,"(59.9%-50%)",
A462&lt;=-0.4,"(49.9%-40%)",
A462&lt;=-0.3,"(39.9%-30%)",
A462&lt;=-0.2,"(29.9%-20%)",
A462&lt;=-0.1,"(19.9%-10%)",
A462&lt;0,"(9.9%-0.01%)",
A462&lt;=0.0999,"0%-9.9%",
A462&lt;=0.1999,"10%-19.9%",
A462&lt;=0.2999,"20%-29.9%",
A462&lt;=0.3999,"30%-39.9%",
A462&lt;=0.4999,"40%-49.9%",
A462&lt;=0.5999,"50%-59.9%",
A462&lt;=0.6999,"60%-69.9%",
A462&lt;=0.7999,"70%-79.9%",
A462&lt;=0.8999,"80%-89.9%",
A462&lt;=0.999,"90%-99.9%",
A462&lt;=5,"&gt;100%",
A462&gt;5,"&gt;500%"
)</f>
        <v>10%-19.9%</v>
      </c>
      <c r="H462" s="52">
        <f t="shared" si="21"/>
        <v>0.18054618752039803</v>
      </c>
      <c r="I462" s="52">
        <f t="shared" si="22"/>
        <v>0.18054618752039803</v>
      </c>
      <c r="J462" s="12">
        <f t="shared" si="23"/>
        <v>1</v>
      </c>
    </row>
    <row r="463" spans="1:10" x14ac:dyDescent="0.25">
      <c r="A463" s="58">
        <v>0.18127165635738837</v>
      </c>
      <c r="B463" s="56" t="s">
        <v>444</v>
      </c>
      <c r="C463" s="59">
        <v>2182.5</v>
      </c>
      <c r="D463" s="60">
        <v>2578.1253900000002</v>
      </c>
      <c r="G463" s="12" t="str" cm="1">
        <f t="array" ref="G463">_xlfn.IFS(
A463&lt;=-1,"(&gt;=100%)",
A463&lt;=-0.9,"(99.9%-90%)",
A463&lt;=-0.8,"(89.9%-80%)",
A463&lt;=-0.7,"(79.9%-70%)",
A463&lt;=-0.6,"(69.9%-60%)",
A463&lt;=-0.5,"(59.9%-50%)",
A463&lt;=-0.4,"(49.9%-40%)",
A463&lt;=-0.3,"(39.9%-30%)",
A463&lt;=-0.2,"(29.9%-20%)",
A463&lt;=-0.1,"(19.9%-10%)",
A463&lt;0,"(9.9%-0.01%)",
A463&lt;=0.0999,"0%-9.9%",
A463&lt;=0.1999,"10%-19.9%",
A463&lt;=0.2999,"20%-29.9%",
A463&lt;=0.3999,"30%-39.9%",
A463&lt;=0.4999,"40%-49.9%",
A463&lt;=0.5999,"50%-59.9%",
A463&lt;=0.6999,"60%-69.9%",
A463&lt;=0.7999,"70%-79.9%",
A463&lt;=0.8999,"80%-89.9%",
A463&lt;=0.999,"90%-99.9%",
A463&lt;=5,"&gt;100%",
A463&gt;5,"&gt;500%"
)</f>
        <v>10%-19.9%</v>
      </c>
      <c r="H463" s="52">
        <f t="shared" si="21"/>
        <v>0.18127165635738837</v>
      </c>
      <c r="I463" s="52">
        <f t="shared" si="22"/>
        <v>0.18127165635738837</v>
      </c>
      <c r="J463" s="12">
        <f t="shared" si="23"/>
        <v>1</v>
      </c>
    </row>
    <row r="464" spans="1:10" x14ac:dyDescent="0.25">
      <c r="A464" s="58">
        <v>0.18440522238163559</v>
      </c>
      <c r="B464" s="56" t="s">
        <v>32</v>
      </c>
      <c r="C464" s="59">
        <v>348.5</v>
      </c>
      <c r="D464" s="60">
        <v>412.76522</v>
      </c>
      <c r="G464" s="12" t="str" cm="1">
        <f t="array" ref="G464">_xlfn.IFS(
A464&lt;=-1,"(&gt;=100%)",
A464&lt;=-0.9,"(99.9%-90%)",
A464&lt;=-0.8,"(89.9%-80%)",
A464&lt;=-0.7,"(79.9%-70%)",
A464&lt;=-0.6,"(69.9%-60%)",
A464&lt;=-0.5,"(59.9%-50%)",
A464&lt;=-0.4,"(49.9%-40%)",
A464&lt;=-0.3,"(39.9%-30%)",
A464&lt;=-0.2,"(29.9%-20%)",
A464&lt;=-0.1,"(19.9%-10%)",
A464&lt;0,"(9.9%-0.01%)",
A464&lt;=0.0999,"0%-9.9%",
A464&lt;=0.1999,"10%-19.9%",
A464&lt;=0.2999,"20%-29.9%",
A464&lt;=0.3999,"30%-39.9%",
A464&lt;=0.4999,"40%-49.9%",
A464&lt;=0.5999,"50%-59.9%",
A464&lt;=0.6999,"60%-69.9%",
A464&lt;=0.7999,"70%-79.9%",
A464&lt;=0.8999,"80%-89.9%",
A464&lt;=0.999,"90%-99.9%",
A464&lt;=5,"&gt;100%",
A464&gt;5,"&gt;500%"
)</f>
        <v>10%-19.9%</v>
      </c>
      <c r="H464" s="52">
        <f t="shared" si="21"/>
        <v>0.18440522238163559</v>
      </c>
      <c r="I464" s="52">
        <f t="shared" si="22"/>
        <v>0.18440522238163559</v>
      </c>
      <c r="J464" s="12">
        <f t="shared" si="23"/>
        <v>1</v>
      </c>
    </row>
    <row r="465" spans="1:10" x14ac:dyDescent="0.25">
      <c r="A465" s="58">
        <v>0.19016187226639542</v>
      </c>
      <c r="B465" s="56" t="s">
        <v>508</v>
      </c>
      <c r="C465" s="59">
        <v>326.49200000000002</v>
      </c>
      <c r="D465" s="60">
        <v>388.57832999999999</v>
      </c>
      <c r="G465" s="12" t="str" cm="1">
        <f t="array" ref="G465">_xlfn.IFS(
A465&lt;=-1,"(&gt;=100%)",
A465&lt;=-0.9,"(99.9%-90%)",
A465&lt;=-0.8,"(89.9%-80%)",
A465&lt;=-0.7,"(79.9%-70%)",
A465&lt;=-0.6,"(69.9%-60%)",
A465&lt;=-0.5,"(59.9%-50%)",
A465&lt;=-0.4,"(49.9%-40%)",
A465&lt;=-0.3,"(39.9%-30%)",
A465&lt;=-0.2,"(29.9%-20%)",
A465&lt;=-0.1,"(19.9%-10%)",
A465&lt;0,"(9.9%-0.01%)",
A465&lt;=0.0999,"0%-9.9%",
A465&lt;=0.1999,"10%-19.9%",
A465&lt;=0.2999,"20%-29.9%",
A465&lt;=0.3999,"30%-39.9%",
A465&lt;=0.4999,"40%-49.9%",
A465&lt;=0.5999,"50%-59.9%",
A465&lt;=0.6999,"60%-69.9%",
A465&lt;=0.7999,"70%-79.9%",
A465&lt;=0.8999,"80%-89.9%",
A465&lt;=0.999,"90%-99.9%",
A465&lt;=5,"&gt;100%",
A465&gt;5,"&gt;500%"
)</f>
        <v>10%-19.9%</v>
      </c>
      <c r="H465" s="52">
        <f t="shared" si="21"/>
        <v>0.19016187226639542</v>
      </c>
      <c r="I465" s="52">
        <f t="shared" si="22"/>
        <v>0.19016187226639542</v>
      </c>
      <c r="J465" s="12">
        <f t="shared" si="23"/>
        <v>1</v>
      </c>
    </row>
    <row r="466" spans="1:10" x14ac:dyDescent="0.25">
      <c r="A466" s="58">
        <v>0.19068820512820511</v>
      </c>
      <c r="B466" s="56" t="s">
        <v>832</v>
      </c>
      <c r="C466" s="59">
        <v>175.5</v>
      </c>
      <c r="D466" s="60">
        <v>208.96578</v>
      </c>
      <c r="G466" s="12" t="str" cm="1">
        <f t="array" ref="G466">_xlfn.IFS(
A466&lt;=-1,"(&gt;=100%)",
A466&lt;=-0.9,"(99.9%-90%)",
A466&lt;=-0.8,"(89.9%-80%)",
A466&lt;=-0.7,"(79.9%-70%)",
A466&lt;=-0.6,"(69.9%-60%)",
A466&lt;=-0.5,"(59.9%-50%)",
A466&lt;=-0.4,"(49.9%-40%)",
A466&lt;=-0.3,"(39.9%-30%)",
A466&lt;=-0.2,"(29.9%-20%)",
A466&lt;=-0.1,"(19.9%-10%)",
A466&lt;0,"(9.9%-0.01%)",
A466&lt;=0.0999,"0%-9.9%",
A466&lt;=0.1999,"10%-19.9%",
A466&lt;=0.2999,"20%-29.9%",
A466&lt;=0.3999,"30%-39.9%",
A466&lt;=0.4999,"40%-49.9%",
A466&lt;=0.5999,"50%-59.9%",
A466&lt;=0.6999,"60%-69.9%",
A466&lt;=0.7999,"70%-79.9%",
A466&lt;=0.8999,"80%-89.9%",
A466&lt;=0.999,"90%-99.9%",
A466&lt;=5,"&gt;100%",
A466&gt;5,"&gt;500%"
)</f>
        <v>10%-19.9%</v>
      </c>
      <c r="H466" s="52">
        <f t="shared" si="21"/>
        <v>0.19068820512820511</v>
      </c>
      <c r="I466" s="52">
        <f t="shared" si="22"/>
        <v>0.19068820512820511</v>
      </c>
      <c r="J466" s="12">
        <f t="shared" si="23"/>
        <v>1</v>
      </c>
    </row>
    <row r="467" spans="1:10" x14ac:dyDescent="0.25">
      <c r="A467" s="58">
        <v>0.19214906801007561</v>
      </c>
      <c r="B467" s="56" t="s">
        <v>233</v>
      </c>
      <c r="C467" s="59">
        <v>198.5</v>
      </c>
      <c r="D467" s="60">
        <v>236.64159000000001</v>
      </c>
      <c r="G467" s="12" t="str" cm="1">
        <f t="array" ref="G467">_xlfn.IFS(
A467&lt;=-1,"(&gt;=100%)",
A467&lt;=-0.9,"(99.9%-90%)",
A467&lt;=-0.8,"(89.9%-80%)",
A467&lt;=-0.7,"(79.9%-70%)",
A467&lt;=-0.6,"(69.9%-60%)",
A467&lt;=-0.5,"(59.9%-50%)",
A467&lt;=-0.4,"(49.9%-40%)",
A467&lt;=-0.3,"(39.9%-30%)",
A467&lt;=-0.2,"(29.9%-20%)",
A467&lt;=-0.1,"(19.9%-10%)",
A467&lt;0,"(9.9%-0.01%)",
A467&lt;=0.0999,"0%-9.9%",
A467&lt;=0.1999,"10%-19.9%",
A467&lt;=0.2999,"20%-29.9%",
A467&lt;=0.3999,"30%-39.9%",
A467&lt;=0.4999,"40%-49.9%",
A467&lt;=0.5999,"50%-59.9%",
A467&lt;=0.6999,"60%-69.9%",
A467&lt;=0.7999,"70%-79.9%",
A467&lt;=0.8999,"80%-89.9%",
A467&lt;=0.999,"90%-99.9%",
A467&lt;=5,"&gt;100%",
A467&gt;5,"&gt;500%"
)</f>
        <v>10%-19.9%</v>
      </c>
      <c r="H467" s="52">
        <f t="shared" si="21"/>
        <v>0.19214906801007561</v>
      </c>
      <c r="I467" s="52">
        <f t="shared" si="22"/>
        <v>0.19214906801007561</v>
      </c>
      <c r="J467" s="12">
        <f t="shared" si="23"/>
        <v>1</v>
      </c>
    </row>
    <row r="468" spans="1:10" x14ac:dyDescent="0.25">
      <c r="A468" s="58">
        <v>0.19826045112781948</v>
      </c>
      <c r="B468" s="56" t="s">
        <v>252</v>
      </c>
      <c r="C468" s="59">
        <v>199.5</v>
      </c>
      <c r="D468" s="60">
        <v>239.05295999999998</v>
      </c>
      <c r="G468" s="12" t="str" cm="1">
        <f t="array" ref="G468">_xlfn.IFS(
A468&lt;=-1,"(&gt;=100%)",
A468&lt;=-0.9,"(99.9%-90%)",
A468&lt;=-0.8,"(89.9%-80%)",
A468&lt;=-0.7,"(79.9%-70%)",
A468&lt;=-0.6,"(69.9%-60%)",
A468&lt;=-0.5,"(59.9%-50%)",
A468&lt;=-0.4,"(49.9%-40%)",
A468&lt;=-0.3,"(39.9%-30%)",
A468&lt;=-0.2,"(29.9%-20%)",
A468&lt;=-0.1,"(19.9%-10%)",
A468&lt;0,"(9.9%-0.01%)",
A468&lt;=0.0999,"0%-9.9%",
A468&lt;=0.1999,"10%-19.9%",
A468&lt;=0.2999,"20%-29.9%",
A468&lt;=0.3999,"30%-39.9%",
A468&lt;=0.4999,"40%-49.9%",
A468&lt;=0.5999,"50%-59.9%",
A468&lt;=0.6999,"60%-69.9%",
A468&lt;=0.7999,"70%-79.9%",
A468&lt;=0.8999,"80%-89.9%",
A468&lt;=0.999,"90%-99.9%",
A468&lt;=5,"&gt;100%",
A468&gt;5,"&gt;500%"
)</f>
        <v>10%-19.9%</v>
      </c>
      <c r="H468" s="52">
        <f t="shared" si="21"/>
        <v>0.19826045112781948</v>
      </c>
      <c r="I468" s="52">
        <f t="shared" si="22"/>
        <v>0.19826045112781948</v>
      </c>
      <c r="J468" s="12">
        <f t="shared" si="23"/>
        <v>1</v>
      </c>
    </row>
    <row r="469" spans="1:10" x14ac:dyDescent="0.25">
      <c r="A469" s="58">
        <v>0.19934170274170296</v>
      </c>
      <c r="B469" s="56" t="s">
        <v>915</v>
      </c>
      <c r="C469" s="59">
        <v>138.6</v>
      </c>
      <c r="D469" s="60">
        <v>166.22876000000002</v>
      </c>
      <c r="G469" s="12" t="str" cm="1">
        <f t="array" ref="G469">_xlfn.IFS(
A469&lt;=-1,"(&gt;=100%)",
A469&lt;=-0.9,"(99.9%-90%)",
A469&lt;=-0.8,"(89.9%-80%)",
A469&lt;=-0.7,"(79.9%-70%)",
A469&lt;=-0.6,"(69.9%-60%)",
A469&lt;=-0.5,"(59.9%-50%)",
A469&lt;=-0.4,"(49.9%-40%)",
A469&lt;=-0.3,"(39.9%-30%)",
A469&lt;=-0.2,"(29.9%-20%)",
A469&lt;=-0.1,"(19.9%-10%)",
A469&lt;0,"(9.9%-0.01%)",
A469&lt;=0.0999,"0%-9.9%",
A469&lt;=0.1999,"10%-19.9%",
A469&lt;=0.2999,"20%-29.9%",
A469&lt;=0.3999,"30%-39.9%",
A469&lt;=0.4999,"40%-49.9%",
A469&lt;=0.5999,"50%-59.9%",
A469&lt;=0.6999,"60%-69.9%",
A469&lt;=0.7999,"70%-79.9%",
A469&lt;=0.8999,"80%-89.9%",
A469&lt;=0.999,"90%-99.9%",
A469&lt;=5,"&gt;100%",
A469&gt;5,"&gt;500%"
)</f>
        <v>10%-19.9%</v>
      </c>
      <c r="H469" s="52">
        <f t="shared" si="21"/>
        <v>0.19934170274170296</v>
      </c>
      <c r="I469" s="52">
        <f t="shared" si="22"/>
        <v>0.19934170274170296</v>
      </c>
      <c r="J469" s="12">
        <f t="shared" si="23"/>
        <v>1</v>
      </c>
    </row>
    <row r="470" spans="1:10" x14ac:dyDescent="0.25">
      <c r="A470" s="58">
        <v>0.20265356231144122</v>
      </c>
      <c r="B470" s="56" t="s">
        <v>676</v>
      </c>
      <c r="C470" s="59">
        <v>1292.7</v>
      </c>
      <c r="D470" s="60">
        <v>1554.6702600000001</v>
      </c>
      <c r="G470" s="12" t="str" cm="1">
        <f t="array" ref="G470">_xlfn.IFS(
A470&lt;=-1,"(&gt;=100%)",
A470&lt;=-0.9,"(99.9%-90%)",
A470&lt;=-0.8,"(89.9%-80%)",
A470&lt;=-0.7,"(79.9%-70%)",
A470&lt;=-0.6,"(69.9%-60%)",
A470&lt;=-0.5,"(59.9%-50%)",
A470&lt;=-0.4,"(49.9%-40%)",
A470&lt;=-0.3,"(39.9%-30%)",
A470&lt;=-0.2,"(29.9%-20%)",
A470&lt;=-0.1,"(19.9%-10%)",
A470&lt;0,"(9.9%-0.01%)",
A470&lt;=0.0999,"0%-9.9%",
A470&lt;=0.1999,"10%-19.9%",
A470&lt;=0.2999,"20%-29.9%",
A470&lt;=0.3999,"30%-39.9%",
A470&lt;=0.4999,"40%-49.9%",
A470&lt;=0.5999,"50%-59.9%",
A470&lt;=0.6999,"60%-69.9%",
A470&lt;=0.7999,"70%-79.9%",
A470&lt;=0.8999,"80%-89.9%",
A470&lt;=0.999,"90%-99.9%",
A470&lt;=5,"&gt;100%",
A470&gt;5,"&gt;500%"
)</f>
        <v>20%-29.9%</v>
      </c>
      <c r="H470" s="52">
        <f t="shared" si="21"/>
        <v>0.20265356231144122</v>
      </c>
      <c r="I470" s="52">
        <f t="shared" si="22"/>
        <v>0.20265356231144122</v>
      </c>
      <c r="J470" s="12">
        <f t="shared" si="23"/>
        <v>1</v>
      </c>
    </row>
    <row r="471" spans="1:10" x14ac:dyDescent="0.25">
      <c r="A471" s="58">
        <v>0.20663247967479678</v>
      </c>
      <c r="B471" s="56" t="s">
        <v>472</v>
      </c>
      <c r="C471" s="59">
        <v>492</v>
      </c>
      <c r="D471" s="60">
        <v>593.66318000000001</v>
      </c>
      <c r="G471" s="12" t="str" cm="1">
        <f t="array" ref="G471">_xlfn.IFS(
A471&lt;=-1,"(&gt;=100%)",
A471&lt;=-0.9,"(99.9%-90%)",
A471&lt;=-0.8,"(89.9%-80%)",
A471&lt;=-0.7,"(79.9%-70%)",
A471&lt;=-0.6,"(69.9%-60%)",
A471&lt;=-0.5,"(59.9%-50%)",
A471&lt;=-0.4,"(49.9%-40%)",
A471&lt;=-0.3,"(39.9%-30%)",
A471&lt;=-0.2,"(29.9%-20%)",
A471&lt;=-0.1,"(19.9%-10%)",
A471&lt;0,"(9.9%-0.01%)",
A471&lt;=0.0999,"0%-9.9%",
A471&lt;=0.1999,"10%-19.9%",
A471&lt;=0.2999,"20%-29.9%",
A471&lt;=0.3999,"30%-39.9%",
A471&lt;=0.4999,"40%-49.9%",
A471&lt;=0.5999,"50%-59.9%",
A471&lt;=0.6999,"60%-69.9%",
A471&lt;=0.7999,"70%-79.9%",
A471&lt;=0.8999,"80%-89.9%",
A471&lt;=0.999,"90%-99.9%",
A471&lt;=5,"&gt;100%",
A471&gt;5,"&gt;500%"
)</f>
        <v>20%-29.9%</v>
      </c>
      <c r="H471" s="52">
        <f t="shared" si="21"/>
        <v>0.20663247967479678</v>
      </c>
      <c r="I471" s="52">
        <f t="shared" si="22"/>
        <v>0.20663247967479678</v>
      </c>
      <c r="J471" s="12">
        <f t="shared" si="23"/>
        <v>1</v>
      </c>
    </row>
    <row r="472" spans="1:10" x14ac:dyDescent="0.25">
      <c r="A472" s="58">
        <v>0.21261889989518848</v>
      </c>
      <c r="B472" s="56" t="s">
        <v>820</v>
      </c>
      <c r="C472" s="59">
        <v>402.35947999999996</v>
      </c>
      <c r="D472" s="60">
        <v>487.90871000000004</v>
      </c>
      <c r="G472" s="12" t="str" cm="1">
        <f t="array" ref="G472">_xlfn.IFS(
A472&lt;=-1,"(&gt;=100%)",
A472&lt;=-0.9,"(99.9%-90%)",
A472&lt;=-0.8,"(89.9%-80%)",
A472&lt;=-0.7,"(79.9%-70%)",
A472&lt;=-0.6,"(69.9%-60%)",
A472&lt;=-0.5,"(59.9%-50%)",
A472&lt;=-0.4,"(49.9%-40%)",
A472&lt;=-0.3,"(39.9%-30%)",
A472&lt;=-0.2,"(29.9%-20%)",
A472&lt;=-0.1,"(19.9%-10%)",
A472&lt;0,"(9.9%-0.01%)",
A472&lt;=0.0999,"0%-9.9%",
A472&lt;=0.1999,"10%-19.9%",
A472&lt;=0.2999,"20%-29.9%",
A472&lt;=0.3999,"30%-39.9%",
A472&lt;=0.4999,"40%-49.9%",
A472&lt;=0.5999,"50%-59.9%",
A472&lt;=0.6999,"60%-69.9%",
A472&lt;=0.7999,"70%-79.9%",
A472&lt;=0.8999,"80%-89.9%",
A472&lt;=0.999,"90%-99.9%",
A472&lt;=5,"&gt;100%",
A472&gt;5,"&gt;500%"
)</f>
        <v>20%-29.9%</v>
      </c>
      <c r="H472" s="52">
        <f t="shared" si="21"/>
        <v>0.21261889989518848</v>
      </c>
      <c r="I472" s="52">
        <f t="shared" si="22"/>
        <v>0.21261889989518848</v>
      </c>
      <c r="J472" s="12">
        <f t="shared" si="23"/>
        <v>1</v>
      </c>
    </row>
    <row r="473" spans="1:10" x14ac:dyDescent="0.25">
      <c r="A473" s="58">
        <v>0.21658066179951654</v>
      </c>
      <c r="B473" s="56" t="s">
        <v>625</v>
      </c>
      <c r="C473" s="59">
        <v>8026.6</v>
      </c>
      <c r="D473" s="60">
        <v>9765.0063399999999</v>
      </c>
      <c r="G473" s="12" t="str" cm="1">
        <f t="array" ref="G473">_xlfn.IFS(
A473&lt;=-1,"(&gt;=100%)",
A473&lt;=-0.9,"(99.9%-90%)",
A473&lt;=-0.8,"(89.9%-80%)",
A473&lt;=-0.7,"(79.9%-70%)",
A473&lt;=-0.6,"(69.9%-60%)",
A473&lt;=-0.5,"(59.9%-50%)",
A473&lt;=-0.4,"(49.9%-40%)",
A473&lt;=-0.3,"(39.9%-30%)",
A473&lt;=-0.2,"(29.9%-20%)",
A473&lt;=-0.1,"(19.9%-10%)",
A473&lt;0,"(9.9%-0.01%)",
A473&lt;=0.0999,"0%-9.9%",
A473&lt;=0.1999,"10%-19.9%",
A473&lt;=0.2999,"20%-29.9%",
A473&lt;=0.3999,"30%-39.9%",
A473&lt;=0.4999,"40%-49.9%",
A473&lt;=0.5999,"50%-59.9%",
A473&lt;=0.6999,"60%-69.9%",
A473&lt;=0.7999,"70%-79.9%",
A473&lt;=0.8999,"80%-89.9%",
A473&lt;=0.999,"90%-99.9%",
A473&lt;=5,"&gt;100%",
A473&gt;5,"&gt;500%"
)</f>
        <v>20%-29.9%</v>
      </c>
      <c r="H473" s="52">
        <f t="shared" si="21"/>
        <v>0.21658066179951654</v>
      </c>
      <c r="I473" s="52">
        <f t="shared" si="22"/>
        <v>0.21658066179951654</v>
      </c>
      <c r="J473" s="12">
        <f t="shared" si="23"/>
        <v>1</v>
      </c>
    </row>
    <row r="474" spans="1:10" x14ac:dyDescent="0.25">
      <c r="A474" s="58">
        <v>0.21746396625222017</v>
      </c>
      <c r="B474" s="56" t="s">
        <v>548</v>
      </c>
      <c r="C474" s="59">
        <v>5630</v>
      </c>
      <c r="D474" s="60">
        <v>6854.3221299999996</v>
      </c>
      <c r="G474" s="12" t="str" cm="1">
        <f t="array" ref="G474">_xlfn.IFS(
A474&lt;=-1,"(&gt;=100%)",
A474&lt;=-0.9,"(99.9%-90%)",
A474&lt;=-0.8,"(89.9%-80%)",
A474&lt;=-0.7,"(79.9%-70%)",
A474&lt;=-0.6,"(69.9%-60%)",
A474&lt;=-0.5,"(59.9%-50%)",
A474&lt;=-0.4,"(49.9%-40%)",
A474&lt;=-0.3,"(39.9%-30%)",
A474&lt;=-0.2,"(29.9%-20%)",
A474&lt;=-0.1,"(19.9%-10%)",
A474&lt;0,"(9.9%-0.01%)",
A474&lt;=0.0999,"0%-9.9%",
A474&lt;=0.1999,"10%-19.9%",
A474&lt;=0.2999,"20%-29.9%",
A474&lt;=0.3999,"30%-39.9%",
A474&lt;=0.4999,"40%-49.9%",
A474&lt;=0.5999,"50%-59.9%",
A474&lt;=0.6999,"60%-69.9%",
A474&lt;=0.7999,"70%-79.9%",
A474&lt;=0.8999,"80%-89.9%",
A474&lt;=0.999,"90%-99.9%",
A474&lt;=5,"&gt;100%",
A474&gt;5,"&gt;500%"
)</f>
        <v>20%-29.9%</v>
      </c>
      <c r="H474" s="52">
        <f t="shared" si="21"/>
        <v>0.21746396625222017</v>
      </c>
      <c r="I474" s="52">
        <f t="shared" si="22"/>
        <v>0.21746396625222017</v>
      </c>
      <c r="J474" s="12">
        <f t="shared" si="23"/>
        <v>1</v>
      </c>
    </row>
    <row r="475" spans="1:10" x14ac:dyDescent="0.25">
      <c r="A475" s="58">
        <v>0.22029840332109216</v>
      </c>
      <c r="B475" s="56" t="s">
        <v>240</v>
      </c>
      <c r="C475" s="59">
        <v>1252.5999999999999</v>
      </c>
      <c r="D475" s="60">
        <v>1528.5457799999999</v>
      </c>
      <c r="G475" s="12" t="str" cm="1">
        <f t="array" ref="G475">_xlfn.IFS(
A475&lt;=-1,"(&gt;=100%)",
A475&lt;=-0.9,"(99.9%-90%)",
A475&lt;=-0.8,"(89.9%-80%)",
A475&lt;=-0.7,"(79.9%-70%)",
A475&lt;=-0.6,"(69.9%-60%)",
A475&lt;=-0.5,"(59.9%-50%)",
A475&lt;=-0.4,"(49.9%-40%)",
A475&lt;=-0.3,"(39.9%-30%)",
A475&lt;=-0.2,"(29.9%-20%)",
A475&lt;=-0.1,"(19.9%-10%)",
A475&lt;0,"(9.9%-0.01%)",
A475&lt;=0.0999,"0%-9.9%",
A475&lt;=0.1999,"10%-19.9%",
A475&lt;=0.2999,"20%-29.9%",
A475&lt;=0.3999,"30%-39.9%",
A475&lt;=0.4999,"40%-49.9%",
A475&lt;=0.5999,"50%-59.9%",
A475&lt;=0.6999,"60%-69.9%",
A475&lt;=0.7999,"70%-79.9%",
A475&lt;=0.8999,"80%-89.9%",
A475&lt;=0.999,"90%-99.9%",
A475&lt;=5,"&gt;100%",
A475&gt;5,"&gt;500%"
)</f>
        <v>20%-29.9%</v>
      </c>
      <c r="H475" s="52">
        <f t="shared" si="21"/>
        <v>0.22029840332109216</v>
      </c>
      <c r="I475" s="52">
        <f t="shared" si="22"/>
        <v>0.22029840332109216</v>
      </c>
      <c r="J475" s="12">
        <f t="shared" si="23"/>
        <v>1</v>
      </c>
    </row>
    <row r="476" spans="1:10" x14ac:dyDescent="0.25">
      <c r="A476" s="58">
        <v>0.2282602201375486</v>
      </c>
      <c r="B476" s="56" t="s">
        <v>907</v>
      </c>
      <c r="C476" s="59">
        <v>401.02199999999999</v>
      </c>
      <c r="D476" s="60">
        <v>492.55937</v>
      </c>
      <c r="G476" s="12" t="str" cm="1">
        <f t="array" ref="G476">_xlfn.IFS(
A476&lt;=-1,"(&gt;=100%)",
A476&lt;=-0.9,"(99.9%-90%)",
A476&lt;=-0.8,"(89.9%-80%)",
A476&lt;=-0.7,"(79.9%-70%)",
A476&lt;=-0.6,"(69.9%-60%)",
A476&lt;=-0.5,"(59.9%-50%)",
A476&lt;=-0.4,"(49.9%-40%)",
A476&lt;=-0.3,"(39.9%-30%)",
A476&lt;=-0.2,"(29.9%-20%)",
A476&lt;=-0.1,"(19.9%-10%)",
A476&lt;0,"(9.9%-0.01%)",
A476&lt;=0.0999,"0%-9.9%",
A476&lt;=0.1999,"10%-19.9%",
A476&lt;=0.2999,"20%-29.9%",
A476&lt;=0.3999,"30%-39.9%",
A476&lt;=0.4999,"40%-49.9%",
A476&lt;=0.5999,"50%-59.9%",
A476&lt;=0.6999,"60%-69.9%",
A476&lt;=0.7999,"70%-79.9%",
A476&lt;=0.8999,"80%-89.9%",
A476&lt;=0.999,"90%-99.9%",
A476&lt;=5,"&gt;100%",
A476&gt;5,"&gt;500%"
)</f>
        <v>20%-29.9%</v>
      </c>
      <c r="H476" s="52">
        <f t="shared" si="21"/>
        <v>0.2282602201375486</v>
      </c>
      <c r="I476" s="52">
        <f t="shared" si="22"/>
        <v>0.2282602201375486</v>
      </c>
      <c r="J476" s="12">
        <f t="shared" si="23"/>
        <v>1</v>
      </c>
    </row>
    <row r="477" spans="1:10" x14ac:dyDescent="0.25">
      <c r="A477" s="58">
        <v>0.23883183037106334</v>
      </c>
      <c r="B477" s="56" t="s">
        <v>699</v>
      </c>
      <c r="C477" s="59">
        <v>1603.5</v>
      </c>
      <c r="D477" s="60">
        <v>1986.46684</v>
      </c>
      <c r="G477" s="12" t="str" cm="1">
        <f t="array" ref="G477">_xlfn.IFS(
A477&lt;=-1,"(&gt;=100%)",
A477&lt;=-0.9,"(99.9%-90%)",
A477&lt;=-0.8,"(89.9%-80%)",
A477&lt;=-0.7,"(79.9%-70%)",
A477&lt;=-0.6,"(69.9%-60%)",
A477&lt;=-0.5,"(59.9%-50%)",
A477&lt;=-0.4,"(49.9%-40%)",
A477&lt;=-0.3,"(39.9%-30%)",
A477&lt;=-0.2,"(29.9%-20%)",
A477&lt;=-0.1,"(19.9%-10%)",
A477&lt;0,"(9.9%-0.01%)",
A477&lt;=0.0999,"0%-9.9%",
A477&lt;=0.1999,"10%-19.9%",
A477&lt;=0.2999,"20%-29.9%",
A477&lt;=0.3999,"30%-39.9%",
A477&lt;=0.4999,"40%-49.9%",
A477&lt;=0.5999,"50%-59.9%",
A477&lt;=0.6999,"60%-69.9%",
A477&lt;=0.7999,"70%-79.9%",
A477&lt;=0.8999,"80%-89.9%",
A477&lt;=0.999,"90%-99.9%",
A477&lt;=5,"&gt;100%",
A477&gt;5,"&gt;500%"
)</f>
        <v>20%-29.9%</v>
      </c>
      <c r="H477" s="52">
        <f t="shared" si="21"/>
        <v>0.23883183037106334</v>
      </c>
      <c r="I477" s="52">
        <f t="shared" si="22"/>
        <v>0.23883183037106334</v>
      </c>
      <c r="J477" s="12">
        <f t="shared" si="23"/>
        <v>1</v>
      </c>
    </row>
    <row r="478" spans="1:10" x14ac:dyDescent="0.25">
      <c r="A478" s="58">
        <v>0.23948602386934667</v>
      </c>
      <c r="B478" s="56" t="s">
        <v>540</v>
      </c>
      <c r="C478" s="59">
        <v>636.79999999999995</v>
      </c>
      <c r="D478" s="60">
        <v>789.30469999999991</v>
      </c>
      <c r="G478" s="12" t="str" cm="1">
        <f t="array" ref="G478">_xlfn.IFS(
A478&lt;=-1,"(&gt;=100%)",
A478&lt;=-0.9,"(99.9%-90%)",
A478&lt;=-0.8,"(89.9%-80%)",
A478&lt;=-0.7,"(79.9%-70%)",
A478&lt;=-0.6,"(69.9%-60%)",
A478&lt;=-0.5,"(59.9%-50%)",
A478&lt;=-0.4,"(49.9%-40%)",
A478&lt;=-0.3,"(39.9%-30%)",
A478&lt;=-0.2,"(29.9%-20%)",
A478&lt;=-0.1,"(19.9%-10%)",
A478&lt;0,"(9.9%-0.01%)",
A478&lt;=0.0999,"0%-9.9%",
A478&lt;=0.1999,"10%-19.9%",
A478&lt;=0.2999,"20%-29.9%",
A478&lt;=0.3999,"30%-39.9%",
A478&lt;=0.4999,"40%-49.9%",
A478&lt;=0.5999,"50%-59.9%",
A478&lt;=0.6999,"60%-69.9%",
A478&lt;=0.7999,"70%-79.9%",
A478&lt;=0.8999,"80%-89.9%",
A478&lt;=0.999,"90%-99.9%",
A478&lt;=5,"&gt;100%",
A478&gt;5,"&gt;500%"
)</f>
        <v>20%-29.9%</v>
      </c>
      <c r="H478" s="52">
        <f t="shared" si="21"/>
        <v>0.23948602386934667</v>
      </c>
      <c r="I478" s="52">
        <f t="shared" si="22"/>
        <v>0.23948602386934667</v>
      </c>
      <c r="J478" s="12">
        <f t="shared" si="23"/>
        <v>1</v>
      </c>
    </row>
    <row r="479" spans="1:10" x14ac:dyDescent="0.25">
      <c r="A479" s="58">
        <v>0.24425200803212854</v>
      </c>
      <c r="B479" s="56" t="s">
        <v>388</v>
      </c>
      <c r="C479" s="59">
        <v>49.8</v>
      </c>
      <c r="D479" s="60">
        <v>61.963749999999997</v>
      </c>
      <c r="G479" s="12" t="str" cm="1">
        <f t="array" ref="G479">_xlfn.IFS(
A479&lt;=-1,"(&gt;=100%)",
A479&lt;=-0.9,"(99.9%-90%)",
A479&lt;=-0.8,"(89.9%-80%)",
A479&lt;=-0.7,"(79.9%-70%)",
A479&lt;=-0.6,"(69.9%-60%)",
A479&lt;=-0.5,"(59.9%-50%)",
A479&lt;=-0.4,"(49.9%-40%)",
A479&lt;=-0.3,"(39.9%-30%)",
A479&lt;=-0.2,"(29.9%-20%)",
A479&lt;=-0.1,"(19.9%-10%)",
A479&lt;0,"(9.9%-0.01%)",
A479&lt;=0.0999,"0%-9.9%",
A479&lt;=0.1999,"10%-19.9%",
A479&lt;=0.2999,"20%-29.9%",
A479&lt;=0.3999,"30%-39.9%",
A479&lt;=0.4999,"40%-49.9%",
A479&lt;=0.5999,"50%-59.9%",
A479&lt;=0.6999,"60%-69.9%",
A479&lt;=0.7999,"70%-79.9%",
A479&lt;=0.8999,"80%-89.9%",
A479&lt;=0.999,"90%-99.9%",
A479&lt;=5,"&gt;100%",
A479&gt;5,"&gt;500%"
)</f>
        <v>20%-29.9%</v>
      </c>
      <c r="H479" s="52">
        <f t="shared" si="21"/>
        <v>0.24425200803212854</v>
      </c>
      <c r="I479" s="52">
        <f t="shared" si="22"/>
        <v>0.24425200803212854</v>
      </c>
      <c r="J479" s="12">
        <f t="shared" si="23"/>
        <v>1</v>
      </c>
    </row>
    <row r="480" spans="1:10" x14ac:dyDescent="0.25">
      <c r="A480" s="58">
        <v>0.2475954718493287</v>
      </c>
      <c r="B480" s="56" t="s">
        <v>691</v>
      </c>
      <c r="C480" s="59">
        <v>499.1</v>
      </c>
      <c r="D480" s="60">
        <v>622.67489999999998</v>
      </c>
      <c r="G480" s="12" t="str" cm="1">
        <f t="array" ref="G480">_xlfn.IFS(
A480&lt;=-1,"(&gt;=100%)",
A480&lt;=-0.9,"(99.9%-90%)",
A480&lt;=-0.8,"(89.9%-80%)",
A480&lt;=-0.7,"(79.9%-70%)",
A480&lt;=-0.6,"(69.9%-60%)",
A480&lt;=-0.5,"(59.9%-50%)",
A480&lt;=-0.4,"(49.9%-40%)",
A480&lt;=-0.3,"(39.9%-30%)",
A480&lt;=-0.2,"(29.9%-20%)",
A480&lt;=-0.1,"(19.9%-10%)",
A480&lt;0,"(9.9%-0.01%)",
A480&lt;=0.0999,"0%-9.9%",
A480&lt;=0.1999,"10%-19.9%",
A480&lt;=0.2999,"20%-29.9%",
A480&lt;=0.3999,"30%-39.9%",
A480&lt;=0.4999,"40%-49.9%",
A480&lt;=0.5999,"50%-59.9%",
A480&lt;=0.6999,"60%-69.9%",
A480&lt;=0.7999,"70%-79.9%",
A480&lt;=0.8999,"80%-89.9%",
A480&lt;=0.999,"90%-99.9%",
A480&lt;=5,"&gt;100%",
A480&gt;5,"&gt;500%"
)</f>
        <v>20%-29.9%</v>
      </c>
      <c r="H480" s="52">
        <f t="shared" si="21"/>
        <v>0.2475954718493287</v>
      </c>
      <c r="I480" s="52">
        <f t="shared" si="22"/>
        <v>0.2475954718493287</v>
      </c>
      <c r="J480" s="12">
        <f t="shared" si="23"/>
        <v>1</v>
      </c>
    </row>
    <row r="481" spans="1:10" x14ac:dyDescent="0.25">
      <c r="A481" s="58">
        <v>0.25128296059637911</v>
      </c>
      <c r="B481" s="56" t="s">
        <v>408</v>
      </c>
      <c r="C481" s="59">
        <v>469.5</v>
      </c>
      <c r="D481" s="60">
        <v>587.47735</v>
      </c>
      <c r="G481" s="12" t="str" cm="1">
        <f t="array" ref="G481">_xlfn.IFS(
A481&lt;=-1,"(&gt;=100%)",
A481&lt;=-0.9,"(99.9%-90%)",
A481&lt;=-0.8,"(89.9%-80%)",
A481&lt;=-0.7,"(79.9%-70%)",
A481&lt;=-0.6,"(69.9%-60%)",
A481&lt;=-0.5,"(59.9%-50%)",
A481&lt;=-0.4,"(49.9%-40%)",
A481&lt;=-0.3,"(39.9%-30%)",
A481&lt;=-0.2,"(29.9%-20%)",
A481&lt;=-0.1,"(19.9%-10%)",
A481&lt;0,"(9.9%-0.01%)",
A481&lt;=0.0999,"0%-9.9%",
A481&lt;=0.1999,"10%-19.9%",
A481&lt;=0.2999,"20%-29.9%",
A481&lt;=0.3999,"30%-39.9%",
A481&lt;=0.4999,"40%-49.9%",
A481&lt;=0.5999,"50%-59.9%",
A481&lt;=0.6999,"60%-69.9%",
A481&lt;=0.7999,"70%-79.9%",
A481&lt;=0.8999,"80%-89.9%",
A481&lt;=0.999,"90%-99.9%",
A481&lt;=5,"&gt;100%",
A481&gt;5,"&gt;500%"
)</f>
        <v>20%-29.9%</v>
      </c>
      <c r="H481" s="52">
        <f t="shared" si="21"/>
        <v>0.25128296059637911</v>
      </c>
      <c r="I481" s="52">
        <f t="shared" si="22"/>
        <v>0.25128296059637911</v>
      </c>
      <c r="J481" s="12">
        <f t="shared" si="23"/>
        <v>1</v>
      </c>
    </row>
    <row r="482" spans="1:10" x14ac:dyDescent="0.25">
      <c r="A482" s="58">
        <v>0.2517301546391752</v>
      </c>
      <c r="B482" s="56" t="s">
        <v>252</v>
      </c>
      <c r="C482" s="59">
        <v>194</v>
      </c>
      <c r="D482" s="60">
        <v>242.83564999999999</v>
      </c>
      <c r="G482" s="12" t="str" cm="1">
        <f t="array" ref="G482">_xlfn.IFS(
A482&lt;=-1,"(&gt;=100%)",
A482&lt;=-0.9,"(99.9%-90%)",
A482&lt;=-0.8,"(89.9%-80%)",
A482&lt;=-0.7,"(79.9%-70%)",
A482&lt;=-0.6,"(69.9%-60%)",
A482&lt;=-0.5,"(59.9%-50%)",
A482&lt;=-0.4,"(49.9%-40%)",
A482&lt;=-0.3,"(39.9%-30%)",
A482&lt;=-0.2,"(29.9%-20%)",
A482&lt;=-0.1,"(19.9%-10%)",
A482&lt;0,"(9.9%-0.01%)",
A482&lt;=0.0999,"0%-9.9%",
A482&lt;=0.1999,"10%-19.9%",
A482&lt;=0.2999,"20%-29.9%",
A482&lt;=0.3999,"30%-39.9%",
A482&lt;=0.4999,"40%-49.9%",
A482&lt;=0.5999,"50%-59.9%",
A482&lt;=0.6999,"60%-69.9%",
A482&lt;=0.7999,"70%-79.9%",
A482&lt;=0.8999,"80%-89.9%",
A482&lt;=0.999,"90%-99.9%",
A482&lt;=5,"&gt;100%",
A482&gt;5,"&gt;500%"
)</f>
        <v>20%-29.9%</v>
      </c>
      <c r="H482" s="52">
        <f t="shared" si="21"/>
        <v>0.2517301546391752</v>
      </c>
      <c r="I482" s="52">
        <f t="shared" si="22"/>
        <v>0.2517301546391752</v>
      </c>
      <c r="J482" s="12">
        <f t="shared" si="23"/>
        <v>1</v>
      </c>
    </row>
    <row r="483" spans="1:10" x14ac:dyDescent="0.25">
      <c r="A483" s="58">
        <v>0.25471179173675779</v>
      </c>
      <c r="B483" s="56" t="s">
        <v>80</v>
      </c>
      <c r="C483" s="59">
        <v>2437.3000000000002</v>
      </c>
      <c r="D483" s="60">
        <v>3058.10905</v>
      </c>
      <c r="G483" s="12" t="str" cm="1">
        <f t="array" ref="G483">_xlfn.IFS(
A483&lt;=-1,"(&gt;=100%)",
A483&lt;=-0.9,"(99.9%-90%)",
A483&lt;=-0.8,"(89.9%-80%)",
A483&lt;=-0.7,"(79.9%-70%)",
A483&lt;=-0.6,"(69.9%-60%)",
A483&lt;=-0.5,"(59.9%-50%)",
A483&lt;=-0.4,"(49.9%-40%)",
A483&lt;=-0.3,"(39.9%-30%)",
A483&lt;=-0.2,"(29.9%-20%)",
A483&lt;=-0.1,"(19.9%-10%)",
A483&lt;0,"(9.9%-0.01%)",
A483&lt;=0.0999,"0%-9.9%",
A483&lt;=0.1999,"10%-19.9%",
A483&lt;=0.2999,"20%-29.9%",
A483&lt;=0.3999,"30%-39.9%",
A483&lt;=0.4999,"40%-49.9%",
A483&lt;=0.5999,"50%-59.9%",
A483&lt;=0.6999,"60%-69.9%",
A483&lt;=0.7999,"70%-79.9%",
A483&lt;=0.8999,"80%-89.9%",
A483&lt;=0.999,"90%-99.9%",
A483&lt;=5,"&gt;100%",
A483&gt;5,"&gt;500%"
)</f>
        <v>20%-29.9%</v>
      </c>
      <c r="H483" s="52">
        <f t="shared" si="21"/>
        <v>0.25471179173675779</v>
      </c>
      <c r="I483" s="52">
        <f t="shared" si="22"/>
        <v>0.25471179173675779</v>
      </c>
      <c r="J483" s="12">
        <f t="shared" si="23"/>
        <v>1</v>
      </c>
    </row>
    <row r="484" spans="1:10" x14ac:dyDescent="0.25">
      <c r="A484" s="58">
        <v>0.26290962962962966</v>
      </c>
      <c r="B484" s="56" t="s">
        <v>866</v>
      </c>
      <c r="C484" s="59">
        <v>189</v>
      </c>
      <c r="D484" s="60">
        <v>238.68992</v>
      </c>
      <c r="G484" s="12" t="str" cm="1">
        <f t="array" ref="G484">_xlfn.IFS(
A484&lt;=-1,"(&gt;=100%)",
A484&lt;=-0.9,"(99.9%-90%)",
A484&lt;=-0.8,"(89.9%-80%)",
A484&lt;=-0.7,"(79.9%-70%)",
A484&lt;=-0.6,"(69.9%-60%)",
A484&lt;=-0.5,"(59.9%-50%)",
A484&lt;=-0.4,"(49.9%-40%)",
A484&lt;=-0.3,"(39.9%-30%)",
A484&lt;=-0.2,"(29.9%-20%)",
A484&lt;=-0.1,"(19.9%-10%)",
A484&lt;0,"(9.9%-0.01%)",
A484&lt;=0.0999,"0%-9.9%",
A484&lt;=0.1999,"10%-19.9%",
A484&lt;=0.2999,"20%-29.9%",
A484&lt;=0.3999,"30%-39.9%",
A484&lt;=0.4999,"40%-49.9%",
A484&lt;=0.5999,"50%-59.9%",
A484&lt;=0.6999,"60%-69.9%",
A484&lt;=0.7999,"70%-79.9%",
A484&lt;=0.8999,"80%-89.9%",
A484&lt;=0.999,"90%-99.9%",
A484&lt;=5,"&gt;100%",
A484&gt;5,"&gt;500%"
)</f>
        <v>20%-29.9%</v>
      </c>
      <c r="H484" s="52">
        <f t="shared" si="21"/>
        <v>0.26290962962962966</v>
      </c>
      <c r="I484" s="52">
        <f t="shared" si="22"/>
        <v>0.26290962962962966</v>
      </c>
      <c r="J484" s="12">
        <f t="shared" si="23"/>
        <v>1</v>
      </c>
    </row>
    <row r="485" spans="1:10" x14ac:dyDescent="0.25">
      <c r="A485" s="58">
        <v>0.26291044529961516</v>
      </c>
      <c r="B485" s="56" t="s">
        <v>638</v>
      </c>
      <c r="C485" s="59">
        <v>363.8</v>
      </c>
      <c r="D485" s="60">
        <v>459.44682</v>
      </c>
      <c r="G485" s="12" t="str" cm="1">
        <f t="array" ref="G485">_xlfn.IFS(
A485&lt;=-1,"(&gt;=100%)",
A485&lt;=-0.9,"(99.9%-90%)",
A485&lt;=-0.8,"(89.9%-80%)",
A485&lt;=-0.7,"(79.9%-70%)",
A485&lt;=-0.6,"(69.9%-60%)",
A485&lt;=-0.5,"(59.9%-50%)",
A485&lt;=-0.4,"(49.9%-40%)",
A485&lt;=-0.3,"(39.9%-30%)",
A485&lt;=-0.2,"(29.9%-20%)",
A485&lt;=-0.1,"(19.9%-10%)",
A485&lt;0,"(9.9%-0.01%)",
A485&lt;=0.0999,"0%-9.9%",
A485&lt;=0.1999,"10%-19.9%",
A485&lt;=0.2999,"20%-29.9%",
A485&lt;=0.3999,"30%-39.9%",
A485&lt;=0.4999,"40%-49.9%",
A485&lt;=0.5999,"50%-59.9%",
A485&lt;=0.6999,"60%-69.9%",
A485&lt;=0.7999,"70%-79.9%",
A485&lt;=0.8999,"80%-89.9%",
A485&lt;=0.999,"90%-99.9%",
A485&lt;=5,"&gt;100%",
A485&gt;5,"&gt;500%"
)</f>
        <v>20%-29.9%</v>
      </c>
      <c r="H485" s="52">
        <f t="shared" si="21"/>
        <v>0.26291044529961516</v>
      </c>
      <c r="I485" s="52">
        <f t="shared" si="22"/>
        <v>0.26291044529961516</v>
      </c>
      <c r="J485" s="12">
        <f t="shared" si="23"/>
        <v>1</v>
      </c>
    </row>
    <row r="486" spans="1:10" x14ac:dyDescent="0.25">
      <c r="A486" s="58">
        <v>0.27292862491490799</v>
      </c>
      <c r="B486" s="56" t="s">
        <v>314</v>
      </c>
      <c r="C486" s="59">
        <v>293.8</v>
      </c>
      <c r="D486" s="60">
        <v>373.98642999999998</v>
      </c>
      <c r="G486" s="12" t="str" cm="1">
        <f t="array" ref="G486">_xlfn.IFS(
A486&lt;=-1,"(&gt;=100%)",
A486&lt;=-0.9,"(99.9%-90%)",
A486&lt;=-0.8,"(89.9%-80%)",
A486&lt;=-0.7,"(79.9%-70%)",
A486&lt;=-0.6,"(69.9%-60%)",
A486&lt;=-0.5,"(59.9%-50%)",
A486&lt;=-0.4,"(49.9%-40%)",
A486&lt;=-0.3,"(39.9%-30%)",
A486&lt;=-0.2,"(29.9%-20%)",
A486&lt;=-0.1,"(19.9%-10%)",
A486&lt;0,"(9.9%-0.01%)",
A486&lt;=0.0999,"0%-9.9%",
A486&lt;=0.1999,"10%-19.9%",
A486&lt;=0.2999,"20%-29.9%",
A486&lt;=0.3999,"30%-39.9%",
A486&lt;=0.4999,"40%-49.9%",
A486&lt;=0.5999,"50%-59.9%",
A486&lt;=0.6999,"60%-69.9%",
A486&lt;=0.7999,"70%-79.9%",
A486&lt;=0.8999,"80%-89.9%",
A486&lt;=0.999,"90%-99.9%",
A486&lt;=5,"&gt;100%",
A486&gt;5,"&gt;500%"
)</f>
        <v>20%-29.9%</v>
      </c>
      <c r="H486" s="52">
        <f t="shared" si="21"/>
        <v>0.27292862491490799</v>
      </c>
      <c r="I486" s="52">
        <f t="shared" si="22"/>
        <v>0.27292862491490799</v>
      </c>
      <c r="J486" s="12">
        <f t="shared" si="23"/>
        <v>1</v>
      </c>
    </row>
    <row r="487" spans="1:10" x14ac:dyDescent="0.25">
      <c r="A487" s="58">
        <v>0.27573533650909976</v>
      </c>
      <c r="B487" s="56" t="s">
        <v>368</v>
      </c>
      <c r="C487" s="59">
        <v>818.7</v>
      </c>
      <c r="D487" s="60">
        <v>1044.44452</v>
      </c>
      <c r="G487" s="12" t="str" cm="1">
        <f t="array" ref="G487">_xlfn.IFS(
A487&lt;=-1,"(&gt;=100%)",
A487&lt;=-0.9,"(99.9%-90%)",
A487&lt;=-0.8,"(89.9%-80%)",
A487&lt;=-0.7,"(79.9%-70%)",
A487&lt;=-0.6,"(69.9%-60%)",
A487&lt;=-0.5,"(59.9%-50%)",
A487&lt;=-0.4,"(49.9%-40%)",
A487&lt;=-0.3,"(39.9%-30%)",
A487&lt;=-0.2,"(29.9%-20%)",
A487&lt;=-0.1,"(19.9%-10%)",
A487&lt;0,"(9.9%-0.01%)",
A487&lt;=0.0999,"0%-9.9%",
A487&lt;=0.1999,"10%-19.9%",
A487&lt;=0.2999,"20%-29.9%",
A487&lt;=0.3999,"30%-39.9%",
A487&lt;=0.4999,"40%-49.9%",
A487&lt;=0.5999,"50%-59.9%",
A487&lt;=0.6999,"60%-69.9%",
A487&lt;=0.7999,"70%-79.9%",
A487&lt;=0.8999,"80%-89.9%",
A487&lt;=0.999,"90%-99.9%",
A487&lt;=5,"&gt;100%",
A487&gt;5,"&gt;500%"
)</f>
        <v>20%-29.9%</v>
      </c>
      <c r="H487" s="52">
        <f t="shared" si="21"/>
        <v>0.27573533650909976</v>
      </c>
      <c r="I487" s="52">
        <f t="shared" si="22"/>
        <v>0.27573533650909976</v>
      </c>
      <c r="J487" s="12">
        <f t="shared" si="23"/>
        <v>1</v>
      </c>
    </row>
    <row r="488" spans="1:10" x14ac:dyDescent="0.25">
      <c r="A488" s="58">
        <v>0.27613091628213582</v>
      </c>
      <c r="B488" s="56" t="s">
        <v>886</v>
      </c>
      <c r="C488" s="59">
        <v>151.69999999999999</v>
      </c>
      <c r="D488" s="60">
        <v>193.58905999999999</v>
      </c>
      <c r="G488" s="12" t="str" cm="1">
        <f t="array" ref="G488">_xlfn.IFS(
A488&lt;=-1,"(&gt;=100%)",
A488&lt;=-0.9,"(99.9%-90%)",
A488&lt;=-0.8,"(89.9%-80%)",
A488&lt;=-0.7,"(79.9%-70%)",
A488&lt;=-0.6,"(69.9%-60%)",
A488&lt;=-0.5,"(59.9%-50%)",
A488&lt;=-0.4,"(49.9%-40%)",
A488&lt;=-0.3,"(39.9%-30%)",
A488&lt;=-0.2,"(29.9%-20%)",
A488&lt;=-0.1,"(19.9%-10%)",
A488&lt;0,"(9.9%-0.01%)",
A488&lt;=0.0999,"0%-9.9%",
A488&lt;=0.1999,"10%-19.9%",
A488&lt;=0.2999,"20%-29.9%",
A488&lt;=0.3999,"30%-39.9%",
A488&lt;=0.4999,"40%-49.9%",
A488&lt;=0.5999,"50%-59.9%",
A488&lt;=0.6999,"60%-69.9%",
A488&lt;=0.7999,"70%-79.9%",
A488&lt;=0.8999,"80%-89.9%",
A488&lt;=0.999,"90%-99.9%",
A488&lt;=5,"&gt;100%",
A488&gt;5,"&gt;500%"
)</f>
        <v>20%-29.9%</v>
      </c>
      <c r="H488" s="52">
        <f t="shared" si="21"/>
        <v>0.27613091628213582</v>
      </c>
      <c r="I488" s="52">
        <f t="shared" si="22"/>
        <v>0.27613091628213582</v>
      </c>
      <c r="J488" s="12">
        <f t="shared" si="23"/>
        <v>1</v>
      </c>
    </row>
    <row r="489" spans="1:10" x14ac:dyDescent="0.25">
      <c r="A489" s="58">
        <v>0.27987530864197518</v>
      </c>
      <c r="B489" s="56" t="s">
        <v>667</v>
      </c>
      <c r="C489" s="59">
        <v>145.80000000000001</v>
      </c>
      <c r="D489" s="60">
        <v>186.60581999999999</v>
      </c>
      <c r="G489" s="12" t="str" cm="1">
        <f t="array" ref="G489">_xlfn.IFS(
A489&lt;=-1,"(&gt;=100%)",
A489&lt;=-0.9,"(99.9%-90%)",
A489&lt;=-0.8,"(89.9%-80%)",
A489&lt;=-0.7,"(79.9%-70%)",
A489&lt;=-0.6,"(69.9%-60%)",
A489&lt;=-0.5,"(59.9%-50%)",
A489&lt;=-0.4,"(49.9%-40%)",
A489&lt;=-0.3,"(39.9%-30%)",
A489&lt;=-0.2,"(29.9%-20%)",
A489&lt;=-0.1,"(19.9%-10%)",
A489&lt;0,"(9.9%-0.01%)",
A489&lt;=0.0999,"0%-9.9%",
A489&lt;=0.1999,"10%-19.9%",
A489&lt;=0.2999,"20%-29.9%",
A489&lt;=0.3999,"30%-39.9%",
A489&lt;=0.4999,"40%-49.9%",
A489&lt;=0.5999,"50%-59.9%",
A489&lt;=0.6999,"60%-69.9%",
A489&lt;=0.7999,"70%-79.9%",
A489&lt;=0.8999,"80%-89.9%",
A489&lt;=0.999,"90%-99.9%",
A489&lt;=5,"&gt;100%",
A489&gt;5,"&gt;500%"
)</f>
        <v>20%-29.9%</v>
      </c>
      <c r="H489" s="52">
        <f t="shared" si="21"/>
        <v>0.27987530864197518</v>
      </c>
      <c r="I489" s="52">
        <f t="shared" si="22"/>
        <v>0.27987530864197518</v>
      </c>
      <c r="J489" s="12">
        <f t="shared" si="23"/>
        <v>1</v>
      </c>
    </row>
    <row r="490" spans="1:10" x14ac:dyDescent="0.25">
      <c r="A490" s="58">
        <v>0.29067558869451005</v>
      </c>
      <c r="B490" s="56" t="s">
        <v>796</v>
      </c>
      <c r="C490" s="59">
        <v>422.02364</v>
      </c>
      <c r="D490" s="60">
        <v>544.69560999999999</v>
      </c>
      <c r="G490" s="12" t="str" cm="1">
        <f t="array" ref="G490">_xlfn.IFS(
A490&lt;=-1,"(&gt;=100%)",
A490&lt;=-0.9,"(99.9%-90%)",
A490&lt;=-0.8,"(89.9%-80%)",
A490&lt;=-0.7,"(79.9%-70%)",
A490&lt;=-0.6,"(69.9%-60%)",
A490&lt;=-0.5,"(59.9%-50%)",
A490&lt;=-0.4,"(49.9%-40%)",
A490&lt;=-0.3,"(39.9%-30%)",
A490&lt;=-0.2,"(29.9%-20%)",
A490&lt;=-0.1,"(19.9%-10%)",
A490&lt;0,"(9.9%-0.01%)",
A490&lt;=0.0999,"0%-9.9%",
A490&lt;=0.1999,"10%-19.9%",
A490&lt;=0.2999,"20%-29.9%",
A490&lt;=0.3999,"30%-39.9%",
A490&lt;=0.4999,"40%-49.9%",
A490&lt;=0.5999,"50%-59.9%",
A490&lt;=0.6999,"60%-69.9%",
A490&lt;=0.7999,"70%-79.9%",
A490&lt;=0.8999,"80%-89.9%",
A490&lt;=0.999,"90%-99.9%",
A490&lt;=5,"&gt;100%",
A490&gt;5,"&gt;500%"
)</f>
        <v>20%-29.9%</v>
      </c>
      <c r="H490" s="52">
        <f t="shared" si="21"/>
        <v>0.29067558869451005</v>
      </c>
      <c r="I490" s="52">
        <f t="shared" si="22"/>
        <v>0.29067558869451005</v>
      </c>
      <c r="J490" s="12">
        <f t="shared" si="23"/>
        <v>1</v>
      </c>
    </row>
    <row r="491" spans="1:10" x14ac:dyDescent="0.25">
      <c r="A491" s="58">
        <v>0.29173194501436195</v>
      </c>
      <c r="B491" s="56" t="s">
        <v>152</v>
      </c>
      <c r="C491" s="59">
        <v>487.4</v>
      </c>
      <c r="D491" s="60">
        <v>629.59014999999999</v>
      </c>
      <c r="G491" s="12" t="str" cm="1">
        <f t="array" ref="G491">_xlfn.IFS(
A491&lt;=-1,"(&gt;=100%)",
A491&lt;=-0.9,"(99.9%-90%)",
A491&lt;=-0.8,"(89.9%-80%)",
A491&lt;=-0.7,"(79.9%-70%)",
A491&lt;=-0.6,"(69.9%-60%)",
A491&lt;=-0.5,"(59.9%-50%)",
A491&lt;=-0.4,"(49.9%-40%)",
A491&lt;=-0.3,"(39.9%-30%)",
A491&lt;=-0.2,"(29.9%-20%)",
A491&lt;=-0.1,"(19.9%-10%)",
A491&lt;0,"(9.9%-0.01%)",
A491&lt;=0.0999,"0%-9.9%",
A491&lt;=0.1999,"10%-19.9%",
A491&lt;=0.2999,"20%-29.9%",
A491&lt;=0.3999,"30%-39.9%",
A491&lt;=0.4999,"40%-49.9%",
A491&lt;=0.5999,"50%-59.9%",
A491&lt;=0.6999,"60%-69.9%",
A491&lt;=0.7999,"70%-79.9%",
A491&lt;=0.8999,"80%-89.9%",
A491&lt;=0.999,"90%-99.9%",
A491&lt;=5,"&gt;100%",
A491&gt;5,"&gt;500%"
)</f>
        <v>20%-29.9%</v>
      </c>
      <c r="H491" s="52">
        <f t="shared" si="21"/>
        <v>0.29173194501436195</v>
      </c>
      <c r="I491" s="52">
        <f t="shared" si="22"/>
        <v>0.29173194501436195</v>
      </c>
      <c r="J491" s="12">
        <f t="shared" si="23"/>
        <v>1</v>
      </c>
    </row>
    <row r="492" spans="1:10" x14ac:dyDescent="0.25">
      <c r="A492" s="58">
        <v>0.29366674739566068</v>
      </c>
      <c r="B492" s="56" t="s">
        <v>755</v>
      </c>
      <c r="C492" s="59">
        <v>3014.2</v>
      </c>
      <c r="D492" s="60">
        <v>3899.3703100000002</v>
      </c>
      <c r="G492" s="12" t="str" cm="1">
        <f t="array" ref="G492">_xlfn.IFS(
A492&lt;=-1,"(&gt;=100%)",
A492&lt;=-0.9,"(99.9%-90%)",
A492&lt;=-0.8,"(89.9%-80%)",
A492&lt;=-0.7,"(79.9%-70%)",
A492&lt;=-0.6,"(69.9%-60%)",
A492&lt;=-0.5,"(59.9%-50%)",
A492&lt;=-0.4,"(49.9%-40%)",
A492&lt;=-0.3,"(39.9%-30%)",
A492&lt;=-0.2,"(29.9%-20%)",
A492&lt;=-0.1,"(19.9%-10%)",
A492&lt;0,"(9.9%-0.01%)",
A492&lt;=0.0999,"0%-9.9%",
A492&lt;=0.1999,"10%-19.9%",
A492&lt;=0.2999,"20%-29.9%",
A492&lt;=0.3999,"30%-39.9%",
A492&lt;=0.4999,"40%-49.9%",
A492&lt;=0.5999,"50%-59.9%",
A492&lt;=0.6999,"60%-69.9%",
A492&lt;=0.7999,"70%-79.9%",
A492&lt;=0.8999,"80%-89.9%",
A492&lt;=0.999,"90%-99.9%",
A492&lt;=5,"&gt;100%",
A492&gt;5,"&gt;500%"
)</f>
        <v>20%-29.9%</v>
      </c>
      <c r="H492" s="52">
        <f t="shared" si="21"/>
        <v>0.29366674739566068</v>
      </c>
      <c r="I492" s="52">
        <f t="shared" si="22"/>
        <v>0.29366674739566068</v>
      </c>
      <c r="J492" s="12">
        <f t="shared" si="23"/>
        <v>1</v>
      </c>
    </row>
    <row r="493" spans="1:10" x14ac:dyDescent="0.25">
      <c r="A493" s="58">
        <v>0.29641578666666663</v>
      </c>
      <c r="B493" s="56" t="s">
        <v>618</v>
      </c>
      <c r="C493" s="59">
        <v>3000</v>
      </c>
      <c r="D493" s="60">
        <v>3889.2473599999998</v>
      </c>
      <c r="G493" s="12" t="str" cm="1">
        <f t="array" ref="G493">_xlfn.IFS(
A493&lt;=-1,"(&gt;=100%)",
A493&lt;=-0.9,"(99.9%-90%)",
A493&lt;=-0.8,"(89.9%-80%)",
A493&lt;=-0.7,"(79.9%-70%)",
A493&lt;=-0.6,"(69.9%-60%)",
A493&lt;=-0.5,"(59.9%-50%)",
A493&lt;=-0.4,"(49.9%-40%)",
A493&lt;=-0.3,"(39.9%-30%)",
A493&lt;=-0.2,"(29.9%-20%)",
A493&lt;=-0.1,"(19.9%-10%)",
A493&lt;0,"(9.9%-0.01%)",
A493&lt;=0.0999,"0%-9.9%",
A493&lt;=0.1999,"10%-19.9%",
A493&lt;=0.2999,"20%-29.9%",
A493&lt;=0.3999,"30%-39.9%",
A493&lt;=0.4999,"40%-49.9%",
A493&lt;=0.5999,"50%-59.9%",
A493&lt;=0.6999,"60%-69.9%",
A493&lt;=0.7999,"70%-79.9%",
A493&lt;=0.8999,"80%-89.9%",
A493&lt;=0.999,"90%-99.9%",
A493&lt;=5,"&gt;100%",
A493&gt;5,"&gt;500%"
)</f>
        <v>20%-29.9%</v>
      </c>
      <c r="H493" s="52">
        <f t="shared" si="21"/>
        <v>0.29641578666666663</v>
      </c>
      <c r="I493" s="52">
        <f t="shared" si="22"/>
        <v>0.29641578666666663</v>
      </c>
      <c r="J493" s="12">
        <f t="shared" si="23"/>
        <v>1</v>
      </c>
    </row>
    <row r="494" spans="1:10" x14ac:dyDescent="0.25">
      <c r="A494" s="58">
        <v>0.30060292563860624</v>
      </c>
      <c r="B494" s="56" t="s">
        <v>516</v>
      </c>
      <c r="C494" s="59">
        <v>176.98699999999999</v>
      </c>
      <c r="D494" s="60">
        <v>230.18980999999999</v>
      </c>
      <c r="G494" s="12" t="str" cm="1">
        <f t="array" ref="G494">_xlfn.IFS(
A494&lt;=-1,"(&gt;=100%)",
A494&lt;=-0.9,"(99.9%-90%)",
A494&lt;=-0.8,"(89.9%-80%)",
A494&lt;=-0.7,"(79.9%-70%)",
A494&lt;=-0.6,"(69.9%-60%)",
A494&lt;=-0.5,"(59.9%-50%)",
A494&lt;=-0.4,"(49.9%-40%)",
A494&lt;=-0.3,"(39.9%-30%)",
A494&lt;=-0.2,"(29.9%-20%)",
A494&lt;=-0.1,"(19.9%-10%)",
A494&lt;0,"(9.9%-0.01%)",
A494&lt;=0.0999,"0%-9.9%",
A494&lt;=0.1999,"10%-19.9%",
A494&lt;=0.2999,"20%-29.9%",
A494&lt;=0.3999,"30%-39.9%",
A494&lt;=0.4999,"40%-49.9%",
A494&lt;=0.5999,"50%-59.9%",
A494&lt;=0.6999,"60%-69.9%",
A494&lt;=0.7999,"70%-79.9%",
A494&lt;=0.8999,"80%-89.9%",
A494&lt;=0.999,"90%-99.9%",
A494&lt;=5,"&gt;100%",
A494&gt;5,"&gt;500%"
)</f>
        <v>30%-39.9%</v>
      </c>
      <c r="H494" s="52">
        <f t="shared" si="21"/>
        <v>0.30060292563860624</v>
      </c>
      <c r="I494" s="52">
        <f t="shared" si="22"/>
        <v>0.30060292563860624</v>
      </c>
      <c r="J494" s="12">
        <f t="shared" si="23"/>
        <v>1</v>
      </c>
    </row>
    <row r="495" spans="1:10" x14ac:dyDescent="0.25">
      <c r="A495" s="58">
        <v>0.30322401038268998</v>
      </c>
      <c r="B495" s="56" t="s">
        <v>887</v>
      </c>
      <c r="C495" s="59">
        <v>371.13310999999999</v>
      </c>
      <c r="D495" s="60">
        <v>483.66958</v>
      </c>
      <c r="G495" s="12" t="str" cm="1">
        <f t="array" ref="G495">_xlfn.IFS(
A495&lt;=-1,"(&gt;=100%)",
A495&lt;=-0.9,"(99.9%-90%)",
A495&lt;=-0.8,"(89.9%-80%)",
A495&lt;=-0.7,"(79.9%-70%)",
A495&lt;=-0.6,"(69.9%-60%)",
A495&lt;=-0.5,"(59.9%-50%)",
A495&lt;=-0.4,"(49.9%-40%)",
A495&lt;=-0.3,"(39.9%-30%)",
A495&lt;=-0.2,"(29.9%-20%)",
A495&lt;=-0.1,"(19.9%-10%)",
A495&lt;0,"(9.9%-0.01%)",
A495&lt;=0.0999,"0%-9.9%",
A495&lt;=0.1999,"10%-19.9%",
A495&lt;=0.2999,"20%-29.9%",
A495&lt;=0.3999,"30%-39.9%",
A495&lt;=0.4999,"40%-49.9%",
A495&lt;=0.5999,"50%-59.9%",
A495&lt;=0.6999,"60%-69.9%",
A495&lt;=0.7999,"70%-79.9%",
A495&lt;=0.8999,"80%-89.9%",
A495&lt;=0.999,"90%-99.9%",
A495&lt;=5,"&gt;100%",
A495&gt;5,"&gt;500%"
)</f>
        <v>30%-39.9%</v>
      </c>
      <c r="H495" s="52">
        <f t="shared" si="21"/>
        <v>0.30322401038268998</v>
      </c>
      <c r="I495" s="52">
        <f t="shared" si="22"/>
        <v>0.30322401038268998</v>
      </c>
      <c r="J495" s="12">
        <f t="shared" si="23"/>
        <v>1</v>
      </c>
    </row>
    <row r="496" spans="1:10" x14ac:dyDescent="0.25">
      <c r="A496" s="58">
        <v>0.30456951219512191</v>
      </c>
      <c r="B496" s="56" t="s">
        <v>591</v>
      </c>
      <c r="C496" s="59">
        <v>196.8</v>
      </c>
      <c r="D496" s="60">
        <v>256.73928000000001</v>
      </c>
      <c r="G496" s="12" t="str" cm="1">
        <f t="array" ref="G496">_xlfn.IFS(
A496&lt;=-1,"(&gt;=100%)",
A496&lt;=-0.9,"(99.9%-90%)",
A496&lt;=-0.8,"(89.9%-80%)",
A496&lt;=-0.7,"(79.9%-70%)",
A496&lt;=-0.6,"(69.9%-60%)",
A496&lt;=-0.5,"(59.9%-50%)",
A496&lt;=-0.4,"(49.9%-40%)",
A496&lt;=-0.3,"(39.9%-30%)",
A496&lt;=-0.2,"(29.9%-20%)",
A496&lt;=-0.1,"(19.9%-10%)",
A496&lt;0,"(9.9%-0.01%)",
A496&lt;=0.0999,"0%-9.9%",
A496&lt;=0.1999,"10%-19.9%",
A496&lt;=0.2999,"20%-29.9%",
A496&lt;=0.3999,"30%-39.9%",
A496&lt;=0.4999,"40%-49.9%",
A496&lt;=0.5999,"50%-59.9%",
A496&lt;=0.6999,"60%-69.9%",
A496&lt;=0.7999,"70%-79.9%",
A496&lt;=0.8999,"80%-89.9%",
A496&lt;=0.999,"90%-99.9%",
A496&lt;=5,"&gt;100%",
A496&gt;5,"&gt;500%"
)</f>
        <v>30%-39.9%</v>
      </c>
      <c r="H496" s="52">
        <f t="shared" si="21"/>
        <v>0.30456951219512191</v>
      </c>
      <c r="I496" s="52">
        <f t="shared" si="22"/>
        <v>0.30456951219512191</v>
      </c>
      <c r="J496" s="12">
        <f t="shared" si="23"/>
        <v>1</v>
      </c>
    </row>
    <row r="497" spans="1:10" x14ac:dyDescent="0.25">
      <c r="A497" s="58">
        <v>0.30458336115748474</v>
      </c>
      <c r="B497" s="56" t="s">
        <v>853</v>
      </c>
      <c r="C497" s="59">
        <v>179.7</v>
      </c>
      <c r="D497" s="60">
        <v>234.43362999999999</v>
      </c>
      <c r="G497" s="12" t="str" cm="1">
        <f t="array" ref="G497">_xlfn.IFS(
A497&lt;=-1,"(&gt;=100%)",
A497&lt;=-0.9,"(99.9%-90%)",
A497&lt;=-0.8,"(89.9%-80%)",
A497&lt;=-0.7,"(79.9%-70%)",
A497&lt;=-0.6,"(69.9%-60%)",
A497&lt;=-0.5,"(59.9%-50%)",
A497&lt;=-0.4,"(49.9%-40%)",
A497&lt;=-0.3,"(39.9%-30%)",
A497&lt;=-0.2,"(29.9%-20%)",
A497&lt;=-0.1,"(19.9%-10%)",
A497&lt;0,"(9.9%-0.01%)",
A497&lt;=0.0999,"0%-9.9%",
A497&lt;=0.1999,"10%-19.9%",
A497&lt;=0.2999,"20%-29.9%",
A497&lt;=0.3999,"30%-39.9%",
A497&lt;=0.4999,"40%-49.9%",
A497&lt;=0.5999,"50%-59.9%",
A497&lt;=0.6999,"60%-69.9%",
A497&lt;=0.7999,"70%-79.9%",
A497&lt;=0.8999,"80%-89.9%",
A497&lt;=0.999,"90%-99.9%",
A497&lt;=5,"&gt;100%",
A497&gt;5,"&gt;500%"
)</f>
        <v>30%-39.9%</v>
      </c>
      <c r="H497" s="52">
        <f t="shared" si="21"/>
        <v>0.30458336115748474</v>
      </c>
      <c r="I497" s="52">
        <f t="shared" si="22"/>
        <v>0.30458336115748474</v>
      </c>
      <c r="J497" s="12">
        <f t="shared" si="23"/>
        <v>1</v>
      </c>
    </row>
    <row r="498" spans="1:10" x14ac:dyDescent="0.25">
      <c r="A498" s="58">
        <v>0.30643184786784478</v>
      </c>
      <c r="B498" s="56" t="s">
        <v>1011</v>
      </c>
      <c r="C498" s="59">
        <v>520.6</v>
      </c>
      <c r="D498" s="60">
        <v>680.12842000000001</v>
      </c>
      <c r="G498" s="12" t="str" cm="1">
        <f t="array" ref="G498">_xlfn.IFS(
A498&lt;=-1,"(&gt;=100%)",
A498&lt;=-0.9,"(99.9%-90%)",
A498&lt;=-0.8,"(89.9%-80%)",
A498&lt;=-0.7,"(79.9%-70%)",
A498&lt;=-0.6,"(69.9%-60%)",
A498&lt;=-0.5,"(59.9%-50%)",
A498&lt;=-0.4,"(49.9%-40%)",
A498&lt;=-0.3,"(39.9%-30%)",
A498&lt;=-0.2,"(29.9%-20%)",
A498&lt;=-0.1,"(19.9%-10%)",
A498&lt;0,"(9.9%-0.01%)",
A498&lt;=0.0999,"0%-9.9%",
A498&lt;=0.1999,"10%-19.9%",
A498&lt;=0.2999,"20%-29.9%",
A498&lt;=0.3999,"30%-39.9%",
A498&lt;=0.4999,"40%-49.9%",
A498&lt;=0.5999,"50%-59.9%",
A498&lt;=0.6999,"60%-69.9%",
A498&lt;=0.7999,"70%-79.9%",
A498&lt;=0.8999,"80%-89.9%",
A498&lt;=0.999,"90%-99.9%",
A498&lt;=5,"&gt;100%",
A498&gt;5,"&gt;500%"
)</f>
        <v>30%-39.9%</v>
      </c>
      <c r="H498" s="52">
        <f t="shared" si="21"/>
        <v>0.30643184786784478</v>
      </c>
      <c r="I498" s="52">
        <f t="shared" si="22"/>
        <v>0.30643184786784478</v>
      </c>
      <c r="J498" s="12">
        <f t="shared" si="23"/>
        <v>1</v>
      </c>
    </row>
    <row r="499" spans="1:10" x14ac:dyDescent="0.25">
      <c r="A499" s="58">
        <v>0.31237713095699327</v>
      </c>
      <c r="B499" s="56" t="s">
        <v>488</v>
      </c>
      <c r="C499" s="59">
        <v>1032.4000000000001</v>
      </c>
      <c r="D499" s="60">
        <v>1354.89815</v>
      </c>
      <c r="G499" s="12" t="str" cm="1">
        <f t="array" ref="G499">_xlfn.IFS(
A499&lt;=-1,"(&gt;=100%)",
A499&lt;=-0.9,"(99.9%-90%)",
A499&lt;=-0.8,"(89.9%-80%)",
A499&lt;=-0.7,"(79.9%-70%)",
A499&lt;=-0.6,"(69.9%-60%)",
A499&lt;=-0.5,"(59.9%-50%)",
A499&lt;=-0.4,"(49.9%-40%)",
A499&lt;=-0.3,"(39.9%-30%)",
A499&lt;=-0.2,"(29.9%-20%)",
A499&lt;=-0.1,"(19.9%-10%)",
A499&lt;0,"(9.9%-0.01%)",
A499&lt;=0.0999,"0%-9.9%",
A499&lt;=0.1999,"10%-19.9%",
A499&lt;=0.2999,"20%-29.9%",
A499&lt;=0.3999,"30%-39.9%",
A499&lt;=0.4999,"40%-49.9%",
A499&lt;=0.5999,"50%-59.9%",
A499&lt;=0.6999,"60%-69.9%",
A499&lt;=0.7999,"70%-79.9%",
A499&lt;=0.8999,"80%-89.9%",
A499&lt;=0.999,"90%-99.9%",
A499&lt;=5,"&gt;100%",
A499&gt;5,"&gt;500%"
)</f>
        <v>30%-39.9%</v>
      </c>
      <c r="H499" s="52">
        <f t="shared" si="21"/>
        <v>0.31237713095699327</v>
      </c>
      <c r="I499" s="52">
        <f t="shared" si="22"/>
        <v>0.31237713095699327</v>
      </c>
      <c r="J499" s="12">
        <f t="shared" si="23"/>
        <v>1</v>
      </c>
    </row>
    <row r="500" spans="1:10" x14ac:dyDescent="0.25">
      <c r="A500" s="58">
        <v>0.31768301521795206</v>
      </c>
      <c r="B500" s="56" t="s">
        <v>34</v>
      </c>
      <c r="C500" s="59">
        <v>1550.8</v>
      </c>
      <c r="D500" s="60">
        <v>2043.46282</v>
      </c>
      <c r="G500" s="12" t="str" cm="1">
        <f t="array" ref="G500">_xlfn.IFS(
A500&lt;=-1,"(&gt;=100%)",
A500&lt;=-0.9,"(99.9%-90%)",
A500&lt;=-0.8,"(89.9%-80%)",
A500&lt;=-0.7,"(79.9%-70%)",
A500&lt;=-0.6,"(69.9%-60%)",
A500&lt;=-0.5,"(59.9%-50%)",
A500&lt;=-0.4,"(49.9%-40%)",
A500&lt;=-0.3,"(39.9%-30%)",
A500&lt;=-0.2,"(29.9%-20%)",
A500&lt;=-0.1,"(19.9%-10%)",
A500&lt;0,"(9.9%-0.01%)",
A500&lt;=0.0999,"0%-9.9%",
A500&lt;=0.1999,"10%-19.9%",
A500&lt;=0.2999,"20%-29.9%",
A500&lt;=0.3999,"30%-39.9%",
A500&lt;=0.4999,"40%-49.9%",
A500&lt;=0.5999,"50%-59.9%",
A500&lt;=0.6999,"60%-69.9%",
A500&lt;=0.7999,"70%-79.9%",
A500&lt;=0.8999,"80%-89.9%",
A500&lt;=0.999,"90%-99.9%",
A500&lt;=5,"&gt;100%",
A500&gt;5,"&gt;500%"
)</f>
        <v>30%-39.9%</v>
      </c>
      <c r="H500" s="52">
        <f t="shared" si="21"/>
        <v>0.31768301521795206</v>
      </c>
      <c r="I500" s="52">
        <f t="shared" si="22"/>
        <v>0.31768301521795206</v>
      </c>
      <c r="J500" s="12">
        <f t="shared" si="23"/>
        <v>1</v>
      </c>
    </row>
    <row r="501" spans="1:10" x14ac:dyDescent="0.25">
      <c r="A501" s="58">
        <v>0.32152486420006149</v>
      </c>
      <c r="B501" s="56" t="s">
        <v>883</v>
      </c>
      <c r="C501" s="59">
        <v>975.7</v>
      </c>
      <c r="D501" s="60">
        <v>1289.4118100000001</v>
      </c>
      <c r="G501" s="12" t="str" cm="1">
        <f t="array" ref="G501">_xlfn.IFS(
A501&lt;=-1,"(&gt;=100%)",
A501&lt;=-0.9,"(99.9%-90%)",
A501&lt;=-0.8,"(89.9%-80%)",
A501&lt;=-0.7,"(79.9%-70%)",
A501&lt;=-0.6,"(69.9%-60%)",
A501&lt;=-0.5,"(59.9%-50%)",
A501&lt;=-0.4,"(49.9%-40%)",
A501&lt;=-0.3,"(39.9%-30%)",
A501&lt;=-0.2,"(29.9%-20%)",
A501&lt;=-0.1,"(19.9%-10%)",
A501&lt;0,"(9.9%-0.01%)",
A501&lt;=0.0999,"0%-9.9%",
A501&lt;=0.1999,"10%-19.9%",
A501&lt;=0.2999,"20%-29.9%",
A501&lt;=0.3999,"30%-39.9%",
A501&lt;=0.4999,"40%-49.9%",
A501&lt;=0.5999,"50%-59.9%",
A501&lt;=0.6999,"60%-69.9%",
A501&lt;=0.7999,"70%-79.9%",
A501&lt;=0.8999,"80%-89.9%",
A501&lt;=0.999,"90%-99.9%",
A501&lt;=5,"&gt;100%",
A501&gt;5,"&gt;500%"
)</f>
        <v>30%-39.9%</v>
      </c>
      <c r="H501" s="52">
        <f t="shared" si="21"/>
        <v>0.32152486420006149</v>
      </c>
      <c r="I501" s="52">
        <f t="shared" si="22"/>
        <v>0.32152486420006149</v>
      </c>
      <c r="J501" s="12">
        <f t="shared" si="23"/>
        <v>1</v>
      </c>
    </row>
    <row r="502" spans="1:10" x14ac:dyDescent="0.25">
      <c r="A502" s="58">
        <v>0.32737787128712881</v>
      </c>
      <c r="B502" s="56" t="s">
        <v>490</v>
      </c>
      <c r="C502" s="59">
        <v>202</v>
      </c>
      <c r="D502" s="60">
        <v>268.13033000000001</v>
      </c>
      <c r="G502" s="12" t="str" cm="1">
        <f t="array" ref="G502">_xlfn.IFS(
A502&lt;=-1,"(&gt;=100%)",
A502&lt;=-0.9,"(99.9%-90%)",
A502&lt;=-0.8,"(89.9%-80%)",
A502&lt;=-0.7,"(79.9%-70%)",
A502&lt;=-0.6,"(69.9%-60%)",
A502&lt;=-0.5,"(59.9%-50%)",
A502&lt;=-0.4,"(49.9%-40%)",
A502&lt;=-0.3,"(39.9%-30%)",
A502&lt;=-0.2,"(29.9%-20%)",
A502&lt;=-0.1,"(19.9%-10%)",
A502&lt;0,"(9.9%-0.01%)",
A502&lt;=0.0999,"0%-9.9%",
A502&lt;=0.1999,"10%-19.9%",
A502&lt;=0.2999,"20%-29.9%",
A502&lt;=0.3999,"30%-39.9%",
A502&lt;=0.4999,"40%-49.9%",
A502&lt;=0.5999,"50%-59.9%",
A502&lt;=0.6999,"60%-69.9%",
A502&lt;=0.7999,"70%-79.9%",
A502&lt;=0.8999,"80%-89.9%",
A502&lt;=0.999,"90%-99.9%",
A502&lt;=5,"&gt;100%",
A502&gt;5,"&gt;500%"
)</f>
        <v>30%-39.9%</v>
      </c>
      <c r="H502" s="52">
        <f t="shared" si="21"/>
        <v>0.32737787128712881</v>
      </c>
      <c r="I502" s="52">
        <f t="shared" si="22"/>
        <v>0.32737787128712881</v>
      </c>
      <c r="J502" s="12">
        <f t="shared" si="23"/>
        <v>1</v>
      </c>
    </row>
    <row r="503" spans="1:10" x14ac:dyDescent="0.25">
      <c r="A503" s="58">
        <v>0.32878339980059818</v>
      </c>
      <c r="B503" s="56" t="s">
        <v>36</v>
      </c>
      <c r="C503" s="59">
        <v>401.2</v>
      </c>
      <c r="D503" s="60">
        <v>533.10789999999997</v>
      </c>
      <c r="G503" s="12" t="str" cm="1">
        <f t="array" ref="G503">_xlfn.IFS(
A503&lt;=-1,"(&gt;=100%)",
A503&lt;=-0.9,"(99.9%-90%)",
A503&lt;=-0.8,"(89.9%-80%)",
A503&lt;=-0.7,"(79.9%-70%)",
A503&lt;=-0.6,"(69.9%-60%)",
A503&lt;=-0.5,"(59.9%-50%)",
A503&lt;=-0.4,"(49.9%-40%)",
A503&lt;=-0.3,"(39.9%-30%)",
A503&lt;=-0.2,"(29.9%-20%)",
A503&lt;=-0.1,"(19.9%-10%)",
A503&lt;0,"(9.9%-0.01%)",
A503&lt;=0.0999,"0%-9.9%",
A503&lt;=0.1999,"10%-19.9%",
A503&lt;=0.2999,"20%-29.9%",
A503&lt;=0.3999,"30%-39.9%",
A503&lt;=0.4999,"40%-49.9%",
A503&lt;=0.5999,"50%-59.9%",
A503&lt;=0.6999,"60%-69.9%",
A503&lt;=0.7999,"70%-79.9%",
A503&lt;=0.8999,"80%-89.9%",
A503&lt;=0.999,"90%-99.9%",
A503&lt;=5,"&gt;100%",
A503&gt;5,"&gt;500%"
)</f>
        <v>30%-39.9%</v>
      </c>
      <c r="H503" s="52">
        <f t="shared" si="21"/>
        <v>0.32878339980059818</v>
      </c>
      <c r="I503" s="52">
        <f t="shared" si="22"/>
        <v>0.32878339980059818</v>
      </c>
      <c r="J503" s="12">
        <f t="shared" si="23"/>
        <v>1</v>
      </c>
    </row>
    <row r="504" spans="1:10" x14ac:dyDescent="0.25">
      <c r="A504" s="58">
        <v>0.33004667349027633</v>
      </c>
      <c r="B504" s="56" t="s">
        <v>1009</v>
      </c>
      <c r="C504" s="59">
        <v>390.8</v>
      </c>
      <c r="D504" s="60">
        <v>519.78224</v>
      </c>
      <c r="G504" s="12" t="str" cm="1">
        <f t="array" ref="G504">_xlfn.IFS(
A504&lt;=-1,"(&gt;=100%)",
A504&lt;=-0.9,"(99.9%-90%)",
A504&lt;=-0.8,"(89.9%-80%)",
A504&lt;=-0.7,"(79.9%-70%)",
A504&lt;=-0.6,"(69.9%-60%)",
A504&lt;=-0.5,"(59.9%-50%)",
A504&lt;=-0.4,"(49.9%-40%)",
A504&lt;=-0.3,"(39.9%-30%)",
A504&lt;=-0.2,"(29.9%-20%)",
A504&lt;=-0.1,"(19.9%-10%)",
A504&lt;0,"(9.9%-0.01%)",
A504&lt;=0.0999,"0%-9.9%",
A504&lt;=0.1999,"10%-19.9%",
A504&lt;=0.2999,"20%-29.9%",
A504&lt;=0.3999,"30%-39.9%",
A504&lt;=0.4999,"40%-49.9%",
A504&lt;=0.5999,"50%-59.9%",
A504&lt;=0.6999,"60%-69.9%",
A504&lt;=0.7999,"70%-79.9%",
A504&lt;=0.8999,"80%-89.9%",
A504&lt;=0.999,"90%-99.9%",
A504&lt;=5,"&gt;100%",
A504&gt;5,"&gt;500%"
)</f>
        <v>30%-39.9%</v>
      </c>
      <c r="H504" s="52">
        <f t="shared" si="21"/>
        <v>0.33004667349027633</v>
      </c>
      <c r="I504" s="52">
        <f t="shared" si="22"/>
        <v>0.33004667349027633</v>
      </c>
      <c r="J504" s="12">
        <f t="shared" si="23"/>
        <v>1</v>
      </c>
    </row>
    <row r="505" spans="1:10" x14ac:dyDescent="0.25">
      <c r="A505" s="58">
        <v>0.33016003001475414</v>
      </c>
      <c r="B505" s="56" t="s">
        <v>778</v>
      </c>
      <c r="C505" s="59">
        <v>335.56829999999997</v>
      </c>
      <c r="D505" s="60">
        <v>446.35953999999998</v>
      </c>
      <c r="G505" s="12" t="str" cm="1">
        <f t="array" ref="G505">_xlfn.IFS(
A505&lt;=-1,"(&gt;=100%)",
A505&lt;=-0.9,"(99.9%-90%)",
A505&lt;=-0.8,"(89.9%-80%)",
A505&lt;=-0.7,"(79.9%-70%)",
A505&lt;=-0.6,"(69.9%-60%)",
A505&lt;=-0.5,"(59.9%-50%)",
A505&lt;=-0.4,"(49.9%-40%)",
A505&lt;=-0.3,"(39.9%-30%)",
A505&lt;=-0.2,"(29.9%-20%)",
A505&lt;=-0.1,"(19.9%-10%)",
A505&lt;0,"(9.9%-0.01%)",
A505&lt;=0.0999,"0%-9.9%",
A505&lt;=0.1999,"10%-19.9%",
A505&lt;=0.2999,"20%-29.9%",
A505&lt;=0.3999,"30%-39.9%",
A505&lt;=0.4999,"40%-49.9%",
A505&lt;=0.5999,"50%-59.9%",
A505&lt;=0.6999,"60%-69.9%",
A505&lt;=0.7999,"70%-79.9%",
A505&lt;=0.8999,"80%-89.9%",
A505&lt;=0.999,"90%-99.9%",
A505&lt;=5,"&gt;100%",
A505&gt;5,"&gt;500%"
)</f>
        <v>30%-39.9%</v>
      </c>
      <c r="H505" s="52">
        <f t="shared" si="21"/>
        <v>0.33016003001475414</v>
      </c>
      <c r="I505" s="52">
        <f t="shared" si="22"/>
        <v>0.33016003001475414</v>
      </c>
      <c r="J505" s="12">
        <f t="shared" si="23"/>
        <v>1</v>
      </c>
    </row>
    <row r="506" spans="1:10" x14ac:dyDescent="0.25">
      <c r="A506" s="58">
        <v>0.33070075834175922</v>
      </c>
      <c r="B506" s="56" t="s">
        <v>209</v>
      </c>
      <c r="C506" s="59">
        <v>197.8</v>
      </c>
      <c r="D506" s="60">
        <v>263.21260999999998</v>
      </c>
      <c r="G506" s="12" t="str" cm="1">
        <f t="array" ref="G506">_xlfn.IFS(
A506&lt;=-1,"(&gt;=100%)",
A506&lt;=-0.9,"(99.9%-90%)",
A506&lt;=-0.8,"(89.9%-80%)",
A506&lt;=-0.7,"(79.9%-70%)",
A506&lt;=-0.6,"(69.9%-60%)",
A506&lt;=-0.5,"(59.9%-50%)",
A506&lt;=-0.4,"(49.9%-40%)",
A506&lt;=-0.3,"(39.9%-30%)",
A506&lt;=-0.2,"(29.9%-20%)",
A506&lt;=-0.1,"(19.9%-10%)",
A506&lt;0,"(9.9%-0.01%)",
A506&lt;=0.0999,"0%-9.9%",
A506&lt;=0.1999,"10%-19.9%",
A506&lt;=0.2999,"20%-29.9%",
A506&lt;=0.3999,"30%-39.9%",
A506&lt;=0.4999,"40%-49.9%",
A506&lt;=0.5999,"50%-59.9%",
A506&lt;=0.6999,"60%-69.9%",
A506&lt;=0.7999,"70%-79.9%",
A506&lt;=0.8999,"80%-89.9%",
A506&lt;=0.999,"90%-99.9%",
A506&lt;=5,"&gt;100%",
A506&gt;5,"&gt;500%"
)</f>
        <v>30%-39.9%</v>
      </c>
      <c r="H506" s="52">
        <f t="shared" si="21"/>
        <v>0.33070075834175922</v>
      </c>
      <c r="I506" s="52">
        <f t="shared" si="22"/>
        <v>0.33070075834175922</v>
      </c>
      <c r="J506" s="12">
        <f t="shared" si="23"/>
        <v>1</v>
      </c>
    </row>
    <row r="507" spans="1:10" x14ac:dyDescent="0.25">
      <c r="A507" s="58">
        <v>0.33399785714285729</v>
      </c>
      <c r="B507" s="56" t="s">
        <v>704</v>
      </c>
      <c r="C507" s="59">
        <v>42</v>
      </c>
      <c r="D507" s="60">
        <v>56.027910000000006</v>
      </c>
      <c r="G507" s="12" t="str" cm="1">
        <f t="array" ref="G507">_xlfn.IFS(
A507&lt;=-1,"(&gt;=100%)",
A507&lt;=-0.9,"(99.9%-90%)",
A507&lt;=-0.8,"(89.9%-80%)",
A507&lt;=-0.7,"(79.9%-70%)",
A507&lt;=-0.6,"(69.9%-60%)",
A507&lt;=-0.5,"(59.9%-50%)",
A507&lt;=-0.4,"(49.9%-40%)",
A507&lt;=-0.3,"(39.9%-30%)",
A507&lt;=-0.2,"(29.9%-20%)",
A507&lt;=-0.1,"(19.9%-10%)",
A507&lt;0,"(9.9%-0.01%)",
A507&lt;=0.0999,"0%-9.9%",
A507&lt;=0.1999,"10%-19.9%",
A507&lt;=0.2999,"20%-29.9%",
A507&lt;=0.3999,"30%-39.9%",
A507&lt;=0.4999,"40%-49.9%",
A507&lt;=0.5999,"50%-59.9%",
A507&lt;=0.6999,"60%-69.9%",
A507&lt;=0.7999,"70%-79.9%",
A507&lt;=0.8999,"80%-89.9%",
A507&lt;=0.999,"90%-99.9%",
A507&lt;=5,"&gt;100%",
A507&gt;5,"&gt;500%"
)</f>
        <v>30%-39.9%</v>
      </c>
      <c r="H507" s="52">
        <f t="shared" si="21"/>
        <v>0.33399785714285729</v>
      </c>
      <c r="I507" s="52">
        <f t="shared" si="22"/>
        <v>0.33399785714285729</v>
      </c>
      <c r="J507" s="12">
        <f t="shared" si="23"/>
        <v>1</v>
      </c>
    </row>
    <row r="508" spans="1:10" x14ac:dyDescent="0.25">
      <c r="A508" s="58">
        <v>0.3392331700489854</v>
      </c>
      <c r="B508" s="56" t="s">
        <v>84</v>
      </c>
      <c r="C508" s="59">
        <v>142.9</v>
      </c>
      <c r="D508" s="60">
        <v>191.37642000000002</v>
      </c>
      <c r="G508" s="12" t="str" cm="1">
        <f t="array" ref="G508">_xlfn.IFS(
A508&lt;=-1,"(&gt;=100%)",
A508&lt;=-0.9,"(99.9%-90%)",
A508&lt;=-0.8,"(89.9%-80%)",
A508&lt;=-0.7,"(79.9%-70%)",
A508&lt;=-0.6,"(69.9%-60%)",
A508&lt;=-0.5,"(59.9%-50%)",
A508&lt;=-0.4,"(49.9%-40%)",
A508&lt;=-0.3,"(39.9%-30%)",
A508&lt;=-0.2,"(29.9%-20%)",
A508&lt;=-0.1,"(19.9%-10%)",
A508&lt;0,"(9.9%-0.01%)",
A508&lt;=0.0999,"0%-9.9%",
A508&lt;=0.1999,"10%-19.9%",
A508&lt;=0.2999,"20%-29.9%",
A508&lt;=0.3999,"30%-39.9%",
A508&lt;=0.4999,"40%-49.9%",
A508&lt;=0.5999,"50%-59.9%",
A508&lt;=0.6999,"60%-69.9%",
A508&lt;=0.7999,"70%-79.9%",
A508&lt;=0.8999,"80%-89.9%",
A508&lt;=0.999,"90%-99.9%",
A508&lt;=5,"&gt;100%",
A508&gt;5,"&gt;500%"
)</f>
        <v>30%-39.9%</v>
      </c>
      <c r="H508" s="52">
        <f t="shared" si="21"/>
        <v>0.3392331700489854</v>
      </c>
      <c r="I508" s="52">
        <f t="shared" si="22"/>
        <v>0.3392331700489854</v>
      </c>
      <c r="J508" s="12">
        <f t="shared" si="23"/>
        <v>1</v>
      </c>
    </row>
    <row r="509" spans="1:10" x14ac:dyDescent="0.25">
      <c r="A509" s="58">
        <v>0.34513350599068693</v>
      </c>
      <c r="B509" s="56" t="s">
        <v>337</v>
      </c>
      <c r="C509" s="59">
        <v>1911.3</v>
      </c>
      <c r="D509" s="60">
        <v>2570.9536699999999</v>
      </c>
      <c r="G509" s="12" t="str" cm="1">
        <f t="array" ref="G509">_xlfn.IFS(
A509&lt;=-1,"(&gt;=100%)",
A509&lt;=-0.9,"(99.9%-90%)",
A509&lt;=-0.8,"(89.9%-80%)",
A509&lt;=-0.7,"(79.9%-70%)",
A509&lt;=-0.6,"(69.9%-60%)",
A509&lt;=-0.5,"(59.9%-50%)",
A509&lt;=-0.4,"(49.9%-40%)",
A509&lt;=-0.3,"(39.9%-30%)",
A509&lt;=-0.2,"(29.9%-20%)",
A509&lt;=-0.1,"(19.9%-10%)",
A509&lt;0,"(9.9%-0.01%)",
A509&lt;=0.0999,"0%-9.9%",
A509&lt;=0.1999,"10%-19.9%",
A509&lt;=0.2999,"20%-29.9%",
A509&lt;=0.3999,"30%-39.9%",
A509&lt;=0.4999,"40%-49.9%",
A509&lt;=0.5999,"50%-59.9%",
A509&lt;=0.6999,"60%-69.9%",
A509&lt;=0.7999,"70%-79.9%",
A509&lt;=0.8999,"80%-89.9%",
A509&lt;=0.999,"90%-99.9%",
A509&lt;=5,"&gt;100%",
A509&gt;5,"&gt;500%"
)</f>
        <v>30%-39.9%</v>
      </c>
      <c r="H509" s="52">
        <f t="shared" si="21"/>
        <v>0.34513350599068693</v>
      </c>
      <c r="I509" s="52">
        <f t="shared" si="22"/>
        <v>0.34513350599068693</v>
      </c>
      <c r="J509" s="12">
        <f t="shared" si="23"/>
        <v>1</v>
      </c>
    </row>
    <row r="510" spans="1:10" x14ac:dyDescent="0.25">
      <c r="A510" s="58">
        <v>0.34545490204234441</v>
      </c>
      <c r="B510" s="56" t="s">
        <v>110</v>
      </c>
      <c r="C510" s="59">
        <v>2404.1</v>
      </c>
      <c r="D510" s="60">
        <v>3234.6081300000001</v>
      </c>
      <c r="G510" s="12" t="str" cm="1">
        <f t="array" ref="G510">_xlfn.IFS(
A510&lt;=-1,"(&gt;=100%)",
A510&lt;=-0.9,"(99.9%-90%)",
A510&lt;=-0.8,"(89.9%-80%)",
A510&lt;=-0.7,"(79.9%-70%)",
A510&lt;=-0.6,"(69.9%-60%)",
A510&lt;=-0.5,"(59.9%-50%)",
A510&lt;=-0.4,"(49.9%-40%)",
A510&lt;=-0.3,"(39.9%-30%)",
A510&lt;=-0.2,"(29.9%-20%)",
A510&lt;=-0.1,"(19.9%-10%)",
A510&lt;0,"(9.9%-0.01%)",
A510&lt;=0.0999,"0%-9.9%",
A510&lt;=0.1999,"10%-19.9%",
A510&lt;=0.2999,"20%-29.9%",
A510&lt;=0.3999,"30%-39.9%",
A510&lt;=0.4999,"40%-49.9%",
A510&lt;=0.5999,"50%-59.9%",
A510&lt;=0.6999,"60%-69.9%",
A510&lt;=0.7999,"70%-79.9%",
A510&lt;=0.8999,"80%-89.9%",
A510&lt;=0.999,"90%-99.9%",
A510&lt;=5,"&gt;100%",
A510&gt;5,"&gt;500%"
)</f>
        <v>30%-39.9%</v>
      </c>
      <c r="H510" s="52">
        <f t="shared" si="21"/>
        <v>0.34545490204234441</v>
      </c>
      <c r="I510" s="52">
        <f t="shared" si="22"/>
        <v>0.34545490204234441</v>
      </c>
      <c r="J510" s="12">
        <f t="shared" si="23"/>
        <v>1</v>
      </c>
    </row>
    <row r="511" spans="1:10" x14ac:dyDescent="0.25">
      <c r="A511" s="58">
        <v>0.34551728713224972</v>
      </c>
      <c r="B511" s="56" t="s">
        <v>299</v>
      </c>
      <c r="C511" s="59">
        <v>195.95500000000001</v>
      </c>
      <c r="D511" s="60">
        <v>263.66084000000001</v>
      </c>
      <c r="G511" s="12" t="str" cm="1">
        <f t="array" ref="G511">_xlfn.IFS(
A511&lt;=-1,"(&gt;=100%)",
A511&lt;=-0.9,"(99.9%-90%)",
A511&lt;=-0.8,"(89.9%-80%)",
A511&lt;=-0.7,"(79.9%-70%)",
A511&lt;=-0.6,"(69.9%-60%)",
A511&lt;=-0.5,"(59.9%-50%)",
A511&lt;=-0.4,"(49.9%-40%)",
A511&lt;=-0.3,"(39.9%-30%)",
A511&lt;=-0.2,"(29.9%-20%)",
A511&lt;=-0.1,"(19.9%-10%)",
A511&lt;0,"(9.9%-0.01%)",
A511&lt;=0.0999,"0%-9.9%",
A511&lt;=0.1999,"10%-19.9%",
A511&lt;=0.2999,"20%-29.9%",
A511&lt;=0.3999,"30%-39.9%",
A511&lt;=0.4999,"40%-49.9%",
A511&lt;=0.5999,"50%-59.9%",
A511&lt;=0.6999,"60%-69.9%",
A511&lt;=0.7999,"70%-79.9%",
A511&lt;=0.8999,"80%-89.9%",
A511&lt;=0.999,"90%-99.9%",
A511&lt;=5,"&gt;100%",
A511&gt;5,"&gt;500%"
)</f>
        <v>30%-39.9%</v>
      </c>
      <c r="H511" s="52">
        <f t="shared" si="21"/>
        <v>0.34551728713224972</v>
      </c>
      <c r="I511" s="52">
        <f t="shared" si="22"/>
        <v>0.34551728713224972</v>
      </c>
      <c r="J511" s="12">
        <f t="shared" si="23"/>
        <v>1</v>
      </c>
    </row>
    <row r="512" spans="1:10" x14ac:dyDescent="0.25">
      <c r="A512" s="58">
        <v>0.35904201719023343</v>
      </c>
      <c r="B512" s="56" t="s">
        <v>951</v>
      </c>
      <c r="C512" s="59">
        <v>1314.7</v>
      </c>
      <c r="D512" s="60">
        <v>1786.73254</v>
      </c>
      <c r="G512" s="12" t="str" cm="1">
        <f t="array" ref="G512">_xlfn.IFS(
A512&lt;=-1,"(&gt;=100%)",
A512&lt;=-0.9,"(99.9%-90%)",
A512&lt;=-0.8,"(89.9%-80%)",
A512&lt;=-0.7,"(79.9%-70%)",
A512&lt;=-0.6,"(69.9%-60%)",
A512&lt;=-0.5,"(59.9%-50%)",
A512&lt;=-0.4,"(49.9%-40%)",
A512&lt;=-0.3,"(39.9%-30%)",
A512&lt;=-0.2,"(29.9%-20%)",
A512&lt;=-0.1,"(19.9%-10%)",
A512&lt;0,"(9.9%-0.01%)",
A512&lt;=0.0999,"0%-9.9%",
A512&lt;=0.1999,"10%-19.9%",
A512&lt;=0.2999,"20%-29.9%",
A512&lt;=0.3999,"30%-39.9%",
A512&lt;=0.4999,"40%-49.9%",
A512&lt;=0.5999,"50%-59.9%",
A512&lt;=0.6999,"60%-69.9%",
A512&lt;=0.7999,"70%-79.9%",
A512&lt;=0.8999,"80%-89.9%",
A512&lt;=0.999,"90%-99.9%",
A512&lt;=5,"&gt;100%",
A512&gt;5,"&gt;500%"
)</f>
        <v>30%-39.9%</v>
      </c>
      <c r="H512" s="52">
        <f t="shared" si="21"/>
        <v>0.35904201719023343</v>
      </c>
      <c r="I512" s="52">
        <f t="shared" si="22"/>
        <v>0.35904201719023343</v>
      </c>
      <c r="J512" s="12">
        <f t="shared" si="23"/>
        <v>1</v>
      </c>
    </row>
    <row r="513" spans="1:10" x14ac:dyDescent="0.25">
      <c r="A513" s="58">
        <v>0.36979235668789834</v>
      </c>
      <c r="B513" s="56" t="s">
        <v>132</v>
      </c>
      <c r="C513" s="59">
        <v>15.7</v>
      </c>
      <c r="D513" s="60">
        <v>21.505740000000003</v>
      </c>
      <c r="G513" s="12" t="str" cm="1">
        <f t="array" ref="G513">_xlfn.IFS(
A513&lt;=-1,"(&gt;=100%)",
A513&lt;=-0.9,"(99.9%-90%)",
A513&lt;=-0.8,"(89.9%-80%)",
A513&lt;=-0.7,"(79.9%-70%)",
A513&lt;=-0.6,"(69.9%-60%)",
A513&lt;=-0.5,"(59.9%-50%)",
A513&lt;=-0.4,"(49.9%-40%)",
A513&lt;=-0.3,"(39.9%-30%)",
A513&lt;=-0.2,"(29.9%-20%)",
A513&lt;=-0.1,"(19.9%-10%)",
A513&lt;0,"(9.9%-0.01%)",
A513&lt;=0.0999,"0%-9.9%",
A513&lt;=0.1999,"10%-19.9%",
A513&lt;=0.2999,"20%-29.9%",
A513&lt;=0.3999,"30%-39.9%",
A513&lt;=0.4999,"40%-49.9%",
A513&lt;=0.5999,"50%-59.9%",
A513&lt;=0.6999,"60%-69.9%",
A513&lt;=0.7999,"70%-79.9%",
A513&lt;=0.8999,"80%-89.9%",
A513&lt;=0.999,"90%-99.9%",
A513&lt;=5,"&gt;100%",
A513&gt;5,"&gt;500%"
)</f>
        <v>30%-39.9%</v>
      </c>
      <c r="H513" s="52">
        <f t="shared" si="21"/>
        <v>0.36979235668789834</v>
      </c>
      <c r="I513" s="52">
        <f t="shared" si="22"/>
        <v>0.36979235668789834</v>
      </c>
      <c r="J513" s="12">
        <f t="shared" si="23"/>
        <v>1</v>
      </c>
    </row>
    <row r="514" spans="1:10" x14ac:dyDescent="0.25">
      <c r="A514" s="58">
        <v>0.37476302152791013</v>
      </c>
      <c r="B514" s="56" t="s">
        <v>260</v>
      </c>
      <c r="C514" s="59">
        <v>524.9</v>
      </c>
      <c r="D514" s="60">
        <v>721.61311000000001</v>
      </c>
      <c r="G514" s="12" t="str" cm="1">
        <f t="array" ref="G514">_xlfn.IFS(
A514&lt;=-1,"(&gt;=100%)",
A514&lt;=-0.9,"(99.9%-90%)",
A514&lt;=-0.8,"(89.9%-80%)",
A514&lt;=-0.7,"(79.9%-70%)",
A514&lt;=-0.6,"(69.9%-60%)",
A514&lt;=-0.5,"(59.9%-50%)",
A514&lt;=-0.4,"(49.9%-40%)",
A514&lt;=-0.3,"(39.9%-30%)",
A514&lt;=-0.2,"(29.9%-20%)",
A514&lt;=-0.1,"(19.9%-10%)",
A514&lt;0,"(9.9%-0.01%)",
A514&lt;=0.0999,"0%-9.9%",
A514&lt;=0.1999,"10%-19.9%",
A514&lt;=0.2999,"20%-29.9%",
A514&lt;=0.3999,"30%-39.9%",
A514&lt;=0.4999,"40%-49.9%",
A514&lt;=0.5999,"50%-59.9%",
A514&lt;=0.6999,"60%-69.9%",
A514&lt;=0.7999,"70%-79.9%",
A514&lt;=0.8999,"80%-89.9%",
A514&lt;=0.999,"90%-99.9%",
A514&lt;=5,"&gt;100%",
A514&gt;5,"&gt;500%"
)</f>
        <v>30%-39.9%</v>
      </c>
      <c r="H514" s="52">
        <f t="shared" si="21"/>
        <v>0.37476302152791013</v>
      </c>
      <c r="I514" s="52">
        <f t="shared" si="22"/>
        <v>0.37476302152791013</v>
      </c>
      <c r="J514" s="12">
        <f t="shared" si="23"/>
        <v>1</v>
      </c>
    </row>
    <row r="515" spans="1:10" x14ac:dyDescent="0.25">
      <c r="A515" s="58">
        <v>0.3756119259437366</v>
      </c>
      <c r="B515" s="56" t="s">
        <v>611</v>
      </c>
      <c r="C515" s="59">
        <v>220.42699999999999</v>
      </c>
      <c r="D515" s="60">
        <v>303.22201000000001</v>
      </c>
      <c r="G515" s="12" t="str" cm="1">
        <f t="array" ref="G515">_xlfn.IFS(
A515&lt;=-1,"(&gt;=100%)",
A515&lt;=-0.9,"(99.9%-90%)",
A515&lt;=-0.8,"(89.9%-80%)",
A515&lt;=-0.7,"(79.9%-70%)",
A515&lt;=-0.6,"(69.9%-60%)",
A515&lt;=-0.5,"(59.9%-50%)",
A515&lt;=-0.4,"(49.9%-40%)",
A515&lt;=-0.3,"(39.9%-30%)",
A515&lt;=-0.2,"(29.9%-20%)",
A515&lt;=-0.1,"(19.9%-10%)",
A515&lt;0,"(9.9%-0.01%)",
A515&lt;=0.0999,"0%-9.9%",
A515&lt;=0.1999,"10%-19.9%",
A515&lt;=0.2999,"20%-29.9%",
A515&lt;=0.3999,"30%-39.9%",
A515&lt;=0.4999,"40%-49.9%",
A515&lt;=0.5999,"50%-59.9%",
A515&lt;=0.6999,"60%-69.9%",
A515&lt;=0.7999,"70%-79.9%",
A515&lt;=0.8999,"80%-89.9%",
A515&lt;=0.999,"90%-99.9%",
A515&lt;=5,"&gt;100%",
A515&gt;5,"&gt;500%"
)</f>
        <v>30%-39.9%</v>
      </c>
      <c r="H515" s="52">
        <f t="shared" si="21"/>
        <v>0.3756119259437366</v>
      </c>
      <c r="I515" s="52">
        <f t="shared" si="22"/>
        <v>0.3756119259437366</v>
      </c>
      <c r="J515" s="12">
        <f t="shared" si="23"/>
        <v>1</v>
      </c>
    </row>
    <row r="516" spans="1:10" x14ac:dyDescent="0.25">
      <c r="A516" s="58">
        <v>0.37759557344064371</v>
      </c>
      <c r="B516" s="56" t="s">
        <v>112</v>
      </c>
      <c r="C516" s="59">
        <v>198.8</v>
      </c>
      <c r="D516" s="60">
        <v>273.86599999999999</v>
      </c>
      <c r="G516" s="12" t="str" cm="1">
        <f t="array" ref="G516">_xlfn.IFS(
A516&lt;=-1,"(&gt;=100%)",
A516&lt;=-0.9,"(99.9%-90%)",
A516&lt;=-0.8,"(89.9%-80%)",
A516&lt;=-0.7,"(79.9%-70%)",
A516&lt;=-0.6,"(69.9%-60%)",
A516&lt;=-0.5,"(59.9%-50%)",
A516&lt;=-0.4,"(49.9%-40%)",
A516&lt;=-0.3,"(39.9%-30%)",
A516&lt;=-0.2,"(29.9%-20%)",
A516&lt;=-0.1,"(19.9%-10%)",
A516&lt;0,"(9.9%-0.01%)",
A516&lt;=0.0999,"0%-9.9%",
A516&lt;=0.1999,"10%-19.9%",
A516&lt;=0.2999,"20%-29.9%",
A516&lt;=0.3999,"30%-39.9%",
A516&lt;=0.4999,"40%-49.9%",
A516&lt;=0.5999,"50%-59.9%",
A516&lt;=0.6999,"60%-69.9%",
A516&lt;=0.7999,"70%-79.9%",
A516&lt;=0.8999,"80%-89.9%",
A516&lt;=0.999,"90%-99.9%",
A516&lt;=5,"&gt;100%",
A516&gt;5,"&gt;500%"
)</f>
        <v>30%-39.9%</v>
      </c>
      <c r="H516" s="52">
        <f t="shared" ref="H516:H579" si="24">IF(A516&lt;&gt;"",A516,#N/A)</f>
        <v>0.37759557344064371</v>
      </c>
      <c r="I516" s="52">
        <f t="shared" ref="I516:I579" si="25">IF(ISNUMBER(H516),H516,"")</f>
        <v>0.37759557344064371</v>
      </c>
      <c r="J516" s="12">
        <f t="shared" ref="J516:J579" si="26">IF(ISNUMBER(I516),IF(AND(I516&gt;=($M$14-$M$13),I516&lt;=($M$14+$M$13)),1,0),"")</f>
        <v>1</v>
      </c>
    </row>
    <row r="517" spans="1:10" x14ac:dyDescent="0.25">
      <c r="A517" s="58">
        <v>0.39509472422062336</v>
      </c>
      <c r="B517" s="56" t="s">
        <v>837</v>
      </c>
      <c r="C517" s="59">
        <v>83.4</v>
      </c>
      <c r="D517" s="60">
        <v>116.3509</v>
      </c>
      <c r="G517" s="12" t="str" cm="1">
        <f t="array" ref="G517">_xlfn.IFS(
A517&lt;=-1,"(&gt;=100%)",
A517&lt;=-0.9,"(99.9%-90%)",
A517&lt;=-0.8,"(89.9%-80%)",
A517&lt;=-0.7,"(79.9%-70%)",
A517&lt;=-0.6,"(69.9%-60%)",
A517&lt;=-0.5,"(59.9%-50%)",
A517&lt;=-0.4,"(49.9%-40%)",
A517&lt;=-0.3,"(39.9%-30%)",
A517&lt;=-0.2,"(29.9%-20%)",
A517&lt;=-0.1,"(19.9%-10%)",
A517&lt;0,"(9.9%-0.01%)",
A517&lt;=0.0999,"0%-9.9%",
A517&lt;=0.1999,"10%-19.9%",
A517&lt;=0.2999,"20%-29.9%",
A517&lt;=0.3999,"30%-39.9%",
A517&lt;=0.4999,"40%-49.9%",
A517&lt;=0.5999,"50%-59.9%",
A517&lt;=0.6999,"60%-69.9%",
A517&lt;=0.7999,"70%-79.9%",
A517&lt;=0.8999,"80%-89.9%",
A517&lt;=0.999,"90%-99.9%",
A517&lt;=5,"&gt;100%",
A517&gt;5,"&gt;500%"
)</f>
        <v>30%-39.9%</v>
      </c>
      <c r="H517" s="52">
        <f t="shared" si="24"/>
        <v>0.39509472422062336</v>
      </c>
      <c r="I517" s="52">
        <f t="shared" si="25"/>
        <v>0.39509472422062336</v>
      </c>
      <c r="J517" s="12">
        <f t="shared" si="26"/>
        <v>1</v>
      </c>
    </row>
    <row r="518" spans="1:10" x14ac:dyDescent="0.25">
      <c r="A518" s="58">
        <v>0.41782852737085591</v>
      </c>
      <c r="B518" s="56" t="s">
        <v>587</v>
      </c>
      <c r="C518" s="59">
        <v>259.39999999999998</v>
      </c>
      <c r="D518" s="60">
        <v>367.78471999999999</v>
      </c>
      <c r="G518" s="12" t="str" cm="1">
        <f t="array" ref="G518">_xlfn.IFS(
A518&lt;=-1,"(&gt;=100%)",
A518&lt;=-0.9,"(99.9%-90%)",
A518&lt;=-0.8,"(89.9%-80%)",
A518&lt;=-0.7,"(79.9%-70%)",
A518&lt;=-0.6,"(69.9%-60%)",
A518&lt;=-0.5,"(59.9%-50%)",
A518&lt;=-0.4,"(49.9%-40%)",
A518&lt;=-0.3,"(39.9%-30%)",
A518&lt;=-0.2,"(29.9%-20%)",
A518&lt;=-0.1,"(19.9%-10%)",
A518&lt;0,"(9.9%-0.01%)",
A518&lt;=0.0999,"0%-9.9%",
A518&lt;=0.1999,"10%-19.9%",
A518&lt;=0.2999,"20%-29.9%",
A518&lt;=0.3999,"30%-39.9%",
A518&lt;=0.4999,"40%-49.9%",
A518&lt;=0.5999,"50%-59.9%",
A518&lt;=0.6999,"60%-69.9%",
A518&lt;=0.7999,"70%-79.9%",
A518&lt;=0.8999,"80%-89.9%",
A518&lt;=0.999,"90%-99.9%",
A518&lt;=5,"&gt;100%",
A518&gt;5,"&gt;500%"
)</f>
        <v>40%-49.9%</v>
      </c>
      <c r="H518" s="52">
        <f t="shared" si="24"/>
        <v>0.41782852737085591</v>
      </c>
      <c r="I518" s="52">
        <f t="shared" si="25"/>
        <v>0.41782852737085591</v>
      </c>
      <c r="J518" s="12">
        <f t="shared" si="26"/>
        <v>1</v>
      </c>
    </row>
    <row r="519" spans="1:10" x14ac:dyDescent="0.25">
      <c r="A519" s="58">
        <v>0.41954447807933198</v>
      </c>
      <c r="B519" s="56" t="s">
        <v>215</v>
      </c>
      <c r="C519" s="59">
        <v>958</v>
      </c>
      <c r="D519" s="60">
        <v>1359.9236100000001</v>
      </c>
      <c r="G519" s="12" t="str" cm="1">
        <f t="array" ref="G519">_xlfn.IFS(
A519&lt;=-1,"(&gt;=100%)",
A519&lt;=-0.9,"(99.9%-90%)",
A519&lt;=-0.8,"(89.9%-80%)",
A519&lt;=-0.7,"(79.9%-70%)",
A519&lt;=-0.6,"(69.9%-60%)",
A519&lt;=-0.5,"(59.9%-50%)",
A519&lt;=-0.4,"(49.9%-40%)",
A519&lt;=-0.3,"(39.9%-30%)",
A519&lt;=-0.2,"(29.9%-20%)",
A519&lt;=-0.1,"(19.9%-10%)",
A519&lt;0,"(9.9%-0.01%)",
A519&lt;=0.0999,"0%-9.9%",
A519&lt;=0.1999,"10%-19.9%",
A519&lt;=0.2999,"20%-29.9%",
A519&lt;=0.3999,"30%-39.9%",
A519&lt;=0.4999,"40%-49.9%",
A519&lt;=0.5999,"50%-59.9%",
A519&lt;=0.6999,"60%-69.9%",
A519&lt;=0.7999,"70%-79.9%",
A519&lt;=0.8999,"80%-89.9%",
A519&lt;=0.999,"90%-99.9%",
A519&lt;=5,"&gt;100%",
A519&gt;5,"&gt;500%"
)</f>
        <v>40%-49.9%</v>
      </c>
      <c r="H519" s="52">
        <f t="shared" si="24"/>
        <v>0.41954447807933198</v>
      </c>
      <c r="I519" s="52">
        <f t="shared" si="25"/>
        <v>0.41954447807933198</v>
      </c>
      <c r="J519" s="12">
        <f t="shared" si="26"/>
        <v>1</v>
      </c>
    </row>
    <row r="520" spans="1:10" x14ac:dyDescent="0.25">
      <c r="A520" s="58">
        <v>0.42091367471632252</v>
      </c>
      <c r="B520" s="56" t="s">
        <v>80</v>
      </c>
      <c r="C520" s="59">
        <v>2749.6</v>
      </c>
      <c r="D520" s="60">
        <v>3906.9442400000003</v>
      </c>
      <c r="G520" s="12" t="str" cm="1">
        <f t="array" ref="G520">_xlfn.IFS(
A520&lt;=-1,"(&gt;=100%)",
A520&lt;=-0.9,"(99.9%-90%)",
A520&lt;=-0.8,"(89.9%-80%)",
A520&lt;=-0.7,"(79.9%-70%)",
A520&lt;=-0.6,"(69.9%-60%)",
A520&lt;=-0.5,"(59.9%-50%)",
A520&lt;=-0.4,"(49.9%-40%)",
A520&lt;=-0.3,"(39.9%-30%)",
A520&lt;=-0.2,"(29.9%-20%)",
A520&lt;=-0.1,"(19.9%-10%)",
A520&lt;0,"(9.9%-0.01%)",
A520&lt;=0.0999,"0%-9.9%",
A520&lt;=0.1999,"10%-19.9%",
A520&lt;=0.2999,"20%-29.9%",
A520&lt;=0.3999,"30%-39.9%",
A520&lt;=0.4999,"40%-49.9%",
A520&lt;=0.5999,"50%-59.9%",
A520&lt;=0.6999,"60%-69.9%",
A520&lt;=0.7999,"70%-79.9%",
A520&lt;=0.8999,"80%-89.9%",
A520&lt;=0.999,"90%-99.9%",
A520&lt;=5,"&gt;100%",
A520&gt;5,"&gt;500%"
)</f>
        <v>40%-49.9%</v>
      </c>
      <c r="H520" s="52">
        <f t="shared" si="24"/>
        <v>0.42091367471632252</v>
      </c>
      <c r="I520" s="52">
        <f t="shared" si="25"/>
        <v>0.42091367471632252</v>
      </c>
      <c r="J520" s="12">
        <f t="shared" si="26"/>
        <v>1</v>
      </c>
    </row>
    <row r="521" spans="1:10" x14ac:dyDescent="0.25">
      <c r="A521" s="58">
        <v>0.43720696999999997</v>
      </c>
      <c r="B521" s="56" t="s">
        <v>114</v>
      </c>
      <c r="C521" s="59">
        <v>1000</v>
      </c>
      <c r="D521" s="60">
        <v>1437.20697</v>
      </c>
      <c r="G521" s="12" t="str" cm="1">
        <f t="array" ref="G521">_xlfn.IFS(
A521&lt;=-1,"(&gt;=100%)",
A521&lt;=-0.9,"(99.9%-90%)",
A521&lt;=-0.8,"(89.9%-80%)",
A521&lt;=-0.7,"(79.9%-70%)",
A521&lt;=-0.6,"(69.9%-60%)",
A521&lt;=-0.5,"(59.9%-50%)",
A521&lt;=-0.4,"(49.9%-40%)",
A521&lt;=-0.3,"(39.9%-30%)",
A521&lt;=-0.2,"(29.9%-20%)",
A521&lt;=-0.1,"(19.9%-10%)",
A521&lt;0,"(9.9%-0.01%)",
A521&lt;=0.0999,"0%-9.9%",
A521&lt;=0.1999,"10%-19.9%",
A521&lt;=0.2999,"20%-29.9%",
A521&lt;=0.3999,"30%-39.9%",
A521&lt;=0.4999,"40%-49.9%",
A521&lt;=0.5999,"50%-59.9%",
A521&lt;=0.6999,"60%-69.9%",
A521&lt;=0.7999,"70%-79.9%",
A521&lt;=0.8999,"80%-89.9%",
A521&lt;=0.999,"90%-99.9%",
A521&lt;=5,"&gt;100%",
A521&gt;5,"&gt;500%"
)</f>
        <v>40%-49.9%</v>
      </c>
      <c r="H521" s="52">
        <f t="shared" si="24"/>
        <v>0.43720696999999997</v>
      </c>
      <c r="I521" s="52">
        <f t="shared" si="25"/>
        <v>0.43720696999999997</v>
      </c>
      <c r="J521" s="12">
        <f t="shared" si="26"/>
        <v>1</v>
      </c>
    </row>
    <row r="522" spans="1:10" x14ac:dyDescent="0.25">
      <c r="A522" s="58">
        <v>0.45608154466501249</v>
      </c>
      <c r="B522" s="56" t="s">
        <v>221</v>
      </c>
      <c r="C522" s="59">
        <v>967.2</v>
      </c>
      <c r="D522" s="60">
        <v>1408.3220700000002</v>
      </c>
      <c r="G522" s="12" t="str" cm="1">
        <f t="array" ref="G522">_xlfn.IFS(
A522&lt;=-1,"(&gt;=100%)",
A522&lt;=-0.9,"(99.9%-90%)",
A522&lt;=-0.8,"(89.9%-80%)",
A522&lt;=-0.7,"(79.9%-70%)",
A522&lt;=-0.6,"(69.9%-60%)",
A522&lt;=-0.5,"(59.9%-50%)",
A522&lt;=-0.4,"(49.9%-40%)",
A522&lt;=-0.3,"(39.9%-30%)",
A522&lt;=-0.2,"(29.9%-20%)",
A522&lt;=-0.1,"(19.9%-10%)",
A522&lt;0,"(9.9%-0.01%)",
A522&lt;=0.0999,"0%-9.9%",
A522&lt;=0.1999,"10%-19.9%",
A522&lt;=0.2999,"20%-29.9%",
A522&lt;=0.3999,"30%-39.9%",
A522&lt;=0.4999,"40%-49.9%",
A522&lt;=0.5999,"50%-59.9%",
A522&lt;=0.6999,"60%-69.9%",
A522&lt;=0.7999,"70%-79.9%",
A522&lt;=0.8999,"80%-89.9%",
A522&lt;=0.999,"90%-99.9%",
A522&lt;=5,"&gt;100%",
A522&gt;5,"&gt;500%"
)</f>
        <v>40%-49.9%</v>
      </c>
      <c r="H522" s="52">
        <f t="shared" si="24"/>
        <v>0.45608154466501249</v>
      </c>
      <c r="I522" s="52">
        <f t="shared" si="25"/>
        <v>0.45608154466501249</v>
      </c>
      <c r="J522" s="12">
        <f t="shared" si="26"/>
        <v>1</v>
      </c>
    </row>
    <row r="523" spans="1:10" x14ac:dyDescent="0.25">
      <c r="A523" s="58">
        <v>0.45898301368025757</v>
      </c>
      <c r="B523" s="56" t="s">
        <v>895</v>
      </c>
      <c r="C523" s="59">
        <v>1491.2</v>
      </c>
      <c r="D523" s="60">
        <v>2175.6354700000002</v>
      </c>
      <c r="G523" s="12" t="str" cm="1">
        <f t="array" ref="G523">_xlfn.IFS(
A523&lt;=-1,"(&gt;=100%)",
A523&lt;=-0.9,"(99.9%-90%)",
A523&lt;=-0.8,"(89.9%-80%)",
A523&lt;=-0.7,"(79.9%-70%)",
A523&lt;=-0.6,"(69.9%-60%)",
A523&lt;=-0.5,"(59.9%-50%)",
A523&lt;=-0.4,"(49.9%-40%)",
A523&lt;=-0.3,"(39.9%-30%)",
A523&lt;=-0.2,"(29.9%-20%)",
A523&lt;=-0.1,"(19.9%-10%)",
A523&lt;0,"(9.9%-0.01%)",
A523&lt;=0.0999,"0%-9.9%",
A523&lt;=0.1999,"10%-19.9%",
A523&lt;=0.2999,"20%-29.9%",
A523&lt;=0.3999,"30%-39.9%",
A523&lt;=0.4999,"40%-49.9%",
A523&lt;=0.5999,"50%-59.9%",
A523&lt;=0.6999,"60%-69.9%",
A523&lt;=0.7999,"70%-79.9%",
A523&lt;=0.8999,"80%-89.9%",
A523&lt;=0.999,"90%-99.9%",
A523&lt;=5,"&gt;100%",
A523&gt;5,"&gt;500%"
)</f>
        <v>40%-49.9%</v>
      </c>
      <c r="H523" s="52">
        <f t="shared" si="24"/>
        <v>0.45898301368025757</v>
      </c>
      <c r="I523" s="52">
        <f t="shared" si="25"/>
        <v>0.45898301368025757</v>
      </c>
      <c r="J523" s="12">
        <f t="shared" si="26"/>
        <v>1</v>
      </c>
    </row>
    <row r="524" spans="1:10" x14ac:dyDescent="0.25">
      <c r="A524" s="58">
        <v>0.46854781341107898</v>
      </c>
      <c r="B524" s="56" t="s">
        <v>925</v>
      </c>
      <c r="C524" s="59">
        <v>68.599999999999994</v>
      </c>
      <c r="D524" s="60">
        <v>100.74238000000001</v>
      </c>
      <c r="G524" s="12" t="str" cm="1">
        <f t="array" ref="G524">_xlfn.IFS(
A524&lt;=-1,"(&gt;=100%)",
A524&lt;=-0.9,"(99.9%-90%)",
A524&lt;=-0.8,"(89.9%-80%)",
A524&lt;=-0.7,"(79.9%-70%)",
A524&lt;=-0.6,"(69.9%-60%)",
A524&lt;=-0.5,"(59.9%-50%)",
A524&lt;=-0.4,"(49.9%-40%)",
A524&lt;=-0.3,"(39.9%-30%)",
A524&lt;=-0.2,"(29.9%-20%)",
A524&lt;=-0.1,"(19.9%-10%)",
A524&lt;0,"(9.9%-0.01%)",
A524&lt;=0.0999,"0%-9.9%",
A524&lt;=0.1999,"10%-19.9%",
A524&lt;=0.2999,"20%-29.9%",
A524&lt;=0.3999,"30%-39.9%",
A524&lt;=0.4999,"40%-49.9%",
A524&lt;=0.5999,"50%-59.9%",
A524&lt;=0.6999,"60%-69.9%",
A524&lt;=0.7999,"70%-79.9%",
A524&lt;=0.8999,"80%-89.9%",
A524&lt;=0.999,"90%-99.9%",
A524&lt;=5,"&gt;100%",
A524&gt;5,"&gt;500%"
)</f>
        <v>40%-49.9%</v>
      </c>
      <c r="H524" s="52">
        <f t="shared" si="24"/>
        <v>0.46854781341107898</v>
      </c>
      <c r="I524" s="52">
        <f t="shared" si="25"/>
        <v>0.46854781341107898</v>
      </c>
      <c r="J524" s="12">
        <f t="shared" si="26"/>
        <v>1</v>
      </c>
    </row>
    <row r="525" spans="1:10" x14ac:dyDescent="0.25">
      <c r="A525" s="58">
        <v>0.46992201883922635</v>
      </c>
      <c r="B525" s="56" t="s">
        <v>710</v>
      </c>
      <c r="C525" s="59">
        <v>1393.1569999999999</v>
      </c>
      <c r="D525" s="60">
        <v>2047.83215</v>
      </c>
      <c r="G525" s="12" t="str" cm="1">
        <f t="array" ref="G525">_xlfn.IFS(
A525&lt;=-1,"(&gt;=100%)",
A525&lt;=-0.9,"(99.9%-90%)",
A525&lt;=-0.8,"(89.9%-80%)",
A525&lt;=-0.7,"(79.9%-70%)",
A525&lt;=-0.6,"(69.9%-60%)",
A525&lt;=-0.5,"(59.9%-50%)",
A525&lt;=-0.4,"(49.9%-40%)",
A525&lt;=-0.3,"(39.9%-30%)",
A525&lt;=-0.2,"(29.9%-20%)",
A525&lt;=-0.1,"(19.9%-10%)",
A525&lt;0,"(9.9%-0.01%)",
A525&lt;=0.0999,"0%-9.9%",
A525&lt;=0.1999,"10%-19.9%",
A525&lt;=0.2999,"20%-29.9%",
A525&lt;=0.3999,"30%-39.9%",
A525&lt;=0.4999,"40%-49.9%",
A525&lt;=0.5999,"50%-59.9%",
A525&lt;=0.6999,"60%-69.9%",
A525&lt;=0.7999,"70%-79.9%",
A525&lt;=0.8999,"80%-89.9%",
A525&lt;=0.999,"90%-99.9%",
A525&lt;=5,"&gt;100%",
A525&gt;5,"&gt;500%"
)</f>
        <v>40%-49.9%</v>
      </c>
      <c r="H525" s="52">
        <f t="shared" si="24"/>
        <v>0.46992201883922635</v>
      </c>
      <c r="I525" s="52">
        <f t="shared" si="25"/>
        <v>0.46992201883922635</v>
      </c>
      <c r="J525" s="12">
        <f t="shared" si="26"/>
        <v>1</v>
      </c>
    </row>
    <row r="526" spans="1:10" x14ac:dyDescent="0.25">
      <c r="A526" s="58">
        <v>0.47041204473759674</v>
      </c>
      <c r="B526" s="56" t="s">
        <v>736</v>
      </c>
      <c r="C526" s="59">
        <v>348.7</v>
      </c>
      <c r="D526" s="60">
        <v>512.73267999999996</v>
      </c>
      <c r="G526" s="12" t="str" cm="1">
        <f t="array" ref="G526">_xlfn.IFS(
A526&lt;=-1,"(&gt;=100%)",
A526&lt;=-0.9,"(99.9%-90%)",
A526&lt;=-0.8,"(89.9%-80%)",
A526&lt;=-0.7,"(79.9%-70%)",
A526&lt;=-0.6,"(69.9%-60%)",
A526&lt;=-0.5,"(59.9%-50%)",
A526&lt;=-0.4,"(49.9%-40%)",
A526&lt;=-0.3,"(39.9%-30%)",
A526&lt;=-0.2,"(29.9%-20%)",
A526&lt;=-0.1,"(19.9%-10%)",
A526&lt;0,"(9.9%-0.01%)",
A526&lt;=0.0999,"0%-9.9%",
A526&lt;=0.1999,"10%-19.9%",
A526&lt;=0.2999,"20%-29.9%",
A526&lt;=0.3999,"30%-39.9%",
A526&lt;=0.4999,"40%-49.9%",
A526&lt;=0.5999,"50%-59.9%",
A526&lt;=0.6999,"60%-69.9%",
A526&lt;=0.7999,"70%-79.9%",
A526&lt;=0.8999,"80%-89.9%",
A526&lt;=0.999,"90%-99.9%",
A526&lt;=5,"&gt;100%",
A526&gt;5,"&gt;500%"
)</f>
        <v>40%-49.9%</v>
      </c>
      <c r="H526" s="52">
        <f t="shared" si="24"/>
        <v>0.47041204473759674</v>
      </c>
      <c r="I526" s="52">
        <f t="shared" si="25"/>
        <v>0.47041204473759674</v>
      </c>
      <c r="J526" s="12">
        <f t="shared" si="26"/>
        <v>1</v>
      </c>
    </row>
    <row r="527" spans="1:10" x14ac:dyDescent="0.25">
      <c r="A527" s="58">
        <v>0.47515969410220649</v>
      </c>
      <c r="B527" s="56" t="s">
        <v>811</v>
      </c>
      <c r="C527" s="59">
        <v>592.88038000000006</v>
      </c>
      <c r="D527" s="60">
        <v>874.59324000000004</v>
      </c>
      <c r="G527" s="12" t="str" cm="1">
        <f t="array" ref="G527">_xlfn.IFS(
A527&lt;=-1,"(&gt;=100%)",
A527&lt;=-0.9,"(99.9%-90%)",
A527&lt;=-0.8,"(89.9%-80%)",
A527&lt;=-0.7,"(79.9%-70%)",
A527&lt;=-0.6,"(69.9%-60%)",
A527&lt;=-0.5,"(59.9%-50%)",
A527&lt;=-0.4,"(49.9%-40%)",
A527&lt;=-0.3,"(39.9%-30%)",
A527&lt;=-0.2,"(29.9%-20%)",
A527&lt;=-0.1,"(19.9%-10%)",
A527&lt;0,"(9.9%-0.01%)",
A527&lt;=0.0999,"0%-9.9%",
A527&lt;=0.1999,"10%-19.9%",
A527&lt;=0.2999,"20%-29.9%",
A527&lt;=0.3999,"30%-39.9%",
A527&lt;=0.4999,"40%-49.9%",
A527&lt;=0.5999,"50%-59.9%",
A527&lt;=0.6999,"60%-69.9%",
A527&lt;=0.7999,"70%-79.9%",
A527&lt;=0.8999,"80%-89.9%",
A527&lt;=0.999,"90%-99.9%",
A527&lt;=5,"&gt;100%",
A527&gt;5,"&gt;500%"
)</f>
        <v>40%-49.9%</v>
      </c>
      <c r="H527" s="52">
        <f t="shared" si="24"/>
        <v>0.47515969410220649</v>
      </c>
      <c r="I527" s="52">
        <f t="shared" si="25"/>
        <v>0.47515969410220649</v>
      </c>
      <c r="J527" s="12">
        <f t="shared" si="26"/>
        <v>1</v>
      </c>
    </row>
    <row r="528" spans="1:10" x14ac:dyDescent="0.25">
      <c r="A528" s="58">
        <v>0.48170613339711621</v>
      </c>
      <c r="B528" s="56" t="s">
        <v>849</v>
      </c>
      <c r="C528" s="59">
        <v>2926.6</v>
      </c>
      <c r="D528" s="60">
        <v>4336.3611700000001</v>
      </c>
      <c r="G528" s="12" t="str" cm="1">
        <f t="array" ref="G528">_xlfn.IFS(
A528&lt;=-1,"(&gt;=100%)",
A528&lt;=-0.9,"(99.9%-90%)",
A528&lt;=-0.8,"(89.9%-80%)",
A528&lt;=-0.7,"(79.9%-70%)",
A528&lt;=-0.6,"(69.9%-60%)",
A528&lt;=-0.5,"(59.9%-50%)",
A528&lt;=-0.4,"(49.9%-40%)",
A528&lt;=-0.3,"(39.9%-30%)",
A528&lt;=-0.2,"(29.9%-20%)",
A528&lt;=-0.1,"(19.9%-10%)",
A528&lt;0,"(9.9%-0.01%)",
A528&lt;=0.0999,"0%-9.9%",
A528&lt;=0.1999,"10%-19.9%",
A528&lt;=0.2999,"20%-29.9%",
A528&lt;=0.3999,"30%-39.9%",
A528&lt;=0.4999,"40%-49.9%",
A528&lt;=0.5999,"50%-59.9%",
A528&lt;=0.6999,"60%-69.9%",
A528&lt;=0.7999,"70%-79.9%",
A528&lt;=0.8999,"80%-89.9%",
A528&lt;=0.999,"90%-99.9%",
A528&lt;=5,"&gt;100%",
A528&gt;5,"&gt;500%"
)</f>
        <v>40%-49.9%</v>
      </c>
      <c r="H528" s="52">
        <f t="shared" si="24"/>
        <v>0.48170613339711621</v>
      </c>
      <c r="I528" s="52">
        <f t="shared" si="25"/>
        <v>0.48170613339711621</v>
      </c>
      <c r="J528" s="12">
        <f t="shared" si="26"/>
        <v>1</v>
      </c>
    </row>
    <row r="529" spans="1:10" x14ac:dyDescent="0.25">
      <c r="A529" s="58">
        <v>0.48667402446126978</v>
      </c>
      <c r="B529" s="56" t="s">
        <v>840</v>
      </c>
      <c r="C529" s="59">
        <v>171.7</v>
      </c>
      <c r="D529" s="60">
        <v>255.26193000000001</v>
      </c>
      <c r="G529" s="12" t="str" cm="1">
        <f t="array" ref="G529">_xlfn.IFS(
A529&lt;=-1,"(&gt;=100%)",
A529&lt;=-0.9,"(99.9%-90%)",
A529&lt;=-0.8,"(89.9%-80%)",
A529&lt;=-0.7,"(79.9%-70%)",
A529&lt;=-0.6,"(69.9%-60%)",
A529&lt;=-0.5,"(59.9%-50%)",
A529&lt;=-0.4,"(49.9%-40%)",
A529&lt;=-0.3,"(39.9%-30%)",
A529&lt;=-0.2,"(29.9%-20%)",
A529&lt;=-0.1,"(19.9%-10%)",
A529&lt;0,"(9.9%-0.01%)",
A529&lt;=0.0999,"0%-9.9%",
A529&lt;=0.1999,"10%-19.9%",
A529&lt;=0.2999,"20%-29.9%",
A529&lt;=0.3999,"30%-39.9%",
A529&lt;=0.4999,"40%-49.9%",
A529&lt;=0.5999,"50%-59.9%",
A529&lt;=0.6999,"60%-69.9%",
A529&lt;=0.7999,"70%-79.9%",
A529&lt;=0.8999,"80%-89.9%",
A529&lt;=0.999,"90%-99.9%",
A529&lt;=5,"&gt;100%",
A529&gt;5,"&gt;500%"
)</f>
        <v>40%-49.9%</v>
      </c>
      <c r="H529" s="52">
        <f t="shared" si="24"/>
        <v>0.48667402446126978</v>
      </c>
      <c r="I529" s="52">
        <f t="shared" si="25"/>
        <v>0.48667402446126978</v>
      </c>
      <c r="J529" s="12">
        <f t="shared" si="26"/>
        <v>1</v>
      </c>
    </row>
    <row r="530" spans="1:10" x14ac:dyDescent="0.25">
      <c r="A530" s="58">
        <v>0.49416069687119052</v>
      </c>
      <c r="B530" s="56" t="s">
        <v>80</v>
      </c>
      <c r="C530" s="59">
        <v>1968.8</v>
      </c>
      <c r="D530" s="60">
        <v>2941.7035799999999</v>
      </c>
      <c r="G530" s="12" t="str" cm="1">
        <f t="array" ref="G530">_xlfn.IFS(
A530&lt;=-1,"(&gt;=100%)",
A530&lt;=-0.9,"(99.9%-90%)",
A530&lt;=-0.8,"(89.9%-80%)",
A530&lt;=-0.7,"(79.9%-70%)",
A530&lt;=-0.6,"(69.9%-60%)",
A530&lt;=-0.5,"(59.9%-50%)",
A530&lt;=-0.4,"(49.9%-40%)",
A530&lt;=-0.3,"(39.9%-30%)",
A530&lt;=-0.2,"(29.9%-20%)",
A530&lt;=-0.1,"(19.9%-10%)",
A530&lt;0,"(9.9%-0.01%)",
A530&lt;=0.0999,"0%-9.9%",
A530&lt;=0.1999,"10%-19.9%",
A530&lt;=0.2999,"20%-29.9%",
A530&lt;=0.3999,"30%-39.9%",
A530&lt;=0.4999,"40%-49.9%",
A530&lt;=0.5999,"50%-59.9%",
A530&lt;=0.6999,"60%-69.9%",
A530&lt;=0.7999,"70%-79.9%",
A530&lt;=0.8999,"80%-89.9%",
A530&lt;=0.999,"90%-99.9%",
A530&lt;=5,"&gt;100%",
A530&gt;5,"&gt;500%"
)</f>
        <v>40%-49.9%</v>
      </c>
      <c r="H530" s="52">
        <f t="shared" si="24"/>
        <v>0.49416069687119052</v>
      </c>
      <c r="I530" s="52">
        <f t="shared" si="25"/>
        <v>0.49416069687119052</v>
      </c>
      <c r="J530" s="12">
        <f t="shared" si="26"/>
        <v>1</v>
      </c>
    </row>
    <row r="531" spans="1:10" x14ac:dyDescent="0.25">
      <c r="A531" s="58">
        <v>0.4991572665608312</v>
      </c>
      <c r="B531" s="56" t="s">
        <v>1017</v>
      </c>
      <c r="C531" s="59">
        <v>692.9</v>
      </c>
      <c r="D531" s="60">
        <v>1038.7660699999999</v>
      </c>
      <c r="G531" s="12" t="str" cm="1">
        <f t="array" ref="G531">_xlfn.IFS(
A531&lt;=-1,"(&gt;=100%)",
A531&lt;=-0.9,"(99.9%-90%)",
A531&lt;=-0.8,"(89.9%-80%)",
A531&lt;=-0.7,"(79.9%-70%)",
A531&lt;=-0.6,"(69.9%-60%)",
A531&lt;=-0.5,"(59.9%-50%)",
A531&lt;=-0.4,"(49.9%-40%)",
A531&lt;=-0.3,"(39.9%-30%)",
A531&lt;=-0.2,"(29.9%-20%)",
A531&lt;=-0.1,"(19.9%-10%)",
A531&lt;0,"(9.9%-0.01%)",
A531&lt;=0.0999,"0%-9.9%",
A531&lt;=0.1999,"10%-19.9%",
A531&lt;=0.2999,"20%-29.9%",
A531&lt;=0.3999,"30%-39.9%",
A531&lt;=0.4999,"40%-49.9%",
A531&lt;=0.5999,"50%-59.9%",
A531&lt;=0.6999,"60%-69.9%",
A531&lt;=0.7999,"70%-79.9%",
A531&lt;=0.8999,"80%-89.9%",
A531&lt;=0.999,"90%-99.9%",
A531&lt;=5,"&gt;100%",
A531&gt;5,"&gt;500%"
)</f>
        <v>40%-49.9%</v>
      </c>
      <c r="H531" s="52">
        <f t="shared" si="24"/>
        <v>0.4991572665608312</v>
      </c>
      <c r="I531" s="52">
        <f t="shared" si="25"/>
        <v>0.4991572665608312</v>
      </c>
      <c r="J531" s="12">
        <f t="shared" si="26"/>
        <v>1</v>
      </c>
    </row>
    <row r="532" spans="1:10" x14ac:dyDescent="0.25">
      <c r="A532" s="58">
        <v>0.50243077716643725</v>
      </c>
      <c r="B532" s="56" t="s">
        <v>921</v>
      </c>
      <c r="C532" s="59">
        <v>581.6</v>
      </c>
      <c r="D532" s="60">
        <v>873.81373999999994</v>
      </c>
      <c r="G532" s="12" t="str" cm="1">
        <f t="array" ref="G532">_xlfn.IFS(
A532&lt;=-1,"(&gt;=100%)",
A532&lt;=-0.9,"(99.9%-90%)",
A532&lt;=-0.8,"(89.9%-80%)",
A532&lt;=-0.7,"(79.9%-70%)",
A532&lt;=-0.6,"(69.9%-60%)",
A532&lt;=-0.5,"(59.9%-50%)",
A532&lt;=-0.4,"(49.9%-40%)",
A532&lt;=-0.3,"(39.9%-30%)",
A532&lt;=-0.2,"(29.9%-20%)",
A532&lt;=-0.1,"(19.9%-10%)",
A532&lt;0,"(9.9%-0.01%)",
A532&lt;=0.0999,"0%-9.9%",
A532&lt;=0.1999,"10%-19.9%",
A532&lt;=0.2999,"20%-29.9%",
A532&lt;=0.3999,"30%-39.9%",
A532&lt;=0.4999,"40%-49.9%",
A532&lt;=0.5999,"50%-59.9%",
A532&lt;=0.6999,"60%-69.9%",
A532&lt;=0.7999,"70%-79.9%",
A532&lt;=0.8999,"80%-89.9%",
A532&lt;=0.999,"90%-99.9%",
A532&lt;=5,"&gt;100%",
A532&gt;5,"&gt;500%"
)</f>
        <v>50%-59.9%</v>
      </c>
      <c r="H532" s="52">
        <f t="shared" si="24"/>
        <v>0.50243077716643725</v>
      </c>
      <c r="I532" s="52">
        <f t="shared" si="25"/>
        <v>0.50243077716643725</v>
      </c>
      <c r="J532" s="12">
        <f t="shared" si="26"/>
        <v>1</v>
      </c>
    </row>
    <row r="533" spans="1:10" x14ac:dyDescent="0.25">
      <c r="A533" s="58">
        <v>0.50381299052774042</v>
      </c>
      <c r="B533" s="56" t="s">
        <v>683</v>
      </c>
      <c r="C533" s="59">
        <v>221.7</v>
      </c>
      <c r="D533" s="60">
        <v>333.39534000000003</v>
      </c>
      <c r="G533" s="12" t="str" cm="1">
        <f t="array" ref="G533">_xlfn.IFS(
A533&lt;=-1,"(&gt;=100%)",
A533&lt;=-0.9,"(99.9%-90%)",
A533&lt;=-0.8,"(89.9%-80%)",
A533&lt;=-0.7,"(79.9%-70%)",
A533&lt;=-0.6,"(69.9%-60%)",
A533&lt;=-0.5,"(59.9%-50%)",
A533&lt;=-0.4,"(49.9%-40%)",
A533&lt;=-0.3,"(39.9%-30%)",
A533&lt;=-0.2,"(29.9%-20%)",
A533&lt;=-0.1,"(19.9%-10%)",
A533&lt;0,"(9.9%-0.01%)",
A533&lt;=0.0999,"0%-9.9%",
A533&lt;=0.1999,"10%-19.9%",
A533&lt;=0.2999,"20%-29.9%",
A533&lt;=0.3999,"30%-39.9%",
A533&lt;=0.4999,"40%-49.9%",
A533&lt;=0.5999,"50%-59.9%",
A533&lt;=0.6999,"60%-69.9%",
A533&lt;=0.7999,"70%-79.9%",
A533&lt;=0.8999,"80%-89.9%",
A533&lt;=0.999,"90%-99.9%",
A533&lt;=5,"&gt;100%",
A533&gt;5,"&gt;500%"
)</f>
        <v>50%-59.9%</v>
      </c>
      <c r="H533" s="52">
        <f t="shared" si="24"/>
        <v>0.50381299052774042</v>
      </c>
      <c r="I533" s="52">
        <f t="shared" si="25"/>
        <v>0.50381299052774042</v>
      </c>
      <c r="J533" s="12">
        <f t="shared" si="26"/>
        <v>1</v>
      </c>
    </row>
    <row r="534" spans="1:10" x14ac:dyDescent="0.25">
      <c r="A534" s="58">
        <v>0.5136903621981681</v>
      </c>
      <c r="B534" s="56" t="s">
        <v>848</v>
      </c>
      <c r="C534" s="59">
        <v>480.4</v>
      </c>
      <c r="D534" s="60">
        <v>727.17684999999994</v>
      </c>
      <c r="G534" s="12" t="str" cm="1">
        <f t="array" ref="G534">_xlfn.IFS(
A534&lt;=-1,"(&gt;=100%)",
A534&lt;=-0.9,"(99.9%-90%)",
A534&lt;=-0.8,"(89.9%-80%)",
A534&lt;=-0.7,"(79.9%-70%)",
A534&lt;=-0.6,"(69.9%-60%)",
A534&lt;=-0.5,"(59.9%-50%)",
A534&lt;=-0.4,"(49.9%-40%)",
A534&lt;=-0.3,"(39.9%-30%)",
A534&lt;=-0.2,"(29.9%-20%)",
A534&lt;=-0.1,"(19.9%-10%)",
A534&lt;0,"(9.9%-0.01%)",
A534&lt;=0.0999,"0%-9.9%",
A534&lt;=0.1999,"10%-19.9%",
A534&lt;=0.2999,"20%-29.9%",
A534&lt;=0.3999,"30%-39.9%",
A534&lt;=0.4999,"40%-49.9%",
A534&lt;=0.5999,"50%-59.9%",
A534&lt;=0.6999,"60%-69.9%",
A534&lt;=0.7999,"70%-79.9%",
A534&lt;=0.8999,"80%-89.9%",
A534&lt;=0.999,"90%-99.9%",
A534&lt;=5,"&gt;100%",
A534&gt;5,"&gt;500%"
)</f>
        <v>50%-59.9%</v>
      </c>
      <c r="H534" s="52">
        <f t="shared" si="24"/>
        <v>0.5136903621981681</v>
      </c>
      <c r="I534" s="52">
        <f t="shared" si="25"/>
        <v>0.5136903621981681</v>
      </c>
      <c r="J534" s="12">
        <f t="shared" si="26"/>
        <v>1</v>
      </c>
    </row>
    <row r="535" spans="1:10" x14ac:dyDescent="0.25">
      <c r="A535" s="58">
        <v>0.51543737492642716</v>
      </c>
      <c r="B535" s="56" t="s">
        <v>60</v>
      </c>
      <c r="C535" s="59">
        <v>169.9</v>
      </c>
      <c r="D535" s="60">
        <v>257.47280999999998</v>
      </c>
      <c r="G535" s="12" t="str" cm="1">
        <f t="array" ref="G535">_xlfn.IFS(
A535&lt;=-1,"(&gt;=100%)",
A535&lt;=-0.9,"(99.9%-90%)",
A535&lt;=-0.8,"(89.9%-80%)",
A535&lt;=-0.7,"(79.9%-70%)",
A535&lt;=-0.6,"(69.9%-60%)",
A535&lt;=-0.5,"(59.9%-50%)",
A535&lt;=-0.4,"(49.9%-40%)",
A535&lt;=-0.3,"(39.9%-30%)",
A535&lt;=-0.2,"(29.9%-20%)",
A535&lt;=-0.1,"(19.9%-10%)",
A535&lt;0,"(9.9%-0.01%)",
A535&lt;=0.0999,"0%-9.9%",
A535&lt;=0.1999,"10%-19.9%",
A535&lt;=0.2999,"20%-29.9%",
A535&lt;=0.3999,"30%-39.9%",
A535&lt;=0.4999,"40%-49.9%",
A535&lt;=0.5999,"50%-59.9%",
A535&lt;=0.6999,"60%-69.9%",
A535&lt;=0.7999,"70%-79.9%",
A535&lt;=0.8999,"80%-89.9%",
A535&lt;=0.999,"90%-99.9%",
A535&lt;=5,"&gt;100%",
A535&gt;5,"&gt;500%"
)</f>
        <v>50%-59.9%</v>
      </c>
      <c r="H535" s="52">
        <f t="shared" si="24"/>
        <v>0.51543737492642716</v>
      </c>
      <c r="I535" s="52">
        <f t="shared" si="25"/>
        <v>0.51543737492642716</v>
      </c>
      <c r="J535" s="12">
        <f t="shared" si="26"/>
        <v>1</v>
      </c>
    </row>
    <row r="536" spans="1:10" x14ac:dyDescent="0.25">
      <c r="A536" s="58">
        <v>0.5239879153550191</v>
      </c>
      <c r="B536" s="56" t="s">
        <v>1013</v>
      </c>
      <c r="C536" s="59">
        <v>2287.2000000000003</v>
      </c>
      <c r="D536" s="60">
        <v>3485.66516</v>
      </c>
      <c r="G536" s="12" t="str" cm="1">
        <f t="array" ref="G536">_xlfn.IFS(
A536&lt;=-1,"(&gt;=100%)",
A536&lt;=-0.9,"(99.9%-90%)",
A536&lt;=-0.8,"(89.9%-80%)",
A536&lt;=-0.7,"(79.9%-70%)",
A536&lt;=-0.6,"(69.9%-60%)",
A536&lt;=-0.5,"(59.9%-50%)",
A536&lt;=-0.4,"(49.9%-40%)",
A536&lt;=-0.3,"(39.9%-30%)",
A536&lt;=-0.2,"(29.9%-20%)",
A536&lt;=-0.1,"(19.9%-10%)",
A536&lt;0,"(9.9%-0.01%)",
A536&lt;=0.0999,"0%-9.9%",
A536&lt;=0.1999,"10%-19.9%",
A536&lt;=0.2999,"20%-29.9%",
A536&lt;=0.3999,"30%-39.9%",
A536&lt;=0.4999,"40%-49.9%",
A536&lt;=0.5999,"50%-59.9%",
A536&lt;=0.6999,"60%-69.9%",
A536&lt;=0.7999,"70%-79.9%",
A536&lt;=0.8999,"80%-89.9%",
A536&lt;=0.999,"90%-99.9%",
A536&lt;=5,"&gt;100%",
A536&gt;5,"&gt;500%"
)</f>
        <v>50%-59.9%</v>
      </c>
      <c r="H536" s="52">
        <f t="shared" si="24"/>
        <v>0.5239879153550191</v>
      </c>
      <c r="I536" s="52">
        <f t="shared" si="25"/>
        <v>0.5239879153550191</v>
      </c>
      <c r="J536" s="12">
        <f t="shared" si="26"/>
        <v>1</v>
      </c>
    </row>
    <row r="537" spans="1:10" x14ac:dyDescent="0.25">
      <c r="A537" s="58">
        <v>0.52714440677966112</v>
      </c>
      <c r="B537" s="56" t="s">
        <v>288</v>
      </c>
      <c r="C537" s="59">
        <v>29.5</v>
      </c>
      <c r="D537" s="60">
        <v>45.050760000000004</v>
      </c>
      <c r="G537" s="12" t="str" cm="1">
        <f t="array" ref="G537">_xlfn.IFS(
A537&lt;=-1,"(&gt;=100%)",
A537&lt;=-0.9,"(99.9%-90%)",
A537&lt;=-0.8,"(89.9%-80%)",
A537&lt;=-0.7,"(79.9%-70%)",
A537&lt;=-0.6,"(69.9%-60%)",
A537&lt;=-0.5,"(59.9%-50%)",
A537&lt;=-0.4,"(49.9%-40%)",
A537&lt;=-0.3,"(39.9%-30%)",
A537&lt;=-0.2,"(29.9%-20%)",
A537&lt;=-0.1,"(19.9%-10%)",
A537&lt;0,"(9.9%-0.01%)",
A537&lt;=0.0999,"0%-9.9%",
A537&lt;=0.1999,"10%-19.9%",
A537&lt;=0.2999,"20%-29.9%",
A537&lt;=0.3999,"30%-39.9%",
A537&lt;=0.4999,"40%-49.9%",
A537&lt;=0.5999,"50%-59.9%",
A537&lt;=0.6999,"60%-69.9%",
A537&lt;=0.7999,"70%-79.9%",
A537&lt;=0.8999,"80%-89.9%",
A537&lt;=0.999,"90%-99.9%",
A537&lt;=5,"&gt;100%",
A537&gt;5,"&gt;500%"
)</f>
        <v>50%-59.9%</v>
      </c>
      <c r="H537" s="52">
        <f t="shared" si="24"/>
        <v>0.52714440677966112</v>
      </c>
      <c r="I537" s="52">
        <f t="shared" si="25"/>
        <v>0.52714440677966112</v>
      </c>
      <c r="J537" s="12">
        <f t="shared" si="26"/>
        <v>1</v>
      </c>
    </row>
    <row r="538" spans="1:10" x14ac:dyDescent="0.25">
      <c r="A538" s="58">
        <v>0.52747755612422942</v>
      </c>
      <c r="B538" s="56" t="s">
        <v>314</v>
      </c>
      <c r="C538" s="59">
        <v>1719.4</v>
      </c>
      <c r="D538" s="60">
        <v>2626.3449100000003</v>
      </c>
      <c r="G538" s="12" t="str" cm="1">
        <f t="array" ref="G538">_xlfn.IFS(
A538&lt;=-1,"(&gt;=100%)",
A538&lt;=-0.9,"(99.9%-90%)",
A538&lt;=-0.8,"(89.9%-80%)",
A538&lt;=-0.7,"(79.9%-70%)",
A538&lt;=-0.6,"(69.9%-60%)",
A538&lt;=-0.5,"(59.9%-50%)",
A538&lt;=-0.4,"(49.9%-40%)",
A538&lt;=-0.3,"(39.9%-30%)",
A538&lt;=-0.2,"(29.9%-20%)",
A538&lt;=-0.1,"(19.9%-10%)",
A538&lt;0,"(9.9%-0.01%)",
A538&lt;=0.0999,"0%-9.9%",
A538&lt;=0.1999,"10%-19.9%",
A538&lt;=0.2999,"20%-29.9%",
A538&lt;=0.3999,"30%-39.9%",
A538&lt;=0.4999,"40%-49.9%",
A538&lt;=0.5999,"50%-59.9%",
A538&lt;=0.6999,"60%-69.9%",
A538&lt;=0.7999,"70%-79.9%",
A538&lt;=0.8999,"80%-89.9%",
A538&lt;=0.999,"90%-99.9%",
A538&lt;=5,"&gt;100%",
A538&gt;5,"&gt;500%"
)</f>
        <v>50%-59.9%</v>
      </c>
      <c r="H538" s="52">
        <f t="shared" si="24"/>
        <v>0.52747755612422942</v>
      </c>
      <c r="I538" s="52">
        <f t="shared" si="25"/>
        <v>0.52747755612422942</v>
      </c>
      <c r="J538" s="12">
        <f t="shared" si="26"/>
        <v>1</v>
      </c>
    </row>
    <row r="539" spans="1:10" x14ac:dyDescent="0.25">
      <c r="A539" s="58">
        <v>0.54848020387058649</v>
      </c>
      <c r="B539" s="56" t="s">
        <v>1015</v>
      </c>
      <c r="C539" s="59">
        <v>676.9</v>
      </c>
      <c r="D539" s="60">
        <v>1048.16625</v>
      </c>
      <c r="G539" s="12" t="str" cm="1">
        <f t="array" ref="G539">_xlfn.IFS(
A539&lt;=-1,"(&gt;=100%)",
A539&lt;=-0.9,"(99.9%-90%)",
A539&lt;=-0.8,"(89.9%-80%)",
A539&lt;=-0.7,"(79.9%-70%)",
A539&lt;=-0.6,"(69.9%-60%)",
A539&lt;=-0.5,"(59.9%-50%)",
A539&lt;=-0.4,"(49.9%-40%)",
A539&lt;=-0.3,"(39.9%-30%)",
A539&lt;=-0.2,"(29.9%-20%)",
A539&lt;=-0.1,"(19.9%-10%)",
A539&lt;0,"(9.9%-0.01%)",
A539&lt;=0.0999,"0%-9.9%",
A539&lt;=0.1999,"10%-19.9%",
A539&lt;=0.2999,"20%-29.9%",
A539&lt;=0.3999,"30%-39.9%",
A539&lt;=0.4999,"40%-49.9%",
A539&lt;=0.5999,"50%-59.9%",
A539&lt;=0.6999,"60%-69.9%",
A539&lt;=0.7999,"70%-79.9%",
A539&lt;=0.8999,"80%-89.9%",
A539&lt;=0.999,"90%-99.9%",
A539&lt;=5,"&gt;100%",
A539&gt;5,"&gt;500%"
)</f>
        <v>50%-59.9%</v>
      </c>
      <c r="H539" s="52">
        <f t="shared" si="24"/>
        <v>0.54848020387058649</v>
      </c>
      <c r="I539" s="52">
        <f t="shared" si="25"/>
        <v>0.54848020387058649</v>
      </c>
      <c r="J539" s="12">
        <f t="shared" si="26"/>
        <v>1</v>
      </c>
    </row>
    <row r="540" spans="1:10" x14ac:dyDescent="0.25">
      <c r="A540" s="58">
        <v>0.55417045279971666</v>
      </c>
      <c r="B540" s="56" t="s">
        <v>818</v>
      </c>
      <c r="C540" s="59">
        <v>202.63639000000001</v>
      </c>
      <c r="D540" s="60">
        <v>314.93149</v>
      </c>
      <c r="G540" s="12" t="str" cm="1">
        <f t="array" ref="G540">_xlfn.IFS(
A540&lt;=-1,"(&gt;=100%)",
A540&lt;=-0.9,"(99.9%-90%)",
A540&lt;=-0.8,"(89.9%-80%)",
A540&lt;=-0.7,"(79.9%-70%)",
A540&lt;=-0.6,"(69.9%-60%)",
A540&lt;=-0.5,"(59.9%-50%)",
A540&lt;=-0.4,"(49.9%-40%)",
A540&lt;=-0.3,"(39.9%-30%)",
A540&lt;=-0.2,"(29.9%-20%)",
A540&lt;=-0.1,"(19.9%-10%)",
A540&lt;0,"(9.9%-0.01%)",
A540&lt;=0.0999,"0%-9.9%",
A540&lt;=0.1999,"10%-19.9%",
A540&lt;=0.2999,"20%-29.9%",
A540&lt;=0.3999,"30%-39.9%",
A540&lt;=0.4999,"40%-49.9%",
A540&lt;=0.5999,"50%-59.9%",
A540&lt;=0.6999,"60%-69.9%",
A540&lt;=0.7999,"70%-79.9%",
A540&lt;=0.8999,"80%-89.9%",
A540&lt;=0.999,"90%-99.9%",
A540&lt;=5,"&gt;100%",
A540&gt;5,"&gt;500%"
)</f>
        <v>50%-59.9%</v>
      </c>
      <c r="H540" s="52">
        <f t="shared" si="24"/>
        <v>0.55417045279971666</v>
      </c>
      <c r="I540" s="52">
        <f t="shared" si="25"/>
        <v>0.55417045279971666</v>
      </c>
      <c r="J540" s="12">
        <f t="shared" si="26"/>
        <v>1</v>
      </c>
    </row>
    <row r="541" spans="1:10" x14ac:dyDescent="0.25">
      <c r="A541" s="58">
        <v>0.55537099905303033</v>
      </c>
      <c r="B541" s="56" t="s">
        <v>1029</v>
      </c>
      <c r="C541" s="59">
        <v>422.4</v>
      </c>
      <c r="D541" s="60">
        <v>656.98870999999997</v>
      </c>
      <c r="G541" s="12" t="str" cm="1">
        <f t="array" ref="G541">_xlfn.IFS(
A541&lt;=-1,"(&gt;=100%)",
A541&lt;=-0.9,"(99.9%-90%)",
A541&lt;=-0.8,"(89.9%-80%)",
A541&lt;=-0.7,"(79.9%-70%)",
A541&lt;=-0.6,"(69.9%-60%)",
A541&lt;=-0.5,"(59.9%-50%)",
A541&lt;=-0.4,"(49.9%-40%)",
A541&lt;=-0.3,"(39.9%-30%)",
A541&lt;=-0.2,"(29.9%-20%)",
A541&lt;=-0.1,"(19.9%-10%)",
A541&lt;0,"(9.9%-0.01%)",
A541&lt;=0.0999,"0%-9.9%",
A541&lt;=0.1999,"10%-19.9%",
A541&lt;=0.2999,"20%-29.9%",
A541&lt;=0.3999,"30%-39.9%",
A541&lt;=0.4999,"40%-49.9%",
A541&lt;=0.5999,"50%-59.9%",
A541&lt;=0.6999,"60%-69.9%",
A541&lt;=0.7999,"70%-79.9%",
A541&lt;=0.8999,"80%-89.9%",
A541&lt;=0.999,"90%-99.9%",
A541&lt;=5,"&gt;100%",
A541&gt;5,"&gt;500%"
)</f>
        <v>50%-59.9%</v>
      </c>
      <c r="H541" s="52">
        <f t="shared" si="24"/>
        <v>0.55537099905303033</v>
      </c>
      <c r="I541" s="52">
        <f t="shared" si="25"/>
        <v>0.55537099905303033</v>
      </c>
      <c r="J541" s="12">
        <f t="shared" si="26"/>
        <v>1</v>
      </c>
    </row>
    <row r="542" spans="1:10" x14ac:dyDescent="0.25">
      <c r="A542" s="58">
        <v>0.56091299852289522</v>
      </c>
      <c r="B542" s="56" t="s">
        <v>372</v>
      </c>
      <c r="C542" s="59">
        <v>203.1</v>
      </c>
      <c r="D542" s="60">
        <v>317.02143000000001</v>
      </c>
      <c r="G542" s="12" t="str" cm="1">
        <f t="array" ref="G542">_xlfn.IFS(
A542&lt;=-1,"(&gt;=100%)",
A542&lt;=-0.9,"(99.9%-90%)",
A542&lt;=-0.8,"(89.9%-80%)",
A542&lt;=-0.7,"(79.9%-70%)",
A542&lt;=-0.6,"(69.9%-60%)",
A542&lt;=-0.5,"(59.9%-50%)",
A542&lt;=-0.4,"(49.9%-40%)",
A542&lt;=-0.3,"(39.9%-30%)",
A542&lt;=-0.2,"(29.9%-20%)",
A542&lt;=-0.1,"(19.9%-10%)",
A542&lt;0,"(9.9%-0.01%)",
A542&lt;=0.0999,"0%-9.9%",
A542&lt;=0.1999,"10%-19.9%",
A542&lt;=0.2999,"20%-29.9%",
A542&lt;=0.3999,"30%-39.9%",
A542&lt;=0.4999,"40%-49.9%",
A542&lt;=0.5999,"50%-59.9%",
A542&lt;=0.6999,"60%-69.9%",
A542&lt;=0.7999,"70%-79.9%",
A542&lt;=0.8999,"80%-89.9%",
A542&lt;=0.999,"90%-99.9%",
A542&lt;=5,"&gt;100%",
A542&gt;5,"&gt;500%"
)</f>
        <v>50%-59.9%</v>
      </c>
      <c r="H542" s="52">
        <f t="shared" si="24"/>
        <v>0.56091299852289522</v>
      </c>
      <c r="I542" s="52">
        <f t="shared" si="25"/>
        <v>0.56091299852289522</v>
      </c>
      <c r="J542" s="12">
        <f t="shared" si="26"/>
        <v>1</v>
      </c>
    </row>
    <row r="543" spans="1:10" x14ac:dyDescent="0.25">
      <c r="A543" s="58">
        <v>0.56109574885546087</v>
      </c>
      <c r="B543" s="56" t="s">
        <v>985</v>
      </c>
      <c r="C543" s="59">
        <v>917.40000000000009</v>
      </c>
      <c r="D543" s="60">
        <v>1432.14924</v>
      </c>
      <c r="G543" s="12" t="str" cm="1">
        <f t="array" ref="G543">_xlfn.IFS(
A543&lt;=-1,"(&gt;=100%)",
A543&lt;=-0.9,"(99.9%-90%)",
A543&lt;=-0.8,"(89.9%-80%)",
A543&lt;=-0.7,"(79.9%-70%)",
A543&lt;=-0.6,"(69.9%-60%)",
A543&lt;=-0.5,"(59.9%-50%)",
A543&lt;=-0.4,"(49.9%-40%)",
A543&lt;=-0.3,"(39.9%-30%)",
A543&lt;=-0.2,"(29.9%-20%)",
A543&lt;=-0.1,"(19.9%-10%)",
A543&lt;0,"(9.9%-0.01%)",
A543&lt;=0.0999,"0%-9.9%",
A543&lt;=0.1999,"10%-19.9%",
A543&lt;=0.2999,"20%-29.9%",
A543&lt;=0.3999,"30%-39.9%",
A543&lt;=0.4999,"40%-49.9%",
A543&lt;=0.5999,"50%-59.9%",
A543&lt;=0.6999,"60%-69.9%",
A543&lt;=0.7999,"70%-79.9%",
A543&lt;=0.8999,"80%-89.9%",
A543&lt;=0.999,"90%-99.9%",
A543&lt;=5,"&gt;100%",
A543&gt;5,"&gt;500%"
)</f>
        <v>50%-59.9%</v>
      </c>
      <c r="H543" s="52">
        <f t="shared" si="24"/>
        <v>0.56109574885546087</v>
      </c>
      <c r="I543" s="52">
        <f t="shared" si="25"/>
        <v>0.56109574885546087</v>
      </c>
      <c r="J543" s="12">
        <f t="shared" si="26"/>
        <v>1</v>
      </c>
    </row>
    <row r="544" spans="1:10" x14ac:dyDescent="0.25">
      <c r="A544" s="58">
        <v>0.58199280098029205</v>
      </c>
      <c r="B544" s="56" t="s">
        <v>1032</v>
      </c>
      <c r="C544" s="59">
        <v>5875.8000000000011</v>
      </c>
      <c r="D544" s="60">
        <v>9295.4733000000015</v>
      </c>
      <c r="G544" s="12" t="str" cm="1">
        <f t="array" ref="G544">_xlfn.IFS(
A544&lt;=-1,"(&gt;=100%)",
A544&lt;=-0.9,"(99.9%-90%)",
A544&lt;=-0.8,"(89.9%-80%)",
A544&lt;=-0.7,"(79.9%-70%)",
A544&lt;=-0.6,"(69.9%-60%)",
A544&lt;=-0.5,"(59.9%-50%)",
A544&lt;=-0.4,"(49.9%-40%)",
A544&lt;=-0.3,"(39.9%-30%)",
A544&lt;=-0.2,"(29.9%-20%)",
A544&lt;=-0.1,"(19.9%-10%)",
A544&lt;0,"(9.9%-0.01%)",
A544&lt;=0.0999,"0%-9.9%",
A544&lt;=0.1999,"10%-19.9%",
A544&lt;=0.2999,"20%-29.9%",
A544&lt;=0.3999,"30%-39.9%",
A544&lt;=0.4999,"40%-49.9%",
A544&lt;=0.5999,"50%-59.9%",
A544&lt;=0.6999,"60%-69.9%",
A544&lt;=0.7999,"70%-79.9%",
A544&lt;=0.8999,"80%-89.9%",
A544&lt;=0.999,"90%-99.9%",
A544&lt;=5,"&gt;100%",
A544&gt;5,"&gt;500%"
)</f>
        <v>50%-59.9%</v>
      </c>
      <c r="H544" s="52">
        <f t="shared" si="24"/>
        <v>0.58199280098029205</v>
      </c>
      <c r="I544" s="52">
        <f t="shared" si="25"/>
        <v>0.58199280098029205</v>
      </c>
      <c r="J544" s="12">
        <f t="shared" si="26"/>
        <v>1</v>
      </c>
    </row>
    <row r="545" spans="1:10" x14ac:dyDescent="0.25">
      <c r="A545" s="58">
        <v>0.58318155782165348</v>
      </c>
      <c r="B545" s="56" t="s">
        <v>680</v>
      </c>
      <c r="C545" s="59">
        <v>460.9</v>
      </c>
      <c r="D545" s="60">
        <v>729.68838000000005</v>
      </c>
      <c r="G545" s="12" t="str" cm="1">
        <f t="array" ref="G545">_xlfn.IFS(
A545&lt;=-1,"(&gt;=100%)",
A545&lt;=-0.9,"(99.9%-90%)",
A545&lt;=-0.8,"(89.9%-80%)",
A545&lt;=-0.7,"(79.9%-70%)",
A545&lt;=-0.6,"(69.9%-60%)",
A545&lt;=-0.5,"(59.9%-50%)",
A545&lt;=-0.4,"(49.9%-40%)",
A545&lt;=-0.3,"(39.9%-30%)",
A545&lt;=-0.2,"(29.9%-20%)",
A545&lt;=-0.1,"(19.9%-10%)",
A545&lt;0,"(9.9%-0.01%)",
A545&lt;=0.0999,"0%-9.9%",
A545&lt;=0.1999,"10%-19.9%",
A545&lt;=0.2999,"20%-29.9%",
A545&lt;=0.3999,"30%-39.9%",
A545&lt;=0.4999,"40%-49.9%",
A545&lt;=0.5999,"50%-59.9%",
A545&lt;=0.6999,"60%-69.9%",
A545&lt;=0.7999,"70%-79.9%",
A545&lt;=0.8999,"80%-89.9%",
A545&lt;=0.999,"90%-99.9%",
A545&lt;=5,"&gt;100%",
A545&gt;5,"&gt;500%"
)</f>
        <v>50%-59.9%</v>
      </c>
      <c r="H545" s="52">
        <f t="shared" si="24"/>
        <v>0.58318155782165348</v>
      </c>
      <c r="I545" s="52">
        <f t="shared" si="25"/>
        <v>0.58318155782165348</v>
      </c>
      <c r="J545" s="12">
        <f t="shared" si="26"/>
        <v>1</v>
      </c>
    </row>
    <row r="546" spans="1:10" x14ac:dyDescent="0.25">
      <c r="A546" s="58">
        <v>0.58774447727592505</v>
      </c>
      <c r="B546" s="56" t="s">
        <v>504</v>
      </c>
      <c r="C546" s="59">
        <v>127.926</v>
      </c>
      <c r="D546" s="60">
        <v>203.1138</v>
      </c>
      <c r="G546" s="12" t="str" cm="1">
        <f t="array" ref="G546">_xlfn.IFS(
A546&lt;=-1,"(&gt;=100%)",
A546&lt;=-0.9,"(99.9%-90%)",
A546&lt;=-0.8,"(89.9%-80%)",
A546&lt;=-0.7,"(79.9%-70%)",
A546&lt;=-0.6,"(69.9%-60%)",
A546&lt;=-0.5,"(59.9%-50%)",
A546&lt;=-0.4,"(49.9%-40%)",
A546&lt;=-0.3,"(39.9%-30%)",
A546&lt;=-0.2,"(29.9%-20%)",
A546&lt;=-0.1,"(19.9%-10%)",
A546&lt;0,"(9.9%-0.01%)",
A546&lt;=0.0999,"0%-9.9%",
A546&lt;=0.1999,"10%-19.9%",
A546&lt;=0.2999,"20%-29.9%",
A546&lt;=0.3999,"30%-39.9%",
A546&lt;=0.4999,"40%-49.9%",
A546&lt;=0.5999,"50%-59.9%",
A546&lt;=0.6999,"60%-69.9%",
A546&lt;=0.7999,"70%-79.9%",
A546&lt;=0.8999,"80%-89.9%",
A546&lt;=0.999,"90%-99.9%",
A546&lt;=5,"&gt;100%",
A546&gt;5,"&gt;500%"
)</f>
        <v>50%-59.9%</v>
      </c>
      <c r="H546" s="52">
        <f t="shared" si="24"/>
        <v>0.58774447727592505</v>
      </c>
      <c r="I546" s="52">
        <f t="shared" si="25"/>
        <v>0.58774447727592505</v>
      </c>
      <c r="J546" s="12">
        <f t="shared" si="26"/>
        <v>1</v>
      </c>
    </row>
    <row r="547" spans="1:10" x14ac:dyDescent="0.25">
      <c r="A547" s="58">
        <v>0.5894905875593317</v>
      </c>
      <c r="B547" s="56" t="s">
        <v>673</v>
      </c>
      <c r="C547" s="59">
        <v>353.30900000000003</v>
      </c>
      <c r="D547" s="60">
        <v>561.58132999999998</v>
      </c>
      <c r="G547" s="12" t="str" cm="1">
        <f t="array" ref="G547">_xlfn.IFS(
A547&lt;=-1,"(&gt;=100%)",
A547&lt;=-0.9,"(99.9%-90%)",
A547&lt;=-0.8,"(89.9%-80%)",
A547&lt;=-0.7,"(79.9%-70%)",
A547&lt;=-0.6,"(69.9%-60%)",
A547&lt;=-0.5,"(59.9%-50%)",
A547&lt;=-0.4,"(49.9%-40%)",
A547&lt;=-0.3,"(39.9%-30%)",
A547&lt;=-0.2,"(29.9%-20%)",
A547&lt;=-0.1,"(19.9%-10%)",
A547&lt;0,"(9.9%-0.01%)",
A547&lt;=0.0999,"0%-9.9%",
A547&lt;=0.1999,"10%-19.9%",
A547&lt;=0.2999,"20%-29.9%",
A547&lt;=0.3999,"30%-39.9%",
A547&lt;=0.4999,"40%-49.9%",
A547&lt;=0.5999,"50%-59.9%",
A547&lt;=0.6999,"60%-69.9%",
A547&lt;=0.7999,"70%-79.9%",
A547&lt;=0.8999,"80%-89.9%",
A547&lt;=0.999,"90%-99.9%",
A547&lt;=5,"&gt;100%",
A547&gt;5,"&gt;500%"
)</f>
        <v>50%-59.9%</v>
      </c>
      <c r="H547" s="52">
        <f t="shared" si="24"/>
        <v>0.5894905875593317</v>
      </c>
      <c r="I547" s="52">
        <f t="shared" si="25"/>
        <v>0.5894905875593317</v>
      </c>
      <c r="J547" s="12">
        <f t="shared" si="26"/>
        <v>1</v>
      </c>
    </row>
    <row r="548" spans="1:10" x14ac:dyDescent="0.25">
      <c r="A548" s="58">
        <v>0.5938411730545875</v>
      </c>
      <c r="B548" s="56" t="s">
        <v>905</v>
      </c>
      <c r="C548" s="59">
        <v>172.20000000000002</v>
      </c>
      <c r="D548" s="60">
        <v>274.45945</v>
      </c>
      <c r="G548" s="12" t="str" cm="1">
        <f t="array" ref="G548">_xlfn.IFS(
A548&lt;=-1,"(&gt;=100%)",
A548&lt;=-0.9,"(99.9%-90%)",
A548&lt;=-0.8,"(89.9%-80%)",
A548&lt;=-0.7,"(79.9%-70%)",
A548&lt;=-0.6,"(69.9%-60%)",
A548&lt;=-0.5,"(59.9%-50%)",
A548&lt;=-0.4,"(49.9%-40%)",
A548&lt;=-0.3,"(39.9%-30%)",
A548&lt;=-0.2,"(29.9%-20%)",
A548&lt;=-0.1,"(19.9%-10%)",
A548&lt;0,"(9.9%-0.01%)",
A548&lt;=0.0999,"0%-9.9%",
A548&lt;=0.1999,"10%-19.9%",
A548&lt;=0.2999,"20%-29.9%",
A548&lt;=0.3999,"30%-39.9%",
A548&lt;=0.4999,"40%-49.9%",
A548&lt;=0.5999,"50%-59.9%",
A548&lt;=0.6999,"60%-69.9%",
A548&lt;=0.7999,"70%-79.9%",
A548&lt;=0.8999,"80%-89.9%",
A548&lt;=0.999,"90%-99.9%",
A548&lt;=5,"&gt;100%",
A548&gt;5,"&gt;500%"
)</f>
        <v>50%-59.9%</v>
      </c>
      <c r="H548" s="52">
        <f t="shared" si="24"/>
        <v>0.5938411730545875</v>
      </c>
      <c r="I548" s="52">
        <f t="shared" si="25"/>
        <v>0.5938411730545875</v>
      </c>
      <c r="J548" s="12">
        <f t="shared" si="26"/>
        <v>1</v>
      </c>
    </row>
    <row r="549" spans="1:10" x14ac:dyDescent="0.25">
      <c r="A549" s="58">
        <v>0.61088900860694939</v>
      </c>
      <c r="B549" s="56" t="s">
        <v>949</v>
      </c>
      <c r="C549" s="59">
        <v>1568.5</v>
      </c>
      <c r="D549" s="60">
        <v>2526.6794100000002</v>
      </c>
      <c r="G549" s="12" t="str" cm="1">
        <f t="array" ref="G549">_xlfn.IFS(
A549&lt;=-1,"(&gt;=100%)",
A549&lt;=-0.9,"(99.9%-90%)",
A549&lt;=-0.8,"(89.9%-80%)",
A549&lt;=-0.7,"(79.9%-70%)",
A549&lt;=-0.6,"(69.9%-60%)",
A549&lt;=-0.5,"(59.9%-50%)",
A549&lt;=-0.4,"(49.9%-40%)",
A549&lt;=-0.3,"(39.9%-30%)",
A549&lt;=-0.2,"(29.9%-20%)",
A549&lt;=-0.1,"(19.9%-10%)",
A549&lt;0,"(9.9%-0.01%)",
A549&lt;=0.0999,"0%-9.9%",
A549&lt;=0.1999,"10%-19.9%",
A549&lt;=0.2999,"20%-29.9%",
A549&lt;=0.3999,"30%-39.9%",
A549&lt;=0.4999,"40%-49.9%",
A549&lt;=0.5999,"50%-59.9%",
A549&lt;=0.6999,"60%-69.9%",
A549&lt;=0.7999,"70%-79.9%",
A549&lt;=0.8999,"80%-89.9%",
A549&lt;=0.999,"90%-99.9%",
A549&lt;=5,"&gt;100%",
A549&gt;5,"&gt;500%"
)</f>
        <v>60%-69.9%</v>
      </c>
      <c r="H549" s="52">
        <f t="shared" si="24"/>
        <v>0.61088900860694939</v>
      </c>
      <c r="I549" s="52">
        <f t="shared" si="25"/>
        <v>0.61088900860694939</v>
      </c>
      <c r="J549" s="12">
        <f t="shared" si="26"/>
        <v>1</v>
      </c>
    </row>
    <row r="550" spans="1:10" x14ac:dyDescent="0.25">
      <c r="A550" s="58">
        <v>0.63797396176078258</v>
      </c>
      <c r="B550" s="56" t="s">
        <v>678</v>
      </c>
      <c r="C550" s="59">
        <v>1124.5</v>
      </c>
      <c r="D550" s="60">
        <v>1841.9017200000001</v>
      </c>
      <c r="G550" s="12" t="str" cm="1">
        <f t="array" ref="G550">_xlfn.IFS(
A550&lt;=-1,"(&gt;=100%)",
A550&lt;=-0.9,"(99.9%-90%)",
A550&lt;=-0.8,"(89.9%-80%)",
A550&lt;=-0.7,"(79.9%-70%)",
A550&lt;=-0.6,"(69.9%-60%)",
A550&lt;=-0.5,"(59.9%-50%)",
A550&lt;=-0.4,"(49.9%-40%)",
A550&lt;=-0.3,"(39.9%-30%)",
A550&lt;=-0.2,"(29.9%-20%)",
A550&lt;=-0.1,"(19.9%-10%)",
A550&lt;0,"(9.9%-0.01%)",
A550&lt;=0.0999,"0%-9.9%",
A550&lt;=0.1999,"10%-19.9%",
A550&lt;=0.2999,"20%-29.9%",
A550&lt;=0.3999,"30%-39.9%",
A550&lt;=0.4999,"40%-49.9%",
A550&lt;=0.5999,"50%-59.9%",
A550&lt;=0.6999,"60%-69.9%",
A550&lt;=0.7999,"70%-79.9%",
A550&lt;=0.8999,"80%-89.9%",
A550&lt;=0.999,"90%-99.9%",
A550&lt;=5,"&gt;100%",
A550&gt;5,"&gt;500%"
)</f>
        <v>60%-69.9%</v>
      </c>
      <c r="H550" s="52">
        <f t="shared" si="24"/>
        <v>0.63797396176078258</v>
      </c>
      <c r="I550" s="52">
        <f t="shared" si="25"/>
        <v>0.63797396176078258</v>
      </c>
      <c r="J550" s="12">
        <f t="shared" si="26"/>
        <v>0</v>
      </c>
    </row>
    <row r="551" spans="1:10" x14ac:dyDescent="0.25">
      <c r="A551" s="58">
        <v>0.64729422400000003</v>
      </c>
      <c r="B551" s="56" t="s">
        <v>262</v>
      </c>
      <c r="C551" s="59">
        <v>1250</v>
      </c>
      <c r="D551" s="60">
        <v>2059.11778</v>
      </c>
      <c r="G551" s="12" t="str" cm="1">
        <f t="array" ref="G551">_xlfn.IFS(
A551&lt;=-1,"(&gt;=100%)",
A551&lt;=-0.9,"(99.9%-90%)",
A551&lt;=-0.8,"(89.9%-80%)",
A551&lt;=-0.7,"(79.9%-70%)",
A551&lt;=-0.6,"(69.9%-60%)",
A551&lt;=-0.5,"(59.9%-50%)",
A551&lt;=-0.4,"(49.9%-40%)",
A551&lt;=-0.3,"(39.9%-30%)",
A551&lt;=-0.2,"(29.9%-20%)",
A551&lt;=-0.1,"(19.9%-10%)",
A551&lt;0,"(9.9%-0.01%)",
A551&lt;=0.0999,"0%-9.9%",
A551&lt;=0.1999,"10%-19.9%",
A551&lt;=0.2999,"20%-29.9%",
A551&lt;=0.3999,"30%-39.9%",
A551&lt;=0.4999,"40%-49.9%",
A551&lt;=0.5999,"50%-59.9%",
A551&lt;=0.6999,"60%-69.9%",
A551&lt;=0.7999,"70%-79.9%",
A551&lt;=0.8999,"80%-89.9%",
A551&lt;=0.999,"90%-99.9%",
A551&lt;=5,"&gt;100%",
A551&gt;5,"&gt;500%"
)</f>
        <v>60%-69.9%</v>
      </c>
      <c r="H551" s="52">
        <f t="shared" si="24"/>
        <v>0.64729422400000003</v>
      </c>
      <c r="I551" s="52">
        <f t="shared" si="25"/>
        <v>0.64729422400000003</v>
      </c>
      <c r="J551" s="12">
        <f t="shared" si="26"/>
        <v>0</v>
      </c>
    </row>
    <row r="552" spans="1:10" x14ac:dyDescent="0.25">
      <c r="A552" s="58">
        <v>0.64944718550880443</v>
      </c>
      <c r="B552" s="56" t="s">
        <v>513</v>
      </c>
      <c r="C552" s="59">
        <v>435.35399999999998</v>
      </c>
      <c r="D552" s="60">
        <v>718.09343000000001</v>
      </c>
      <c r="G552" s="12" t="str" cm="1">
        <f t="array" ref="G552">_xlfn.IFS(
A552&lt;=-1,"(&gt;=100%)",
A552&lt;=-0.9,"(99.9%-90%)",
A552&lt;=-0.8,"(89.9%-80%)",
A552&lt;=-0.7,"(79.9%-70%)",
A552&lt;=-0.6,"(69.9%-60%)",
A552&lt;=-0.5,"(59.9%-50%)",
A552&lt;=-0.4,"(49.9%-40%)",
A552&lt;=-0.3,"(39.9%-30%)",
A552&lt;=-0.2,"(29.9%-20%)",
A552&lt;=-0.1,"(19.9%-10%)",
A552&lt;0,"(9.9%-0.01%)",
A552&lt;=0.0999,"0%-9.9%",
A552&lt;=0.1999,"10%-19.9%",
A552&lt;=0.2999,"20%-29.9%",
A552&lt;=0.3999,"30%-39.9%",
A552&lt;=0.4999,"40%-49.9%",
A552&lt;=0.5999,"50%-59.9%",
A552&lt;=0.6999,"60%-69.9%",
A552&lt;=0.7999,"70%-79.9%",
A552&lt;=0.8999,"80%-89.9%",
A552&lt;=0.999,"90%-99.9%",
A552&lt;=5,"&gt;100%",
A552&gt;5,"&gt;500%"
)</f>
        <v>60%-69.9%</v>
      </c>
      <c r="H552" s="52">
        <f t="shared" si="24"/>
        <v>0.64944718550880443</v>
      </c>
      <c r="I552" s="52">
        <f t="shared" si="25"/>
        <v>0.64944718550880443</v>
      </c>
      <c r="J552" s="12">
        <f t="shared" si="26"/>
        <v>0</v>
      </c>
    </row>
    <row r="553" spans="1:10" x14ac:dyDescent="0.25">
      <c r="A553" s="58">
        <v>0.64998865380626414</v>
      </c>
      <c r="B553" s="56" t="s">
        <v>862</v>
      </c>
      <c r="C553" s="59">
        <v>482.1</v>
      </c>
      <c r="D553" s="60">
        <v>795.45952999999997</v>
      </c>
      <c r="G553" s="12" t="str" cm="1">
        <f t="array" ref="G553">_xlfn.IFS(
A553&lt;=-1,"(&gt;=100%)",
A553&lt;=-0.9,"(99.9%-90%)",
A553&lt;=-0.8,"(89.9%-80%)",
A553&lt;=-0.7,"(79.9%-70%)",
A553&lt;=-0.6,"(69.9%-60%)",
A553&lt;=-0.5,"(59.9%-50%)",
A553&lt;=-0.4,"(49.9%-40%)",
A553&lt;=-0.3,"(39.9%-30%)",
A553&lt;=-0.2,"(29.9%-20%)",
A553&lt;=-0.1,"(19.9%-10%)",
A553&lt;0,"(9.9%-0.01%)",
A553&lt;=0.0999,"0%-9.9%",
A553&lt;=0.1999,"10%-19.9%",
A553&lt;=0.2999,"20%-29.9%",
A553&lt;=0.3999,"30%-39.9%",
A553&lt;=0.4999,"40%-49.9%",
A553&lt;=0.5999,"50%-59.9%",
A553&lt;=0.6999,"60%-69.9%",
A553&lt;=0.7999,"70%-79.9%",
A553&lt;=0.8999,"80%-89.9%",
A553&lt;=0.999,"90%-99.9%",
A553&lt;=5,"&gt;100%",
A553&gt;5,"&gt;500%"
)</f>
        <v>60%-69.9%</v>
      </c>
      <c r="H553" s="52">
        <f t="shared" si="24"/>
        <v>0.64998865380626414</v>
      </c>
      <c r="I553" s="52">
        <f t="shared" si="25"/>
        <v>0.64998865380626414</v>
      </c>
      <c r="J553" s="12">
        <f t="shared" si="26"/>
        <v>0</v>
      </c>
    </row>
    <row r="554" spans="1:10" x14ac:dyDescent="0.25">
      <c r="A554" s="58">
        <v>0.67682120986535466</v>
      </c>
      <c r="B554" s="56" t="s">
        <v>331</v>
      </c>
      <c r="C554" s="59">
        <v>3089.6</v>
      </c>
      <c r="D554" s="60">
        <v>5180.7068099999997</v>
      </c>
      <c r="G554" s="12" t="str" cm="1">
        <f t="array" ref="G554">_xlfn.IFS(
A554&lt;=-1,"(&gt;=100%)",
A554&lt;=-0.9,"(99.9%-90%)",
A554&lt;=-0.8,"(89.9%-80%)",
A554&lt;=-0.7,"(79.9%-70%)",
A554&lt;=-0.6,"(69.9%-60%)",
A554&lt;=-0.5,"(59.9%-50%)",
A554&lt;=-0.4,"(49.9%-40%)",
A554&lt;=-0.3,"(39.9%-30%)",
A554&lt;=-0.2,"(29.9%-20%)",
A554&lt;=-0.1,"(19.9%-10%)",
A554&lt;0,"(9.9%-0.01%)",
A554&lt;=0.0999,"0%-9.9%",
A554&lt;=0.1999,"10%-19.9%",
A554&lt;=0.2999,"20%-29.9%",
A554&lt;=0.3999,"30%-39.9%",
A554&lt;=0.4999,"40%-49.9%",
A554&lt;=0.5999,"50%-59.9%",
A554&lt;=0.6999,"60%-69.9%",
A554&lt;=0.7999,"70%-79.9%",
A554&lt;=0.8999,"80%-89.9%",
A554&lt;=0.999,"90%-99.9%",
A554&lt;=5,"&gt;100%",
A554&gt;5,"&gt;500%"
)</f>
        <v>60%-69.9%</v>
      </c>
      <c r="H554" s="52">
        <f t="shared" si="24"/>
        <v>0.67682120986535466</v>
      </c>
      <c r="I554" s="52">
        <f t="shared" si="25"/>
        <v>0.67682120986535466</v>
      </c>
      <c r="J554" s="12">
        <f t="shared" si="26"/>
        <v>0</v>
      </c>
    </row>
    <row r="555" spans="1:10" x14ac:dyDescent="0.25">
      <c r="A555" s="58">
        <v>0.68784426065162896</v>
      </c>
      <c r="B555" s="56" t="s">
        <v>742</v>
      </c>
      <c r="C555" s="59">
        <v>199.5</v>
      </c>
      <c r="D555" s="60">
        <v>336.72492999999997</v>
      </c>
      <c r="G555" s="12" t="str" cm="1">
        <f t="array" ref="G555">_xlfn.IFS(
A555&lt;=-1,"(&gt;=100%)",
A555&lt;=-0.9,"(99.9%-90%)",
A555&lt;=-0.8,"(89.9%-80%)",
A555&lt;=-0.7,"(79.9%-70%)",
A555&lt;=-0.6,"(69.9%-60%)",
A555&lt;=-0.5,"(59.9%-50%)",
A555&lt;=-0.4,"(49.9%-40%)",
A555&lt;=-0.3,"(39.9%-30%)",
A555&lt;=-0.2,"(29.9%-20%)",
A555&lt;=-0.1,"(19.9%-10%)",
A555&lt;0,"(9.9%-0.01%)",
A555&lt;=0.0999,"0%-9.9%",
A555&lt;=0.1999,"10%-19.9%",
A555&lt;=0.2999,"20%-29.9%",
A555&lt;=0.3999,"30%-39.9%",
A555&lt;=0.4999,"40%-49.9%",
A555&lt;=0.5999,"50%-59.9%",
A555&lt;=0.6999,"60%-69.9%",
A555&lt;=0.7999,"70%-79.9%",
A555&lt;=0.8999,"80%-89.9%",
A555&lt;=0.999,"90%-99.9%",
A555&lt;=5,"&gt;100%",
A555&gt;5,"&gt;500%"
)</f>
        <v>60%-69.9%</v>
      </c>
      <c r="H555" s="52">
        <f t="shared" si="24"/>
        <v>0.68784426065162896</v>
      </c>
      <c r="I555" s="52">
        <f t="shared" si="25"/>
        <v>0.68784426065162896</v>
      </c>
      <c r="J555" s="12">
        <f t="shared" si="26"/>
        <v>0</v>
      </c>
    </row>
    <row r="556" spans="1:10" x14ac:dyDescent="0.25">
      <c r="A556" s="58">
        <v>0.71573491452991445</v>
      </c>
      <c r="B556" s="56" t="s">
        <v>967</v>
      </c>
      <c r="C556" s="59">
        <v>234</v>
      </c>
      <c r="D556" s="60">
        <v>401.48196999999999</v>
      </c>
      <c r="G556" s="12" t="str" cm="1">
        <f t="array" ref="G556">_xlfn.IFS(
A556&lt;=-1,"(&gt;=100%)",
A556&lt;=-0.9,"(99.9%-90%)",
A556&lt;=-0.8,"(89.9%-80%)",
A556&lt;=-0.7,"(79.9%-70%)",
A556&lt;=-0.6,"(69.9%-60%)",
A556&lt;=-0.5,"(59.9%-50%)",
A556&lt;=-0.4,"(49.9%-40%)",
A556&lt;=-0.3,"(39.9%-30%)",
A556&lt;=-0.2,"(29.9%-20%)",
A556&lt;=-0.1,"(19.9%-10%)",
A556&lt;0,"(9.9%-0.01%)",
A556&lt;=0.0999,"0%-9.9%",
A556&lt;=0.1999,"10%-19.9%",
A556&lt;=0.2999,"20%-29.9%",
A556&lt;=0.3999,"30%-39.9%",
A556&lt;=0.4999,"40%-49.9%",
A556&lt;=0.5999,"50%-59.9%",
A556&lt;=0.6999,"60%-69.9%",
A556&lt;=0.7999,"70%-79.9%",
A556&lt;=0.8999,"80%-89.9%",
A556&lt;=0.999,"90%-99.9%",
A556&lt;=5,"&gt;100%",
A556&gt;5,"&gt;500%"
)</f>
        <v>70%-79.9%</v>
      </c>
      <c r="H556" s="52">
        <f t="shared" si="24"/>
        <v>0.71573491452991445</v>
      </c>
      <c r="I556" s="52">
        <f t="shared" si="25"/>
        <v>0.71573491452991445</v>
      </c>
      <c r="J556" s="12">
        <f t="shared" si="26"/>
        <v>0</v>
      </c>
    </row>
    <row r="557" spans="1:10" x14ac:dyDescent="0.25">
      <c r="A557" s="58">
        <v>0.71625557768924286</v>
      </c>
      <c r="B557" s="56" t="s">
        <v>1003</v>
      </c>
      <c r="C557" s="59">
        <v>351.4</v>
      </c>
      <c r="D557" s="60">
        <v>603.09220999999991</v>
      </c>
      <c r="G557" s="12" t="str" cm="1">
        <f t="array" ref="G557">_xlfn.IFS(
A557&lt;=-1,"(&gt;=100%)",
A557&lt;=-0.9,"(99.9%-90%)",
A557&lt;=-0.8,"(89.9%-80%)",
A557&lt;=-0.7,"(79.9%-70%)",
A557&lt;=-0.6,"(69.9%-60%)",
A557&lt;=-0.5,"(59.9%-50%)",
A557&lt;=-0.4,"(49.9%-40%)",
A557&lt;=-0.3,"(39.9%-30%)",
A557&lt;=-0.2,"(29.9%-20%)",
A557&lt;=-0.1,"(19.9%-10%)",
A557&lt;0,"(9.9%-0.01%)",
A557&lt;=0.0999,"0%-9.9%",
A557&lt;=0.1999,"10%-19.9%",
A557&lt;=0.2999,"20%-29.9%",
A557&lt;=0.3999,"30%-39.9%",
A557&lt;=0.4999,"40%-49.9%",
A557&lt;=0.5999,"50%-59.9%",
A557&lt;=0.6999,"60%-69.9%",
A557&lt;=0.7999,"70%-79.9%",
A557&lt;=0.8999,"80%-89.9%",
A557&lt;=0.999,"90%-99.9%",
A557&lt;=5,"&gt;100%",
A557&gt;5,"&gt;500%"
)</f>
        <v>70%-79.9%</v>
      </c>
      <c r="H557" s="52">
        <f t="shared" si="24"/>
        <v>0.71625557768924286</v>
      </c>
      <c r="I557" s="52">
        <f t="shared" si="25"/>
        <v>0.71625557768924286</v>
      </c>
      <c r="J557" s="12">
        <f t="shared" si="26"/>
        <v>0</v>
      </c>
    </row>
    <row r="558" spans="1:10" x14ac:dyDescent="0.25">
      <c r="A558" s="58">
        <v>0.71983809523809517</v>
      </c>
      <c r="B558" s="56" t="s">
        <v>124</v>
      </c>
      <c r="C558" s="59">
        <v>21</v>
      </c>
      <c r="D558" s="60">
        <v>36.116599999999998</v>
      </c>
      <c r="G558" s="12" t="str" cm="1">
        <f t="array" ref="G558">_xlfn.IFS(
A558&lt;=-1,"(&gt;=100%)",
A558&lt;=-0.9,"(99.9%-90%)",
A558&lt;=-0.8,"(89.9%-80%)",
A558&lt;=-0.7,"(79.9%-70%)",
A558&lt;=-0.6,"(69.9%-60%)",
A558&lt;=-0.5,"(59.9%-50%)",
A558&lt;=-0.4,"(49.9%-40%)",
A558&lt;=-0.3,"(39.9%-30%)",
A558&lt;=-0.2,"(29.9%-20%)",
A558&lt;=-0.1,"(19.9%-10%)",
A558&lt;0,"(9.9%-0.01%)",
A558&lt;=0.0999,"0%-9.9%",
A558&lt;=0.1999,"10%-19.9%",
A558&lt;=0.2999,"20%-29.9%",
A558&lt;=0.3999,"30%-39.9%",
A558&lt;=0.4999,"40%-49.9%",
A558&lt;=0.5999,"50%-59.9%",
A558&lt;=0.6999,"60%-69.9%",
A558&lt;=0.7999,"70%-79.9%",
A558&lt;=0.8999,"80%-89.9%",
A558&lt;=0.999,"90%-99.9%",
A558&lt;=5,"&gt;100%",
A558&gt;5,"&gt;500%"
)</f>
        <v>70%-79.9%</v>
      </c>
      <c r="H558" s="52">
        <f t="shared" si="24"/>
        <v>0.71983809523809517</v>
      </c>
      <c r="I558" s="52">
        <f t="shared" si="25"/>
        <v>0.71983809523809517</v>
      </c>
      <c r="J558" s="12">
        <f t="shared" si="26"/>
        <v>0</v>
      </c>
    </row>
    <row r="559" spans="1:10" x14ac:dyDescent="0.25">
      <c r="A559" s="58">
        <v>0.74460671</v>
      </c>
      <c r="B559" s="56" t="s">
        <v>236</v>
      </c>
      <c r="C559" s="59">
        <v>1000</v>
      </c>
      <c r="D559" s="60">
        <v>1744.60671</v>
      </c>
      <c r="G559" s="12" t="str" cm="1">
        <f t="array" ref="G559">_xlfn.IFS(
A559&lt;=-1,"(&gt;=100%)",
A559&lt;=-0.9,"(99.9%-90%)",
A559&lt;=-0.8,"(89.9%-80%)",
A559&lt;=-0.7,"(79.9%-70%)",
A559&lt;=-0.6,"(69.9%-60%)",
A559&lt;=-0.5,"(59.9%-50%)",
A559&lt;=-0.4,"(49.9%-40%)",
A559&lt;=-0.3,"(39.9%-30%)",
A559&lt;=-0.2,"(29.9%-20%)",
A559&lt;=-0.1,"(19.9%-10%)",
A559&lt;0,"(9.9%-0.01%)",
A559&lt;=0.0999,"0%-9.9%",
A559&lt;=0.1999,"10%-19.9%",
A559&lt;=0.2999,"20%-29.9%",
A559&lt;=0.3999,"30%-39.9%",
A559&lt;=0.4999,"40%-49.9%",
A559&lt;=0.5999,"50%-59.9%",
A559&lt;=0.6999,"60%-69.9%",
A559&lt;=0.7999,"70%-79.9%",
A559&lt;=0.8999,"80%-89.9%",
A559&lt;=0.999,"90%-99.9%",
A559&lt;=5,"&gt;100%",
A559&gt;5,"&gt;500%"
)</f>
        <v>70%-79.9%</v>
      </c>
      <c r="H559" s="52">
        <f t="shared" si="24"/>
        <v>0.74460671</v>
      </c>
      <c r="I559" s="52">
        <f t="shared" si="25"/>
        <v>0.74460671</v>
      </c>
      <c r="J559" s="12">
        <f t="shared" si="26"/>
        <v>0</v>
      </c>
    </row>
    <row r="560" spans="1:10" x14ac:dyDescent="0.25">
      <c r="A560" s="58">
        <v>0.75534727734158091</v>
      </c>
      <c r="B560" s="56" t="s">
        <v>942</v>
      </c>
      <c r="C560" s="59">
        <v>2678.1400299999996</v>
      </c>
      <c r="D560" s="60">
        <v>4701.0658099999991</v>
      </c>
      <c r="G560" s="12" t="str" cm="1">
        <f t="array" ref="G560">_xlfn.IFS(
A560&lt;=-1,"(&gt;=100%)",
A560&lt;=-0.9,"(99.9%-90%)",
A560&lt;=-0.8,"(89.9%-80%)",
A560&lt;=-0.7,"(79.9%-70%)",
A560&lt;=-0.6,"(69.9%-60%)",
A560&lt;=-0.5,"(59.9%-50%)",
A560&lt;=-0.4,"(49.9%-40%)",
A560&lt;=-0.3,"(39.9%-30%)",
A560&lt;=-0.2,"(29.9%-20%)",
A560&lt;=-0.1,"(19.9%-10%)",
A560&lt;0,"(9.9%-0.01%)",
A560&lt;=0.0999,"0%-9.9%",
A560&lt;=0.1999,"10%-19.9%",
A560&lt;=0.2999,"20%-29.9%",
A560&lt;=0.3999,"30%-39.9%",
A560&lt;=0.4999,"40%-49.9%",
A560&lt;=0.5999,"50%-59.9%",
A560&lt;=0.6999,"60%-69.9%",
A560&lt;=0.7999,"70%-79.9%",
A560&lt;=0.8999,"80%-89.9%",
A560&lt;=0.999,"90%-99.9%",
A560&lt;=5,"&gt;100%",
A560&gt;5,"&gt;500%"
)</f>
        <v>70%-79.9%</v>
      </c>
      <c r="H560" s="52">
        <f t="shared" si="24"/>
        <v>0.75534727734158091</v>
      </c>
      <c r="I560" s="52">
        <f t="shared" si="25"/>
        <v>0.75534727734158091</v>
      </c>
      <c r="J560" s="12">
        <f t="shared" si="26"/>
        <v>0</v>
      </c>
    </row>
    <row r="561" spans="1:10" x14ac:dyDescent="0.25">
      <c r="A561" s="58">
        <v>0.7574104639250695</v>
      </c>
      <c r="B561" s="56" t="s">
        <v>901</v>
      </c>
      <c r="C561" s="59">
        <v>683.30000000000007</v>
      </c>
      <c r="D561" s="60">
        <v>1200.8385700000001</v>
      </c>
      <c r="G561" s="12" t="str" cm="1">
        <f t="array" ref="G561">_xlfn.IFS(
A561&lt;=-1,"(&gt;=100%)",
A561&lt;=-0.9,"(99.9%-90%)",
A561&lt;=-0.8,"(89.9%-80%)",
A561&lt;=-0.7,"(79.9%-70%)",
A561&lt;=-0.6,"(69.9%-60%)",
A561&lt;=-0.5,"(59.9%-50%)",
A561&lt;=-0.4,"(49.9%-40%)",
A561&lt;=-0.3,"(39.9%-30%)",
A561&lt;=-0.2,"(29.9%-20%)",
A561&lt;=-0.1,"(19.9%-10%)",
A561&lt;0,"(9.9%-0.01%)",
A561&lt;=0.0999,"0%-9.9%",
A561&lt;=0.1999,"10%-19.9%",
A561&lt;=0.2999,"20%-29.9%",
A561&lt;=0.3999,"30%-39.9%",
A561&lt;=0.4999,"40%-49.9%",
A561&lt;=0.5999,"50%-59.9%",
A561&lt;=0.6999,"60%-69.9%",
A561&lt;=0.7999,"70%-79.9%",
A561&lt;=0.8999,"80%-89.9%",
A561&lt;=0.999,"90%-99.9%",
A561&lt;=5,"&gt;100%",
A561&gt;5,"&gt;500%"
)</f>
        <v>70%-79.9%</v>
      </c>
      <c r="H561" s="52">
        <f t="shared" si="24"/>
        <v>0.7574104639250695</v>
      </c>
      <c r="I561" s="52">
        <f t="shared" si="25"/>
        <v>0.7574104639250695</v>
      </c>
      <c r="J561" s="12">
        <f t="shared" si="26"/>
        <v>0</v>
      </c>
    </row>
    <row r="562" spans="1:10" x14ac:dyDescent="0.25">
      <c r="A562" s="58">
        <v>0.76349968632371357</v>
      </c>
      <c r="B562" s="56" t="s">
        <v>652</v>
      </c>
      <c r="C562" s="59">
        <v>318.8</v>
      </c>
      <c r="D562" s="60">
        <v>562.20369999999991</v>
      </c>
      <c r="G562" s="12" t="str" cm="1">
        <f t="array" ref="G562">_xlfn.IFS(
A562&lt;=-1,"(&gt;=100%)",
A562&lt;=-0.9,"(99.9%-90%)",
A562&lt;=-0.8,"(89.9%-80%)",
A562&lt;=-0.7,"(79.9%-70%)",
A562&lt;=-0.6,"(69.9%-60%)",
A562&lt;=-0.5,"(59.9%-50%)",
A562&lt;=-0.4,"(49.9%-40%)",
A562&lt;=-0.3,"(39.9%-30%)",
A562&lt;=-0.2,"(29.9%-20%)",
A562&lt;=-0.1,"(19.9%-10%)",
A562&lt;0,"(9.9%-0.01%)",
A562&lt;=0.0999,"0%-9.9%",
A562&lt;=0.1999,"10%-19.9%",
A562&lt;=0.2999,"20%-29.9%",
A562&lt;=0.3999,"30%-39.9%",
A562&lt;=0.4999,"40%-49.9%",
A562&lt;=0.5999,"50%-59.9%",
A562&lt;=0.6999,"60%-69.9%",
A562&lt;=0.7999,"70%-79.9%",
A562&lt;=0.8999,"80%-89.9%",
A562&lt;=0.999,"90%-99.9%",
A562&lt;=5,"&gt;100%",
A562&gt;5,"&gt;500%"
)</f>
        <v>70%-79.9%</v>
      </c>
      <c r="H562" s="52">
        <f t="shared" si="24"/>
        <v>0.76349968632371357</v>
      </c>
      <c r="I562" s="52">
        <f t="shared" si="25"/>
        <v>0.76349968632371357</v>
      </c>
      <c r="J562" s="12">
        <f t="shared" si="26"/>
        <v>0</v>
      </c>
    </row>
    <row r="563" spans="1:10" x14ac:dyDescent="0.25">
      <c r="A563" s="58">
        <v>0.78498078082929468</v>
      </c>
      <c r="B563" s="56" t="s">
        <v>223</v>
      </c>
      <c r="C563" s="59">
        <v>1857</v>
      </c>
      <c r="D563" s="60">
        <v>3314.7093100000002</v>
      </c>
      <c r="G563" s="12" t="str" cm="1">
        <f t="array" ref="G563">_xlfn.IFS(
A563&lt;=-1,"(&gt;=100%)",
A563&lt;=-0.9,"(99.9%-90%)",
A563&lt;=-0.8,"(89.9%-80%)",
A563&lt;=-0.7,"(79.9%-70%)",
A563&lt;=-0.6,"(69.9%-60%)",
A563&lt;=-0.5,"(59.9%-50%)",
A563&lt;=-0.4,"(49.9%-40%)",
A563&lt;=-0.3,"(39.9%-30%)",
A563&lt;=-0.2,"(29.9%-20%)",
A563&lt;=-0.1,"(19.9%-10%)",
A563&lt;0,"(9.9%-0.01%)",
A563&lt;=0.0999,"0%-9.9%",
A563&lt;=0.1999,"10%-19.9%",
A563&lt;=0.2999,"20%-29.9%",
A563&lt;=0.3999,"30%-39.9%",
A563&lt;=0.4999,"40%-49.9%",
A563&lt;=0.5999,"50%-59.9%",
A563&lt;=0.6999,"60%-69.9%",
A563&lt;=0.7999,"70%-79.9%",
A563&lt;=0.8999,"80%-89.9%",
A563&lt;=0.999,"90%-99.9%",
A563&lt;=5,"&gt;100%",
A563&gt;5,"&gt;500%"
)</f>
        <v>70%-79.9%</v>
      </c>
      <c r="H563" s="52">
        <f t="shared" si="24"/>
        <v>0.78498078082929468</v>
      </c>
      <c r="I563" s="52">
        <f t="shared" si="25"/>
        <v>0.78498078082929468</v>
      </c>
      <c r="J563" s="12">
        <f t="shared" si="26"/>
        <v>0</v>
      </c>
    </row>
    <row r="564" spans="1:10" x14ac:dyDescent="0.25">
      <c r="A564" s="58">
        <v>0.80067897252513809</v>
      </c>
      <c r="B564" s="56" t="s">
        <v>884</v>
      </c>
      <c r="C564" s="59">
        <v>2824.4</v>
      </c>
      <c r="D564" s="60">
        <v>5085.8376900000003</v>
      </c>
      <c r="G564" s="12" t="str" cm="1">
        <f t="array" ref="G564">_xlfn.IFS(
A564&lt;=-1,"(&gt;=100%)",
A564&lt;=-0.9,"(99.9%-90%)",
A564&lt;=-0.8,"(89.9%-80%)",
A564&lt;=-0.7,"(79.9%-70%)",
A564&lt;=-0.6,"(69.9%-60%)",
A564&lt;=-0.5,"(59.9%-50%)",
A564&lt;=-0.4,"(49.9%-40%)",
A564&lt;=-0.3,"(39.9%-30%)",
A564&lt;=-0.2,"(29.9%-20%)",
A564&lt;=-0.1,"(19.9%-10%)",
A564&lt;0,"(9.9%-0.01%)",
A564&lt;=0.0999,"0%-9.9%",
A564&lt;=0.1999,"10%-19.9%",
A564&lt;=0.2999,"20%-29.9%",
A564&lt;=0.3999,"30%-39.9%",
A564&lt;=0.4999,"40%-49.9%",
A564&lt;=0.5999,"50%-59.9%",
A564&lt;=0.6999,"60%-69.9%",
A564&lt;=0.7999,"70%-79.9%",
A564&lt;=0.8999,"80%-89.9%",
A564&lt;=0.999,"90%-99.9%",
A564&lt;=5,"&gt;100%",
A564&gt;5,"&gt;500%"
)</f>
        <v>80%-89.9%</v>
      </c>
      <c r="H564" s="52">
        <f t="shared" si="24"/>
        <v>0.80067897252513809</v>
      </c>
      <c r="I564" s="52">
        <f t="shared" si="25"/>
        <v>0.80067897252513809</v>
      </c>
      <c r="J564" s="12">
        <f t="shared" si="26"/>
        <v>0</v>
      </c>
    </row>
    <row r="565" spans="1:10" x14ac:dyDescent="0.25">
      <c r="A565" s="58">
        <v>0.80534046181796892</v>
      </c>
      <c r="B565" s="56" t="s">
        <v>947</v>
      </c>
      <c r="C565" s="59">
        <v>1706.3</v>
      </c>
      <c r="D565" s="60">
        <v>3080.4524300000003</v>
      </c>
      <c r="G565" s="12" t="str" cm="1">
        <f t="array" ref="G565">_xlfn.IFS(
A565&lt;=-1,"(&gt;=100%)",
A565&lt;=-0.9,"(99.9%-90%)",
A565&lt;=-0.8,"(89.9%-80%)",
A565&lt;=-0.7,"(79.9%-70%)",
A565&lt;=-0.6,"(69.9%-60%)",
A565&lt;=-0.5,"(59.9%-50%)",
A565&lt;=-0.4,"(49.9%-40%)",
A565&lt;=-0.3,"(39.9%-30%)",
A565&lt;=-0.2,"(29.9%-20%)",
A565&lt;=-0.1,"(19.9%-10%)",
A565&lt;0,"(9.9%-0.01%)",
A565&lt;=0.0999,"0%-9.9%",
A565&lt;=0.1999,"10%-19.9%",
A565&lt;=0.2999,"20%-29.9%",
A565&lt;=0.3999,"30%-39.9%",
A565&lt;=0.4999,"40%-49.9%",
A565&lt;=0.5999,"50%-59.9%",
A565&lt;=0.6999,"60%-69.9%",
A565&lt;=0.7999,"70%-79.9%",
A565&lt;=0.8999,"80%-89.9%",
A565&lt;=0.999,"90%-99.9%",
A565&lt;=5,"&gt;100%",
A565&gt;5,"&gt;500%"
)</f>
        <v>80%-89.9%</v>
      </c>
      <c r="H565" s="52">
        <f t="shared" si="24"/>
        <v>0.80534046181796892</v>
      </c>
      <c r="I565" s="52">
        <f t="shared" si="25"/>
        <v>0.80534046181796892</v>
      </c>
      <c r="J565" s="12">
        <f t="shared" si="26"/>
        <v>0</v>
      </c>
    </row>
    <row r="566" spans="1:10" x14ac:dyDescent="0.25">
      <c r="A566" s="58">
        <v>0.82199370406323646</v>
      </c>
      <c r="B566" s="56" t="s">
        <v>991</v>
      </c>
      <c r="C566" s="59">
        <v>721.1</v>
      </c>
      <c r="D566" s="60">
        <v>1313.8396599999999</v>
      </c>
      <c r="G566" s="12" t="str" cm="1">
        <f t="array" ref="G566">_xlfn.IFS(
A566&lt;=-1,"(&gt;=100%)",
A566&lt;=-0.9,"(99.9%-90%)",
A566&lt;=-0.8,"(89.9%-80%)",
A566&lt;=-0.7,"(79.9%-70%)",
A566&lt;=-0.6,"(69.9%-60%)",
A566&lt;=-0.5,"(59.9%-50%)",
A566&lt;=-0.4,"(49.9%-40%)",
A566&lt;=-0.3,"(39.9%-30%)",
A566&lt;=-0.2,"(29.9%-20%)",
A566&lt;=-0.1,"(19.9%-10%)",
A566&lt;0,"(9.9%-0.01%)",
A566&lt;=0.0999,"0%-9.9%",
A566&lt;=0.1999,"10%-19.9%",
A566&lt;=0.2999,"20%-29.9%",
A566&lt;=0.3999,"30%-39.9%",
A566&lt;=0.4999,"40%-49.9%",
A566&lt;=0.5999,"50%-59.9%",
A566&lt;=0.6999,"60%-69.9%",
A566&lt;=0.7999,"70%-79.9%",
A566&lt;=0.8999,"80%-89.9%",
A566&lt;=0.999,"90%-99.9%",
A566&lt;=5,"&gt;100%",
A566&gt;5,"&gt;500%"
)</f>
        <v>80%-89.9%</v>
      </c>
      <c r="H566" s="52">
        <f t="shared" si="24"/>
        <v>0.82199370406323646</v>
      </c>
      <c r="I566" s="52">
        <f t="shared" si="25"/>
        <v>0.82199370406323646</v>
      </c>
      <c r="J566" s="12">
        <f t="shared" si="26"/>
        <v>0</v>
      </c>
    </row>
    <row r="567" spans="1:10" x14ac:dyDescent="0.25">
      <c r="A567" s="58">
        <v>0.82212389558232946</v>
      </c>
      <c r="B567" s="56" t="s">
        <v>872</v>
      </c>
      <c r="C567" s="59">
        <v>49.8</v>
      </c>
      <c r="D567" s="60">
        <v>90.741770000000002</v>
      </c>
      <c r="G567" s="12" t="str" cm="1">
        <f t="array" ref="G567">_xlfn.IFS(
A567&lt;=-1,"(&gt;=100%)",
A567&lt;=-0.9,"(99.9%-90%)",
A567&lt;=-0.8,"(89.9%-80%)",
A567&lt;=-0.7,"(79.9%-70%)",
A567&lt;=-0.6,"(69.9%-60%)",
A567&lt;=-0.5,"(59.9%-50%)",
A567&lt;=-0.4,"(49.9%-40%)",
A567&lt;=-0.3,"(39.9%-30%)",
A567&lt;=-0.2,"(29.9%-20%)",
A567&lt;=-0.1,"(19.9%-10%)",
A567&lt;0,"(9.9%-0.01%)",
A567&lt;=0.0999,"0%-9.9%",
A567&lt;=0.1999,"10%-19.9%",
A567&lt;=0.2999,"20%-29.9%",
A567&lt;=0.3999,"30%-39.9%",
A567&lt;=0.4999,"40%-49.9%",
A567&lt;=0.5999,"50%-59.9%",
A567&lt;=0.6999,"60%-69.9%",
A567&lt;=0.7999,"70%-79.9%",
A567&lt;=0.8999,"80%-89.9%",
A567&lt;=0.999,"90%-99.9%",
A567&lt;=5,"&gt;100%",
A567&gt;5,"&gt;500%"
)</f>
        <v>80%-89.9%</v>
      </c>
      <c r="H567" s="52">
        <f t="shared" si="24"/>
        <v>0.82212389558232946</v>
      </c>
      <c r="I567" s="52">
        <f t="shared" si="25"/>
        <v>0.82212389558232946</v>
      </c>
      <c r="J567" s="12">
        <f t="shared" si="26"/>
        <v>0</v>
      </c>
    </row>
    <row r="568" spans="1:10" x14ac:dyDescent="0.25">
      <c r="A568" s="58">
        <v>0.84758111133726832</v>
      </c>
      <c r="B568" s="56" t="s">
        <v>754</v>
      </c>
      <c r="C568" s="59">
        <v>491.3</v>
      </c>
      <c r="D568" s="60">
        <v>907.71659999999997</v>
      </c>
      <c r="G568" s="12" t="str" cm="1">
        <f t="array" ref="G568">_xlfn.IFS(
A568&lt;=-1,"(&gt;=100%)",
A568&lt;=-0.9,"(99.9%-90%)",
A568&lt;=-0.8,"(89.9%-80%)",
A568&lt;=-0.7,"(79.9%-70%)",
A568&lt;=-0.6,"(69.9%-60%)",
A568&lt;=-0.5,"(59.9%-50%)",
A568&lt;=-0.4,"(49.9%-40%)",
A568&lt;=-0.3,"(39.9%-30%)",
A568&lt;=-0.2,"(29.9%-20%)",
A568&lt;=-0.1,"(19.9%-10%)",
A568&lt;0,"(9.9%-0.01%)",
A568&lt;=0.0999,"0%-9.9%",
A568&lt;=0.1999,"10%-19.9%",
A568&lt;=0.2999,"20%-29.9%",
A568&lt;=0.3999,"30%-39.9%",
A568&lt;=0.4999,"40%-49.9%",
A568&lt;=0.5999,"50%-59.9%",
A568&lt;=0.6999,"60%-69.9%",
A568&lt;=0.7999,"70%-79.9%",
A568&lt;=0.8999,"80%-89.9%",
A568&lt;=0.999,"90%-99.9%",
A568&lt;=5,"&gt;100%",
A568&gt;5,"&gt;500%"
)</f>
        <v>80%-89.9%</v>
      </c>
      <c r="H568" s="52">
        <f t="shared" si="24"/>
        <v>0.84758111133726832</v>
      </c>
      <c r="I568" s="52">
        <f t="shared" si="25"/>
        <v>0.84758111133726832</v>
      </c>
      <c r="J568" s="12">
        <f t="shared" si="26"/>
        <v>0</v>
      </c>
    </row>
    <row r="569" spans="1:10" x14ac:dyDescent="0.25">
      <c r="A569" s="58">
        <v>0.86194046400000002</v>
      </c>
      <c r="B569" s="56" t="s">
        <v>403</v>
      </c>
      <c r="C569" s="59">
        <v>1250</v>
      </c>
      <c r="D569" s="60">
        <v>2327.4255800000001</v>
      </c>
      <c r="G569" s="12" t="str" cm="1">
        <f t="array" ref="G569">_xlfn.IFS(
A569&lt;=-1,"(&gt;=100%)",
A569&lt;=-0.9,"(99.9%-90%)",
A569&lt;=-0.8,"(89.9%-80%)",
A569&lt;=-0.7,"(79.9%-70%)",
A569&lt;=-0.6,"(69.9%-60%)",
A569&lt;=-0.5,"(59.9%-50%)",
A569&lt;=-0.4,"(49.9%-40%)",
A569&lt;=-0.3,"(39.9%-30%)",
A569&lt;=-0.2,"(29.9%-20%)",
A569&lt;=-0.1,"(19.9%-10%)",
A569&lt;0,"(9.9%-0.01%)",
A569&lt;=0.0999,"0%-9.9%",
A569&lt;=0.1999,"10%-19.9%",
A569&lt;=0.2999,"20%-29.9%",
A569&lt;=0.3999,"30%-39.9%",
A569&lt;=0.4999,"40%-49.9%",
A569&lt;=0.5999,"50%-59.9%",
A569&lt;=0.6999,"60%-69.9%",
A569&lt;=0.7999,"70%-79.9%",
A569&lt;=0.8999,"80%-89.9%",
A569&lt;=0.999,"90%-99.9%",
A569&lt;=5,"&gt;100%",
A569&gt;5,"&gt;500%"
)</f>
        <v>80%-89.9%</v>
      </c>
      <c r="H569" s="52">
        <f t="shared" si="24"/>
        <v>0.86194046400000002</v>
      </c>
      <c r="I569" s="52">
        <f t="shared" si="25"/>
        <v>0.86194046400000002</v>
      </c>
      <c r="J569" s="12">
        <f t="shared" si="26"/>
        <v>0</v>
      </c>
    </row>
    <row r="570" spans="1:10" x14ac:dyDescent="0.25">
      <c r="A570" s="58">
        <v>0.87947041078544563</v>
      </c>
      <c r="B570" s="56" t="s">
        <v>573</v>
      </c>
      <c r="C570" s="59">
        <v>510.16899999999998</v>
      </c>
      <c r="D570" s="60">
        <v>958.84753999999998</v>
      </c>
      <c r="G570" s="12" t="str" cm="1">
        <f t="array" ref="G570">_xlfn.IFS(
A570&lt;=-1,"(&gt;=100%)",
A570&lt;=-0.9,"(99.9%-90%)",
A570&lt;=-0.8,"(89.9%-80%)",
A570&lt;=-0.7,"(79.9%-70%)",
A570&lt;=-0.6,"(69.9%-60%)",
A570&lt;=-0.5,"(59.9%-50%)",
A570&lt;=-0.4,"(49.9%-40%)",
A570&lt;=-0.3,"(39.9%-30%)",
A570&lt;=-0.2,"(29.9%-20%)",
A570&lt;=-0.1,"(19.9%-10%)",
A570&lt;0,"(9.9%-0.01%)",
A570&lt;=0.0999,"0%-9.9%",
A570&lt;=0.1999,"10%-19.9%",
A570&lt;=0.2999,"20%-29.9%",
A570&lt;=0.3999,"30%-39.9%",
A570&lt;=0.4999,"40%-49.9%",
A570&lt;=0.5999,"50%-59.9%",
A570&lt;=0.6999,"60%-69.9%",
A570&lt;=0.7999,"70%-79.9%",
A570&lt;=0.8999,"80%-89.9%",
A570&lt;=0.999,"90%-99.9%",
A570&lt;=5,"&gt;100%",
A570&gt;5,"&gt;500%"
)</f>
        <v>80%-89.9%</v>
      </c>
      <c r="H570" s="52">
        <f t="shared" si="24"/>
        <v>0.87947041078544563</v>
      </c>
      <c r="I570" s="52">
        <f t="shared" si="25"/>
        <v>0.87947041078544563</v>
      </c>
      <c r="J570" s="12">
        <f t="shared" si="26"/>
        <v>0</v>
      </c>
    </row>
    <row r="571" spans="1:10" x14ac:dyDescent="0.25">
      <c r="A571" s="58">
        <v>0.92603473868534469</v>
      </c>
      <c r="B571" s="56" t="s">
        <v>844</v>
      </c>
      <c r="C571" s="59">
        <v>742.4</v>
      </c>
      <c r="D571" s="60">
        <v>1429.8881899999999</v>
      </c>
      <c r="G571" s="12" t="str" cm="1">
        <f t="array" ref="G571">_xlfn.IFS(
A571&lt;=-1,"(&gt;=100%)",
A571&lt;=-0.9,"(99.9%-90%)",
A571&lt;=-0.8,"(89.9%-80%)",
A571&lt;=-0.7,"(79.9%-70%)",
A571&lt;=-0.6,"(69.9%-60%)",
A571&lt;=-0.5,"(59.9%-50%)",
A571&lt;=-0.4,"(49.9%-40%)",
A571&lt;=-0.3,"(39.9%-30%)",
A571&lt;=-0.2,"(29.9%-20%)",
A571&lt;=-0.1,"(19.9%-10%)",
A571&lt;0,"(9.9%-0.01%)",
A571&lt;=0.0999,"0%-9.9%",
A571&lt;=0.1999,"10%-19.9%",
A571&lt;=0.2999,"20%-29.9%",
A571&lt;=0.3999,"30%-39.9%",
A571&lt;=0.4999,"40%-49.9%",
A571&lt;=0.5999,"50%-59.9%",
A571&lt;=0.6999,"60%-69.9%",
A571&lt;=0.7999,"70%-79.9%",
A571&lt;=0.8999,"80%-89.9%",
A571&lt;=0.999,"90%-99.9%",
A571&lt;=5,"&gt;100%",
A571&gt;5,"&gt;500%"
)</f>
        <v>90%-99.9%</v>
      </c>
      <c r="H571" s="52">
        <f t="shared" si="24"/>
        <v>0.92603473868534469</v>
      </c>
      <c r="I571" s="52">
        <f t="shared" si="25"/>
        <v>0.92603473868534469</v>
      </c>
      <c r="J571" s="12">
        <f t="shared" si="26"/>
        <v>0</v>
      </c>
    </row>
    <row r="572" spans="1:10" x14ac:dyDescent="0.25">
      <c r="A572" s="58">
        <v>0.92780141232575208</v>
      </c>
      <c r="B572" s="56" t="s">
        <v>339</v>
      </c>
      <c r="C572" s="59">
        <v>545.20000000000005</v>
      </c>
      <c r="D572" s="60">
        <v>1051.0373300000001</v>
      </c>
      <c r="G572" s="12" t="str" cm="1">
        <f t="array" ref="G572">_xlfn.IFS(
A572&lt;=-1,"(&gt;=100%)",
A572&lt;=-0.9,"(99.9%-90%)",
A572&lt;=-0.8,"(89.9%-80%)",
A572&lt;=-0.7,"(79.9%-70%)",
A572&lt;=-0.6,"(69.9%-60%)",
A572&lt;=-0.5,"(59.9%-50%)",
A572&lt;=-0.4,"(49.9%-40%)",
A572&lt;=-0.3,"(39.9%-30%)",
A572&lt;=-0.2,"(29.9%-20%)",
A572&lt;=-0.1,"(19.9%-10%)",
A572&lt;0,"(9.9%-0.01%)",
A572&lt;=0.0999,"0%-9.9%",
A572&lt;=0.1999,"10%-19.9%",
A572&lt;=0.2999,"20%-29.9%",
A572&lt;=0.3999,"30%-39.9%",
A572&lt;=0.4999,"40%-49.9%",
A572&lt;=0.5999,"50%-59.9%",
A572&lt;=0.6999,"60%-69.9%",
A572&lt;=0.7999,"70%-79.9%",
A572&lt;=0.8999,"80%-89.9%",
A572&lt;=0.999,"90%-99.9%",
A572&lt;=5,"&gt;100%",
A572&gt;5,"&gt;500%"
)</f>
        <v>90%-99.9%</v>
      </c>
      <c r="H572" s="52">
        <f t="shared" si="24"/>
        <v>0.92780141232575208</v>
      </c>
      <c r="I572" s="52">
        <f t="shared" si="25"/>
        <v>0.92780141232575208</v>
      </c>
      <c r="J572" s="12">
        <f t="shared" si="26"/>
        <v>0</v>
      </c>
    </row>
    <row r="573" spans="1:10" x14ac:dyDescent="0.25">
      <c r="A573" s="58">
        <v>0.96782860483242383</v>
      </c>
      <c r="B573" s="56" t="s">
        <v>868</v>
      </c>
      <c r="C573" s="59">
        <v>256.60000000000002</v>
      </c>
      <c r="D573" s="60">
        <v>504.94481999999999</v>
      </c>
      <c r="G573" s="12" t="str" cm="1">
        <f t="array" ref="G573">_xlfn.IFS(
A573&lt;=-1,"(&gt;=100%)",
A573&lt;=-0.9,"(99.9%-90%)",
A573&lt;=-0.8,"(89.9%-80%)",
A573&lt;=-0.7,"(79.9%-70%)",
A573&lt;=-0.6,"(69.9%-60%)",
A573&lt;=-0.5,"(59.9%-50%)",
A573&lt;=-0.4,"(49.9%-40%)",
A573&lt;=-0.3,"(39.9%-30%)",
A573&lt;=-0.2,"(29.9%-20%)",
A573&lt;=-0.1,"(19.9%-10%)",
A573&lt;0,"(9.9%-0.01%)",
A573&lt;=0.0999,"0%-9.9%",
A573&lt;=0.1999,"10%-19.9%",
A573&lt;=0.2999,"20%-29.9%",
A573&lt;=0.3999,"30%-39.9%",
A573&lt;=0.4999,"40%-49.9%",
A573&lt;=0.5999,"50%-59.9%",
A573&lt;=0.6999,"60%-69.9%",
A573&lt;=0.7999,"70%-79.9%",
A573&lt;=0.8999,"80%-89.9%",
A573&lt;=0.999,"90%-99.9%",
A573&lt;=5,"&gt;100%",
A573&gt;5,"&gt;500%"
)</f>
        <v>90%-99.9%</v>
      </c>
      <c r="H573" s="52">
        <f t="shared" si="24"/>
        <v>0.96782860483242383</v>
      </c>
      <c r="I573" s="52">
        <f t="shared" si="25"/>
        <v>0.96782860483242383</v>
      </c>
      <c r="J573" s="12">
        <f t="shared" si="26"/>
        <v>0</v>
      </c>
    </row>
    <row r="574" spans="1:10" x14ac:dyDescent="0.25">
      <c r="A574" s="58">
        <v>1.0360950173128767</v>
      </c>
      <c r="B574" s="56" t="s">
        <v>577</v>
      </c>
      <c r="C574" s="59">
        <v>339.05399999999997</v>
      </c>
      <c r="D574" s="60">
        <v>690.34616000000005</v>
      </c>
      <c r="G574" s="12" t="str" cm="1">
        <f t="array" ref="G574">_xlfn.IFS(
A574&lt;=-1,"(&gt;=100%)",
A574&lt;=-0.9,"(99.9%-90%)",
A574&lt;=-0.8,"(89.9%-80%)",
A574&lt;=-0.7,"(79.9%-70%)",
A574&lt;=-0.6,"(69.9%-60%)",
A574&lt;=-0.5,"(59.9%-50%)",
A574&lt;=-0.4,"(49.9%-40%)",
A574&lt;=-0.3,"(39.9%-30%)",
A574&lt;=-0.2,"(29.9%-20%)",
A574&lt;=-0.1,"(19.9%-10%)",
A574&lt;0,"(9.9%-0.01%)",
A574&lt;=0.0999,"0%-9.9%",
A574&lt;=0.1999,"10%-19.9%",
A574&lt;=0.2999,"20%-29.9%",
A574&lt;=0.3999,"30%-39.9%",
A574&lt;=0.4999,"40%-49.9%",
A574&lt;=0.5999,"50%-59.9%",
A574&lt;=0.6999,"60%-69.9%",
A574&lt;=0.7999,"70%-79.9%",
A574&lt;=0.8999,"80%-89.9%",
A574&lt;=0.999,"90%-99.9%",
A574&lt;=5,"&gt;100%",
A574&gt;5,"&gt;500%"
)</f>
        <v>&gt;100%</v>
      </c>
      <c r="H574" s="52">
        <f t="shared" si="24"/>
        <v>1.0360950173128767</v>
      </c>
      <c r="I574" s="52">
        <f t="shared" si="25"/>
        <v>1.0360950173128767</v>
      </c>
      <c r="J574" s="12">
        <f t="shared" si="26"/>
        <v>0</v>
      </c>
    </row>
    <row r="575" spans="1:10" x14ac:dyDescent="0.25">
      <c r="A575" s="58">
        <v>1.0483230094247642</v>
      </c>
      <c r="B575" s="56" t="s">
        <v>225</v>
      </c>
      <c r="C575" s="59">
        <v>923.1</v>
      </c>
      <c r="D575" s="60">
        <v>1890.8069699999999</v>
      </c>
      <c r="G575" s="12" t="str" cm="1">
        <f t="array" ref="G575">_xlfn.IFS(
A575&lt;=-1,"(&gt;=100%)",
A575&lt;=-0.9,"(99.9%-90%)",
A575&lt;=-0.8,"(89.9%-80%)",
A575&lt;=-0.7,"(79.9%-70%)",
A575&lt;=-0.6,"(69.9%-60%)",
A575&lt;=-0.5,"(59.9%-50%)",
A575&lt;=-0.4,"(49.9%-40%)",
A575&lt;=-0.3,"(39.9%-30%)",
A575&lt;=-0.2,"(29.9%-20%)",
A575&lt;=-0.1,"(19.9%-10%)",
A575&lt;0,"(9.9%-0.01%)",
A575&lt;=0.0999,"0%-9.9%",
A575&lt;=0.1999,"10%-19.9%",
A575&lt;=0.2999,"20%-29.9%",
A575&lt;=0.3999,"30%-39.9%",
A575&lt;=0.4999,"40%-49.9%",
A575&lt;=0.5999,"50%-59.9%",
A575&lt;=0.6999,"60%-69.9%",
A575&lt;=0.7999,"70%-79.9%",
A575&lt;=0.8999,"80%-89.9%",
A575&lt;=0.999,"90%-99.9%",
A575&lt;=5,"&gt;100%",
A575&gt;5,"&gt;500%"
)</f>
        <v>&gt;100%</v>
      </c>
      <c r="H575" s="52">
        <f t="shared" si="24"/>
        <v>1.0483230094247642</v>
      </c>
      <c r="I575" s="52">
        <f t="shared" si="25"/>
        <v>1.0483230094247642</v>
      </c>
      <c r="J575" s="12">
        <f t="shared" si="26"/>
        <v>0</v>
      </c>
    </row>
    <row r="576" spans="1:10" x14ac:dyDescent="0.25">
      <c r="A576" s="58">
        <v>1.0829380087100164</v>
      </c>
      <c r="B576" s="56" t="s">
        <v>993</v>
      </c>
      <c r="C576" s="59">
        <v>665.9</v>
      </c>
      <c r="D576" s="60">
        <v>1387.0284199999999</v>
      </c>
      <c r="G576" s="12" t="str" cm="1">
        <f t="array" ref="G576">_xlfn.IFS(
A576&lt;=-1,"(&gt;=100%)",
A576&lt;=-0.9,"(99.9%-90%)",
A576&lt;=-0.8,"(89.9%-80%)",
A576&lt;=-0.7,"(79.9%-70%)",
A576&lt;=-0.6,"(69.9%-60%)",
A576&lt;=-0.5,"(59.9%-50%)",
A576&lt;=-0.4,"(49.9%-40%)",
A576&lt;=-0.3,"(39.9%-30%)",
A576&lt;=-0.2,"(29.9%-20%)",
A576&lt;=-0.1,"(19.9%-10%)",
A576&lt;0,"(9.9%-0.01%)",
A576&lt;=0.0999,"0%-9.9%",
A576&lt;=0.1999,"10%-19.9%",
A576&lt;=0.2999,"20%-29.9%",
A576&lt;=0.3999,"30%-39.9%",
A576&lt;=0.4999,"40%-49.9%",
A576&lt;=0.5999,"50%-59.9%",
A576&lt;=0.6999,"60%-69.9%",
A576&lt;=0.7999,"70%-79.9%",
A576&lt;=0.8999,"80%-89.9%",
A576&lt;=0.999,"90%-99.9%",
A576&lt;=5,"&gt;100%",
A576&gt;5,"&gt;500%"
)</f>
        <v>&gt;100%</v>
      </c>
      <c r="H576" s="52">
        <f t="shared" si="24"/>
        <v>1.0829380087100164</v>
      </c>
      <c r="I576" s="52">
        <f t="shared" si="25"/>
        <v>1.0829380087100164</v>
      </c>
      <c r="J576" s="12">
        <f t="shared" si="26"/>
        <v>0</v>
      </c>
    </row>
    <row r="577" spans="1:10" x14ac:dyDescent="0.25">
      <c r="A577" s="58">
        <v>1.0971117076808352</v>
      </c>
      <c r="B577" s="56" t="s">
        <v>1025</v>
      </c>
      <c r="C577" s="59">
        <v>402.3</v>
      </c>
      <c r="D577" s="60">
        <v>843.66804000000002</v>
      </c>
      <c r="G577" s="12" t="str" cm="1">
        <f t="array" ref="G577">_xlfn.IFS(
A577&lt;=-1,"(&gt;=100%)",
A577&lt;=-0.9,"(99.9%-90%)",
A577&lt;=-0.8,"(89.9%-80%)",
A577&lt;=-0.7,"(79.9%-70%)",
A577&lt;=-0.6,"(69.9%-60%)",
A577&lt;=-0.5,"(59.9%-50%)",
A577&lt;=-0.4,"(49.9%-40%)",
A577&lt;=-0.3,"(39.9%-30%)",
A577&lt;=-0.2,"(29.9%-20%)",
A577&lt;=-0.1,"(19.9%-10%)",
A577&lt;0,"(9.9%-0.01%)",
A577&lt;=0.0999,"0%-9.9%",
A577&lt;=0.1999,"10%-19.9%",
A577&lt;=0.2999,"20%-29.9%",
A577&lt;=0.3999,"30%-39.9%",
A577&lt;=0.4999,"40%-49.9%",
A577&lt;=0.5999,"50%-59.9%",
A577&lt;=0.6999,"60%-69.9%",
A577&lt;=0.7999,"70%-79.9%",
A577&lt;=0.8999,"80%-89.9%",
A577&lt;=0.999,"90%-99.9%",
A577&lt;=5,"&gt;100%",
A577&gt;5,"&gt;500%"
)</f>
        <v>&gt;100%</v>
      </c>
      <c r="H577" s="52">
        <f t="shared" si="24"/>
        <v>1.0971117076808352</v>
      </c>
      <c r="I577" s="52">
        <f t="shared" si="25"/>
        <v>1.0971117076808352</v>
      </c>
      <c r="J577" s="12">
        <f t="shared" si="26"/>
        <v>0</v>
      </c>
    </row>
    <row r="578" spans="1:10" x14ac:dyDescent="0.25">
      <c r="A578" s="58">
        <v>1.1590953466273259</v>
      </c>
      <c r="B578" s="56" t="s">
        <v>826</v>
      </c>
      <c r="C578" s="59">
        <v>4236.3288700000003</v>
      </c>
      <c r="D578" s="60">
        <v>9146.6379499999985</v>
      </c>
      <c r="G578" s="12" t="str" cm="1">
        <f t="array" ref="G578">_xlfn.IFS(
A578&lt;=-1,"(&gt;=100%)",
A578&lt;=-0.9,"(99.9%-90%)",
A578&lt;=-0.8,"(89.9%-80%)",
A578&lt;=-0.7,"(79.9%-70%)",
A578&lt;=-0.6,"(69.9%-60%)",
A578&lt;=-0.5,"(59.9%-50%)",
A578&lt;=-0.4,"(49.9%-40%)",
A578&lt;=-0.3,"(39.9%-30%)",
A578&lt;=-0.2,"(29.9%-20%)",
A578&lt;=-0.1,"(19.9%-10%)",
A578&lt;0,"(9.9%-0.01%)",
A578&lt;=0.0999,"0%-9.9%",
A578&lt;=0.1999,"10%-19.9%",
A578&lt;=0.2999,"20%-29.9%",
A578&lt;=0.3999,"30%-39.9%",
A578&lt;=0.4999,"40%-49.9%",
A578&lt;=0.5999,"50%-59.9%",
A578&lt;=0.6999,"60%-69.9%",
A578&lt;=0.7999,"70%-79.9%",
A578&lt;=0.8999,"80%-89.9%",
A578&lt;=0.999,"90%-99.9%",
A578&lt;=5,"&gt;100%",
A578&gt;5,"&gt;500%"
)</f>
        <v>&gt;100%</v>
      </c>
      <c r="H578" s="52">
        <f t="shared" si="24"/>
        <v>1.1590953466273259</v>
      </c>
      <c r="I578" s="52">
        <f t="shared" si="25"/>
        <v>1.1590953466273259</v>
      </c>
      <c r="J578" s="12">
        <f t="shared" si="26"/>
        <v>0</v>
      </c>
    </row>
    <row r="579" spans="1:10" x14ac:dyDescent="0.25">
      <c r="A579" s="58">
        <v>1.1599265600000002</v>
      </c>
      <c r="B579" s="56" t="s">
        <v>242</v>
      </c>
      <c r="C579" s="59">
        <v>1250</v>
      </c>
      <c r="D579" s="60">
        <v>2699.9082000000003</v>
      </c>
      <c r="G579" s="12" t="str" cm="1">
        <f t="array" ref="G579">_xlfn.IFS(
A579&lt;=-1,"(&gt;=100%)",
A579&lt;=-0.9,"(99.9%-90%)",
A579&lt;=-0.8,"(89.9%-80%)",
A579&lt;=-0.7,"(79.9%-70%)",
A579&lt;=-0.6,"(69.9%-60%)",
A579&lt;=-0.5,"(59.9%-50%)",
A579&lt;=-0.4,"(49.9%-40%)",
A579&lt;=-0.3,"(39.9%-30%)",
A579&lt;=-0.2,"(29.9%-20%)",
A579&lt;=-0.1,"(19.9%-10%)",
A579&lt;0,"(9.9%-0.01%)",
A579&lt;=0.0999,"0%-9.9%",
A579&lt;=0.1999,"10%-19.9%",
A579&lt;=0.2999,"20%-29.9%",
A579&lt;=0.3999,"30%-39.9%",
A579&lt;=0.4999,"40%-49.9%",
A579&lt;=0.5999,"50%-59.9%",
A579&lt;=0.6999,"60%-69.9%",
A579&lt;=0.7999,"70%-79.9%",
A579&lt;=0.8999,"80%-89.9%",
A579&lt;=0.999,"90%-99.9%",
A579&lt;=5,"&gt;100%",
A579&gt;5,"&gt;500%"
)</f>
        <v>&gt;100%</v>
      </c>
      <c r="H579" s="52">
        <f t="shared" si="24"/>
        <v>1.1599265600000002</v>
      </c>
      <c r="I579" s="52">
        <f t="shared" si="25"/>
        <v>1.1599265600000002</v>
      </c>
      <c r="J579" s="12">
        <f t="shared" si="26"/>
        <v>0</v>
      </c>
    </row>
    <row r="580" spans="1:10" x14ac:dyDescent="0.25">
      <c r="A580" s="58">
        <v>1.1897652230769231</v>
      </c>
      <c r="B580" s="56" t="s">
        <v>857</v>
      </c>
      <c r="C580" s="59">
        <v>1300</v>
      </c>
      <c r="D580" s="60">
        <v>2846.69479</v>
      </c>
      <c r="G580" s="12" t="str" cm="1">
        <f t="array" ref="G580">_xlfn.IFS(
A580&lt;=-1,"(&gt;=100%)",
A580&lt;=-0.9,"(99.9%-90%)",
A580&lt;=-0.8,"(89.9%-80%)",
A580&lt;=-0.7,"(79.9%-70%)",
A580&lt;=-0.6,"(69.9%-60%)",
A580&lt;=-0.5,"(59.9%-50%)",
A580&lt;=-0.4,"(49.9%-40%)",
A580&lt;=-0.3,"(39.9%-30%)",
A580&lt;=-0.2,"(29.9%-20%)",
A580&lt;=-0.1,"(19.9%-10%)",
A580&lt;0,"(9.9%-0.01%)",
A580&lt;=0.0999,"0%-9.9%",
A580&lt;=0.1999,"10%-19.9%",
A580&lt;=0.2999,"20%-29.9%",
A580&lt;=0.3999,"30%-39.9%",
A580&lt;=0.4999,"40%-49.9%",
A580&lt;=0.5999,"50%-59.9%",
A580&lt;=0.6999,"60%-69.9%",
A580&lt;=0.7999,"70%-79.9%",
A580&lt;=0.8999,"80%-89.9%",
A580&lt;=0.999,"90%-99.9%",
A580&lt;=5,"&gt;100%",
A580&gt;5,"&gt;500%"
)</f>
        <v>&gt;100%</v>
      </c>
      <c r="H580" s="52">
        <f t="shared" ref="H580:H593" si="27">IF(A580&lt;&gt;"",A580,#N/A)</f>
        <v>1.1897652230769231</v>
      </c>
      <c r="I580" s="52">
        <f t="shared" ref="I580:I593" si="28">IF(ISNUMBER(H580),H580,"")</f>
        <v>1.1897652230769231</v>
      </c>
      <c r="J580" s="12">
        <f t="shared" ref="J580:J593" si="29">IF(ISNUMBER(I580),IF(AND(I580&gt;=($M$14-$M$13),I580&lt;=($M$14+$M$13)),1,0),"")</f>
        <v>0</v>
      </c>
    </row>
    <row r="581" spans="1:10" x14ac:dyDescent="0.25">
      <c r="A581" s="58">
        <v>1.2006672283933895</v>
      </c>
      <c r="B581" s="56" t="s">
        <v>466</v>
      </c>
      <c r="C581" s="59">
        <v>1845.5</v>
      </c>
      <c r="D581" s="60">
        <v>4061.3313700000003</v>
      </c>
      <c r="G581" s="12" t="str" cm="1">
        <f t="array" ref="G581">_xlfn.IFS(
A581&lt;=-1,"(&gt;=100%)",
A581&lt;=-0.9,"(99.9%-90%)",
A581&lt;=-0.8,"(89.9%-80%)",
A581&lt;=-0.7,"(79.9%-70%)",
A581&lt;=-0.6,"(69.9%-60%)",
A581&lt;=-0.5,"(59.9%-50%)",
A581&lt;=-0.4,"(49.9%-40%)",
A581&lt;=-0.3,"(39.9%-30%)",
A581&lt;=-0.2,"(29.9%-20%)",
A581&lt;=-0.1,"(19.9%-10%)",
A581&lt;0,"(9.9%-0.01%)",
A581&lt;=0.0999,"0%-9.9%",
A581&lt;=0.1999,"10%-19.9%",
A581&lt;=0.2999,"20%-29.9%",
A581&lt;=0.3999,"30%-39.9%",
A581&lt;=0.4999,"40%-49.9%",
A581&lt;=0.5999,"50%-59.9%",
A581&lt;=0.6999,"60%-69.9%",
A581&lt;=0.7999,"70%-79.9%",
A581&lt;=0.8999,"80%-89.9%",
A581&lt;=0.999,"90%-99.9%",
A581&lt;=5,"&gt;100%",
A581&gt;5,"&gt;500%"
)</f>
        <v>&gt;100%</v>
      </c>
      <c r="H581" s="52">
        <f t="shared" si="27"/>
        <v>1.2006672283933895</v>
      </c>
      <c r="I581" s="52">
        <f t="shared" si="28"/>
        <v>1.2006672283933895</v>
      </c>
      <c r="J581" s="12">
        <f t="shared" si="29"/>
        <v>0</v>
      </c>
    </row>
    <row r="582" spans="1:10" x14ac:dyDescent="0.25">
      <c r="A582" s="58">
        <v>1.2283486388384752</v>
      </c>
      <c r="B582" s="56" t="s">
        <v>846</v>
      </c>
      <c r="C582" s="59">
        <v>55.1</v>
      </c>
      <c r="D582" s="60">
        <v>122.78201</v>
      </c>
      <c r="G582" s="12" t="str" cm="1">
        <f t="array" ref="G582">_xlfn.IFS(
A582&lt;=-1,"(&gt;=100%)",
A582&lt;=-0.9,"(99.9%-90%)",
A582&lt;=-0.8,"(89.9%-80%)",
A582&lt;=-0.7,"(79.9%-70%)",
A582&lt;=-0.6,"(69.9%-60%)",
A582&lt;=-0.5,"(59.9%-50%)",
A582&lt;=-0.4,"(49.9%-40%)",
A582&lt;=-0.3,"(39.9%-30%)",
A582&lt;=-0.2,"(29.9%-20%)",
A582&lt;=-0.1,"(19.9%-10%)",
A582&lt;0,"(9.9%-0.01%)",
A582&lt;=0.0999,"0%-9.9%",
A582&lt;=0.1999,"10%-19.9%",
A582&lt;=0.2999,"20%-29.9%",
A582&lt;=0.3999,"30%-39.9%",
A582&lt;=0.4999,"40%-49.9%",
A582&lt;=0.5999,"50%-59.9%",
A582&lt;=0.6999,"60%-69.9%",
A582&lt;=0.7999,"70%-79.9%",
A582&lt;=0.8999,"80%-89.9%",
A582&lt;=0.999,"90%-99.9%",
A582&lt;=5,"&gt;100%",
A582&gt;5,"&gt;500%"
)</f>
        <v>&gt;100%</v>
      </c>
      <c r="H582" s="52">
        <f t="shared" si="27"/>
        <v>1.2283486388384752</v>
      </c>
      <c r="I582" s="52">
        <f t="shared" si="28"/>
        <v>1.2283486388384752</v>
      </c>
      <c r="J582" s="12">
        <f t="shared" si="29"/>
        <v>0</v>
      </c>
    </row>
    <row r="583" spans="1:10" x14ac:dyDescent="0.25">
      <c r="A583" s="58">
        <v>1.2689446099999999</v>
      </c>
      <c r="B583" s="56" t="s">
        <v>236</v>
      </c>
      <c r="C583" s="59">
        <v>1000</v>
      </c>
      <c r="D583" s="60">
        <v>2268.94461</v>
      </c>
      <c r="G583" s="12" t="str" cm="1">
        <f t="array" ref="G583">_xlfn.IFS(
A583&lt;=-1,"(&gt;=100%)",
A583&lt;=-0.9,"(99.9%-90%)",
A583&lt;=-0.8,"(89.9%-80%)",
A583&lt;=-0.7,"(79.9%-70%)",
A583&lt;=-0.6,"(69.9%-60%)",
A583&lt;=-0.5,"(59.9%-50%)",
A583&lt;=-0.4,"(49.9%-40%)",
A583&lt;=-0.3,"(39.9%-30%)",
A583&lt;=-0.2,"(29.9%-20%)",
A583&lt;=-0.1,"(19.9%-10%)",
A583&lt;0,"(9.9%-0.01%)",
A583&lt;=0.0999,"0%-9.9%",
A583&lt;=0.1999,"10%-19.9%",
A583&lt;=0.2999,"20%-29.9%",
A583&lt;=0.3999,"30%-39.9%",
A583&lt;=0.4999,"40%-49.9%",
A583&lt;=0.5999,"50%-59.9%",
A583&lt;=0.6999,"60%-69.9%",
A583&lt;=0.7999,"70%-79.9%",
A583&lt;=0.8999,"80%-89.9%",
A583&lt;=0.999,"90%-99.9%",
A583&lt;=5,"&gt;100%",
A583&gt;5,"&gt;500%"
)</f>
        <v>&gt;100%</v>
      </c>
      <c r="H583" s="52">
        <f t="shared" si="27"/>
        <v>1.2689446099999999</v>
      </c>
      <c r="I583" s="52">
        <f t="shared" si="28"/>
        <v>1.2689446099999999</v>
      </c>
      <c r="J583" s="12">
        <f t="shared" si="29"/>
        <v>0</v>
      </c>
    </row>
    <row r="584" spans="1:10" x14ac:dyDescent="0.25">
      <c r="A584" s="58">
        <v>1.5039934782608695</v>
      </c>
      <c r="B584" s="56" t="s">
        <v>725</v>
      </c>
      <c r="C584" s="59">
        <v>225.4</v>
      </c>
      <c r="D584" s="60">
        <v>564.40012999999999</v>
      </c>
      <c r="G584" s="12" t="str" cm="1">
        <f t="array" ref="G584">_xlfn.IFS(
A584&lt;=-1,"(&gt;=100%)",
A584&lt;=-0.9,"(99.9%-90%)",
A584&lt;=-0.8,"(89.9%-80%)",
A584&lt;=-0.7,"(79.9%-70%)",
A584&lt;=-0.6,"(69.9%-60%)",
A584&lt;=-0.5,"(59.9%-50%)",
A584&lt;=-0.4,"(49.9%-40%)",
A584&lt;=-0.3,"(39.9%-30%)",
A584&lt;=-0.2,"(29.9%-20%)",
A584&lt;=-0.1,"(19.9%-10%)",
A584&lt;0,"(9.9%-0.01%)",
A584&lt;=0.0999,"0%-9.9%",
A584&lt;=0.1999,"10%-19.9%",
A584&lt;=0.2999,"20%-29.9%",
A584&lt;=0.3999,"30%-39.9%",
A584&lt;=0.4999,"40%-49.9%",
A584&lt;=0.5999,"50%-59.9%",
A584&lt;=0.6999,"60%-69.9%",
A584&lt;=0.7999,"70%-79.9%",
A584&lt;=0.8999,"80%-89.9%",
A584&lt;=0.999,"90%-99.9%",
A584&lt;=5,"&gt;100%",
A584&gt;5,"&gt;500%"
)</f>
        <v>&gt;100%</v>
      </c>
      <c r="H584" s="52">
        <f t="shared" si="27"/>
        <v>1.5039934782608695</v>
      </c>
      <c r="I584" s="52">
        <f t="shared" si="28"/>
        <v>1.5039934782608695</v>
      </c>
      <c r="J584" s="12">
        <f t="shared" si="29"/>
        <v>0</v>
      </c>
    </row>
    <row r="585" spans="1:10" x14ac:dyDescent="0.25">
      <c r="A585" s="58">
        <v>1.5163662084214844</v>
      </c>
      <c r="B585" s="56" t="s">
        <v>733</v>
      </c>
      <c r="C585" s="59">
        <v>355.923</v>
      </c>
      <c r="D585" s="60">
        <v>895.63261</v>
      </c>
      <c r="G585" s="12" t="str" cm="1">
        <f t="array" ref="G585">_xlfn.IFS(
A585&lt;=-1,"(&gt;=100%)",
A585&lt;=-0.9,"(99.9%-90%)",
A585&lt;=-0.8,"(89.9%-80%)",
A585&lt;=-0.7,"(79.9%-70%)",
A585&lt;=-0.6,"(69.9%-60%)",
A585&lt;=-0.5,"(59.9%-50%)",
A585&lt;=-0.4,"(49.9%-40%)",
A585&lt;=-0.3,"(39.9%-30%)",
A585&lt;=-0.2,"(29.9%-20%)",
A585&lt;=-0.1,"(19.9%-10%)",
A585&lt;0,"(9.9%-0.01%)",
A585&lt;=0.0999,"0%-9.9%",
A585&lt;=0.1999,"10%-19.9%",
A585&lt;=0.2999,"20%-29.9%",
A585&lt;=0.3999,"30%-39.9%",
A585&lt;=0.4999,"40%-49.9%",
A585&lt;=0.5999,"50%-59.9%",
A585&lt;=0.6999,"60%-69.9%",
A585&lt;=0.7999,"70%-79.9%",
A585&lt;=0.8999,"80%-89.9%",
A585&lt;=0.999,"90%-99.9%",
A585&lt;=5,"&gt;100%",
A585&gt;5,"&gt;500%"
)</f>
        <v>&gt;100%</v>
      </c>
      <c r="H585" s="52">
        <f t="shared" si="27"/>
        <v>1.5163662084214844</v>
      </c>
      <c r="I585" s="52">
        <f t="shared" si="28"/>
        <v>1.5163662084214844</v>
      </c>
      <c r="J585" s="12">
        <f t="shared" si="29"/>
        <v>0</v>
      </c>
    </row>
    <row r="586" spans="1:10" x14ac:dyDescent="0.25">
      <c r="A586" s="58">
        <v>1.5651085542168675</v>
      </c>
      <c r="B586" s="56" t="s">
        <v>1023</v>
      </c>
      <c r="C586" s="59">
        <v>166</v>
      </c>
      <c r="D586" s="60">
        <v>425.80802</v>
      </c>
      <c r="G586" s="12" t="str" cm="1">
        <f t="array" ref="G586">_xlfn.IFS(
A586&lt;=-1,"(&gt;=100%)",
A586&lt;=-0.9,"(99.9%-90%)",
A586&lt;=-0.8,"(89.9%-80%)",
A586&lt;=-0.7,"(79.9%-70%)",
A586&lt;=-0.6,"(69.9%-60%)",
A586&lt;=-0.5,"(59.9%-50%)",
A586&lt;=-0.4,"(49.9%-40%)",
A586&lt;=-0.3,"(39.9%-30%)",
A586&lt;=-0.2,"(29.9%-20%)",
A586&lt;=-0.1,"(19.9%-10%)",
A586&lt;0,"(9.9%-0.01%)",
A586&lt;=0.0999,"0%-9.9%",
A586&lt;=0.1999,"10%-19.9%",
A586&lt;=0.2999,"20%-29.9%",
A586&lt;=0.3999,"30%-39.9%",
A586&lt;=0.4999,"40%-49.9%",
A586&lt;=0.5999,"50%-59.9%",
A586&lt;=0.6999,"60%-69.9%",
A586&lt;=0.7999,"70%-79.9%",
A586&lt;=0.8999,"80%-89.9%",
A586&lt;=0.999,"90%-99.9%",
A586&lt;=5,"&gt;100%",
A586&gt;5,"&gt;500%"
)</f>
        <v>&gt;100%</v>
      </c>
      <c r="H586" s="52">
        <f t="shared" si="27"/>
        <v>1.5651085542168675</v>
      </c>
      <c r="I586" s="52">
        <f t="shared" si="28"/>
        <v>1.5651085542168675</v>
      </c>
      <c r="J586" s="12">
        <f t="shared" si="29"/>
        <v>0</v>
      </c>
    </row>
    <row r="587" spans="1:10" x14ac:dyDescent="0.25">
      <c r="A587" s="58">
        <v>1.7207273733333335</v>
      </c>
      <c r="B587" s="56" t="s">
        <v>860</v>
      </c>
      <c r="C587" s="59">
        <v>1500</v>
      </c>
      <c r="D587" s="60">
        <v>4081.0910600000002</v>
      </c>
      <c r="G587" s="12" t="str" cm="1">
        <f t="array" ref="G587">_xlfn.IFS(
A587&lt;=-1,"(&gt;=100%)",
A587&lt;=-0.9,"(99.9%-90%)",
A587&lt;=-0.8,"(89.9%-80%)",
A587&lt;=-0.7,"(79.9%-70%)",
A587&lt;=-0.6,"(69.9%-60%)",
A587&lt;=-0.5,"(59.9%-50%)",
A587&lt;=-0.4,"(49.9%-40%)",
A587&lt;=-0.3,"(39.9%-30%)",
A587&lt;=-0.2,"(29.9%-20%)",
A587&lt;=-0.1,"(19.9%-10%)",
A587&lt;0,"(9.9%-0.01%)",
A587&lt;=0.0999,"0%-9.9%",
A587&lt;=0.1999,"10%-19.9%",
A587&lt;=0.2999,"20%-29.9%",
A587&lt;=0.3999,"30%-39.9%",
A587&lt;=0.4999,"40%-49.9%",
A587&lt;=0.5999,"50%-59.9%",
A587&lt;=0.6999,"60%-69.9%",
A587&lt;=0.7999,"70%-79.9%",
A587&lt;=0.8999,"80%-89.9%",
A587&lt;=0.999,"90%-99.9%",
A587&lt;=5,"&gt;100%",
A587&gt;5,"&gt;500%"
)</f>
        <v>&gt;100%</v>
      </c>
      <c r="H587" s="52">
        <f t="shared" si="27"/>
        <v>1.7207273733333335</v>
      </c>
      <c r="I587" s="52">
        <f t="shared" si="28"/>
        <v>1.7207273733333335</v>
      </c>
      <c r="J587" s="12">
        <f t="shared" si="29"/>
        <v>0</v>
      </c>
    </row>
    <row r="588" spans="1:10" x14ac:dyDescent="0.25">
      <c r="A588" s="58">
        <v>1.8633309747292419</v>
      </c>
      <c r="B588" s="56" t="s">
        <v>353</v>
      </c>
      <c r="C588" s="59">
        <v>277</v>
      </c>
      <c r="D588" s="60">
        <v>793.14268000000004</v>
      </c>
      <c r="G588" s="12" t="str" cm="1">
        <f t="array" ref="G588">_xlfn.IFS(
A588&lt;=-1,"(&gt;=100%)",
A588&lt;=-0.9,"(99.9%-90%)",
A588&lt;=-0.8,"(89.9%-80%)",
A588&lt;=-0.7,"(79.9%-70%)",
A588&lt;=-0.6,"(69.9%-60%)",
A588&lt;=-0.5,"(59.9%-50%)",
A588&lt;=-0.4,"(49.9%-40%)",
A588&lt;=-0.3,"(39.9%-30%)",
A588&lt;=-0.2,"(29.9%-20%)",
A588&lt;=-0.1,"(19.9%-10%)",
A588&lt;0,"(9.9%-0.01%)",
A588&lt;=0.0999,"0%-9.9%",
A588&lt;=0.1999,"10%-19.9%",
A588&lt;=0.2999,"20%-29.9%",
A588&lt;=0.3999,"30%-39.9%",
A588&lt;=0.4999,"40%-49.9%",
A588&lt;=0.5999,"50%-59.9%",
A588&lt;=0.6999,"60%-69.9%",
A588&lt;=0.7999,"70%-79.9%",
A588&lt;=0.8999,"80%-89.9%",
A588&lt;=0.999,"90%-99.9%",
A588&lt;=5,"&gt;100%",
A588&gt;5,"&gt;500%"
)</f>
        <v>&gt;100%</v>
      </c>
      <c r="H588" s="52">
        <f t="shared" si="27"/>
        <v>1.8633309747292419</v>
      </c>
      <c r="I588" s="52">
        <f t="shared" si="28"/>
        <v>1.8633309747292419</v>
      </c>
      <c r="J588" s="12">
        <f t="shared" si="29"/>
        <v>0</v>
      </c>
    </row>
    <row r="589" spans="1:10" x14ac:dyDescent="0.25">
      <c r="A589" s="58">
        <v>1.8665266880093128</v>
      </c>
      <c r="B589" s="56" t="s">
        <v>1001</v>
      </c>
      <c r="C589" s="59">
        <v>343.6</v>
      </c>
      <c r="D589" s="60">
        <v>984.93856999999991</v>
      </c>
      <c r="G589" s="12" t="str" cm="1">
        <f t="array" ref="G589">_xlfn.IFS(
A589&lt;=-1,"(&gt;=100%)",
A589&lt;=-0.9,"(99.9%-90%)",
A589&lt;=-0.8,"(89.9%-80%)",
A589&lt;=-0.7,"(79.9%-70%)",
A589&lt;=-0.6,"(69.9%-60%)",
A589&lt;=-0.5,"(59.9%-50%)",
A589&lt;=-0.4,"(49.9%-40%)",
A589&lt;=-0.3,"(39.9%-30%)",
A589&lt;=-0.2,"(29.9%-20%)",
A589&lt;=-0.1,"(19.9%-10%)",
A589&lt;0,"(9.9%-0.01%)",
A589&lt;=0.0999,"0%-9.9%",
A589&lt;=0.1999,"10%-19.9%",
A589&lt;=0.2999,"20%-29.9%",
A589&lt;=0.3999,"30%-39.9%",
A589&lt;=0.4999,"40%-49.9%",
A589&lt;=0.5999,"50%-59.9%",
A589&lt;=0.6999,"60%-69.9%",
A589&lt;=0.7999,"70%-79.9%",
A589&lt;=0.8999,"80%-89.9%",
A589&lt;=0.999,"90%-99.9%",
A589&lt;=5,"&gt;100%",
A589&gt;5,"&gt;500%"
)</f>
        <v>&gt;100%</v>
      </c>
      <c r="H589" s="52">
        <f t="shared" si="27"/>
        <v>1.8665266880093128</v>
      </c>
      <c r="I589" s="52">
        <f t="shared" si="28"/>
        <v>1.8665266880093128</v>
      </c>
      <c r="J589" s="12">
        <f t="shared" si="29"/>
        <v>0</v>
      </c>
    </row>
    <row r="590" spans="1:10" x14ac:dyDescent="0.25">
      <c r="A590" s="58">
        <v>1.9037575150000003</v>
      </c>
      <c r="B590" s="56" t="s">
        <v>621</v>
      </c>
      <c r="C590" s="59">
        <v>2000</v>
      </c>
      <c r="D590" s="60">
        <v>5807.5150300000005</v>
      </c>
      <c r="G590" s="12" t="str" cm="1">
        <f t="array" ref="G590">_xlfn.IFS(
A590&lt;=-1,"(&gt;=100%)",
A590&lt;=-0.9,"(99.9%-90%)",
A590&lt;=-0.8,"(89.9%-80%)",
A590&lt;=-0.7,"(79.9%-70%)",
A590&lt;=-0.6,"(69.9%-60%)",
A590&lt;=-0.5,"(59.9%-50%)",
A590&lt;=-0.4,"(49.9%-40%)",
A590&lt;=-0.3,"(39.9%-30%)",
A590&lt;=-0.2,"(29.9%-20%)",
A590&lt;=-0.1,"(19.9%-10%)",
A590&lt;0,"(9.9%-0.01%)",
A590&lt;=0.0999,"0%-9.9%",
A590&lt;=0.1999,"10%-19.9%",
A590&lt;=0.2999,"20%-29.9%",
A590&lt;=0.3999,"30%-39.9%",
A590&lt;=0.4999,"40%-49.9%",
A590&lt;=0.5999,"50%-59.9%",
A590&lt;=0.6999,"60%-69.9%",
A590&lt;=0.7999,"70%-79.9%",
A590&lt;=0.8999,"80%-89.9%",
A590&lt;=0.999,"90%-99.9%",
A590&lt;=5,"&gt;100%",
A590&gt;5,"&gt;500%"
)</f>
        <v>&gt;100%</v>
      </c>
      <c r="H590" s="52">
        <f t="shared" si="27"/>
        <v>1.9037575150000003</v>
      </c>
      <c r="I590" s="52">
        <f t="shared" si="28"/>
        <v>1.9037575150000003</v>
      </c>
      <c r="J590" s="12">
        <f t="shared" si="29"/>
        <v>0</v>
      </c>
    </row>
    <row r="591" spans="1:10" x14ac:dyDescent="0.25">
      <c r="A591" s="58">
        <v>2.1939701292120599</v>
      </c>
      <c r="B591" s="56" t="s">
        <v>546</v>
      </c>
      <c r="C591" s="59">
        <v>394.7</v>
      </c>
      <c r="D591" s="60">
        <v>1260.6600100000001</v>
      </c>
      <c r="G591" s="12" t="str" cm="1">
        <f t="array" ref="G591">_xlfn.IFS(
A591&lt;=-1,"(&gt;=100%)",
A591&lt;=-0.9,"(99.9%-90%)",
A591&lt;=-0.8,"(89.9%-80%)",
A591&lt;=-0.7,"(79.9%-70%)",
A591&lt;=-0.6,"(69.9%-60%)",
A591&lt;=-0.5,"(59.9%-50%)",
A591&lt;=-0.4,"(49.9%-40%)",
A591&lt;=-0.3,"(39.9%-30%)",
A591&lt;=-0.2,"(29.9%-20%)",
A591&lt;=-0.1,"(19.9%-10%)",
A591&lt;0,"(9.9%-0.01%)",
A591&lt;=0.0999,"0%-9.9%",
A591&lt;=0.1999,"10%-19.9%",
A591&lt;=0.2999,"20%-29.9%",
A591&lt;=0.3999,"30%-39.9%",
A591&lt;=0.4999,"40%-49.9%",
A591&lt;=0.5999,"50%-59.9%",
A591&lt;=0.6999,"60%-69.9%",
A591&lt;=0.7999,"70%-79.9%",
A591&lt;=0.8999,"80%-89.9%",
A591&lt;=0.999,"90%-99.9%",
A591&lt;=5,"&gt;100%",
A591&gt;5,"&gt;500%"
)</f>
        <v>&gt;100%</v>
      </c>
      <c r="H591" s="52">
        <f t="shared" si="27"/>
        <v>2.1939701292120599</v>
      </c>
      <c r="I591" s="52">
        <f t="shared" si="28"/>
        <v>2.1939701292120599</v>
      </c>
      <c r="J591" s="12">
        <f t="shared" si="29"/>
        <v>0</v>
      </c>
    </row>
    <row r="592" spans="1:10" x14ac:dyDescent="0.25">
      <c r="A592" s="58">
        <v>4.1001011736278912</v>
      </c>
      <c r="B592" s="56" t="s">
        <v>1031</v>
      </c>
      <c r="C592" s="59">
        <v>289.7</v>
      </c>
      <c r="D592" s="60">
        <v>1477.4993100000002</v>
      </c>
      <c r="G592" s="12" t="str" cm="1">
        <f t="array" ref="G592">_xlfn.IFS(
A592&lt;=-1,"(&gt;=100%)",
A592&lt;=-0.9,"(99.9%-90%)",
A592&lt;=-0.8,"(89.9%-80%)",
A592&lt;=-0.7,"(79.9%-70%)",
A592&lt;=-0.6,"(69.9%-60%)",
A592&lt;=-0.5,"(59.9%-50%)",
A592&lt;=-0.4,"(49.9%-40%)",
A592&lt;=-0.3,"(39.9%-30%)",
A592&lt;=-0.2,"(29.9%-20%)",
A592&lt;=-0.1,"(19.9%-10%)",
A592&lt;0,"(9.9%-0.01%)",
A592&lt;=0.0999,"0%-9.9%",
A592&lt;=0.1999,"10%-19.9%",
A592&lt;=0.2999,"20%-29.9%",
A592&lt;=0.3999,"30%-39.9%",
A592&lt;=0.4999,"40%-49.9%",
A592&lt;=0.5999,"50%-59.9%",
A592&lt;=0.6999,"60%-69.9%",
A592&lt;=0.7999,"70%-79.9%",
A592&lt;=0.8999,"80%-89.9%",
A592&lt;=0.999,"90%-99.9%",
A592&lt;=5,"&gt;100%",
A592&gt;5,"&gt;500%"
)</f>
        <v>&gt;100%</v>
      </c>
      <c r="H592" s="52">
        <f t="shared" si="27"/>
        <v>4.1001011736278912</v>
      </c>
      <c r="I592" s="52">
        <f t="shared" si="28"/>
        <v>4.1001011736278912</v>
      </c>
      <c r="J592" s="12">
        <f t="shared" si="29"/>
        <v>0</v>
      </c>
    </row>
    <row r="593" spans="1:10" x14ac:dyDescent="0.25">
      <c r="A593" s="58">
        <v>9.4786342823939567</v>
      </c>
      <c r="B593" s="56" t="s">
        <v>856</v>
      </c>
      <c r="C593" s="59">
        <v>344.2</v>
      </c>
      <c r="D593" s="60">
        <v>3606.7459199999998</v>
      </c>
      <c r="G593" s="12" t="str" cm="1">
        <f t="array" ref="G593">_xlfn.IFS(
A593&lt;=-1,"(&gt;=100%)",
A593&lt;=-0.9,"(99.9%-90%)",
A593&lt;=-0.8,"(89.9%-80%)",
A593&lt;=-0.7,"(79.9%-70%)",
A593&lt;=-0.6,"(69.9%-60%)",
A593&lt;=-0.5,"(59.9%-50%)",
A593&lt;=-0.4,"(49.9%-40%)",
A593&lt;=-0.3,"(39.9%-30%)",
A593&lt;=-0.2,"(29.9%-20%)",
A593&lt;=-0.1,"(19.9%-10%)",
A593&lt;0,"(9.9%-0.01%)",
A593&lt;=0.0999,"0%-9.9%",
A593&lt;=0.1999,"10%-19.9%",
A593&lt;=0.2999,"20%-29.9%",
A593&lt;=0.3999,"30%-39.9%",
A593&lt;=0.4999,"40%-49.9%",
A593&lt;=0.5999,"50%-59.9%",
A593&lt;=0.6999,"60%-69.9%",
A593&lt;=0.7999,"70%-79.9%",
A593&lt;=0.8999,"80%-89.9%",
A593&lt;=0.999,"90%-99.9%",
A593&lt;=5,"&gt;100%",
A593&gt;5,"&gt;500%"
)</f>
        <v>&gt;500%</v>
      </c>
      <c r="H593" s="52">
        <f t="shared" si="27"/>
        <v>9.4786342823939567</v>
      </c>
      <c r="I593" s="52">
        <f t="shared" si="28"/>
        <v>9.4786342823939567</v>
      </c>
      <c r="J593" s="12">
        <f t="shared" si="29"/>
        <v>0</v>
      </c>
    </row>
    <row r="594" spans="1:10" x14ac:dyDescent="0.25">
      <c r="A594" s="58" t="s">
        <v>39</v>
      </c>
      <c r="B594" s="56"/>
      <c r="C594" s="59">
        <v>1055746.03158</v>
      </c>
      <c r="D594" s="60">
        <v>999209.87979999906</v>
      </c>
    </row>
    <row r="595" spans="1:10" x14ac:dyDescent="0.25">
      <c r="C595" s="12"/>
      <c r="D595" s="12"/>
    </row>
    <row r="596" spans="1:10" x14ac:dyDescent="0.25">
      <c r="C596" s="12"/>
      <c r="D596" s="12"/>
    </row>
    <row r="597" spans="1:10" x14ac:dyDescent="0.25">
      <c r="C597" s="12"/>
      <c r="D597" s="12"/>
    </row>
    <row r="598" spans="1:10" x14ac:dyDescent="0.25">
      <c r="C598" s="12"/>
      <c r="D598" s="12"/>
    </row>
    <row r="599" spans="1:10" x14ac:dyDescent="0.25">
      <c r="C599" s="12"/>
      <c r="D599" s="12"/>
    </row>
    <row r="600" spans="1:10" x14ac:dyDescent="0.25">
      <c r="C600" s="12"/>
      <c r="D600" s="12"/>
    </row>
    <row r="601" spans="1:10" x14ac:dyDescent="0.25">
      <c r="C601" s="12"/>
      <c r="D601" s="12"/>
    </row>
    <row r="602" spans="1:10" x14ac:dyDescent="0.25">
      <c r="C602" s="12"/>
      <c r="D602" s="12"/>
    </row>
    <row r="603" spans="1:10" x14ac:dyDescent="0.25">
      <c r="C603" s="12"/>
      <c r="D603" s="12"/>
    </row>
    <row r="604" spans="1:10" x14ac:dyDescent="0.25">
      <c r="C604" s="12"/>
      <c r="D604" s="12"/>
    </row>
    <row r="605" spans="1:10" x14ac:dyDescent="0.25">
      <c r="C605" s="12"/>
      <c r="D605" s="12"/>
    </row>
    <row r="606" spans="1:10" x14ac:dyDescent="0.25">
      <c r="C606" s="12"/>
      <c r="D606" s="12"/>
    </row>
    <row r="607" spans="1:10" x14ac:dyDescent="0.25">
      <c r="C607" s="12"/>
      <c r="D607" s="12"/>
    </row>
    <row r="608" spans="1:10" x14ac:dyDescent="0.25">
      <c r="C608" s="12"/>
      <c r="D608" s="12"/>
    </row>
    <row r="609" s="12" customFormat="1" x14ac:dyDescent="0.25"/>
    <row r="610" s="12" customFormat="1" x14ac:dyDescent="0.25"/>
    <row r="611" s="12" customFormat="1" x14ac:dyDescent="0.25"/>
    <row r="612" s="12" customFormat="1" x14ac:dyDescent="0.25"/>
    <row r="613" s="12" customFormat="1" x14ac:dyDescent="0.25"/>
    <row r="614" s="12" customFormat="1" x14ac:dyDescent="0.25"/>
    <row r="615" s="12" customFormat="1" x14ac:dyDescent="0.25"/>
    <row r="616" s="12" customFormat="1" x14ac:dyDescent="0.25"/>
    <row r="617" s="12" customFormat="1" x14ac:dyDescent="0.25"/>
    <row r="618" s="12" customFormat="1" x14ac:dyDescent="0.25"/>
    <row r="619" s="12" customFormat="1" x14ac:dyDescent="0.25"/>
    <row r="620" s="12" customFormat="1" x14ac:dyDescent="0.25"/>
    <row r="621" s="12" customFormat="1" x14ac:dyDescent="0.25"/>
    <row r="622" s="12" customFormat="1" x14ac:dyDescent="0.25"/>
    <row r="623" s="12" customFormat="1" x14ac:dyDescent="0.25"/>
    <row r="624" s="12" customFormat="1" x14ac:dyDescent="0.25"/>
    <row r="625" s="12" customFormat="1" x14ac:dyDescent="0.25"/>
    <row r="626" s="12" customFormat="1" x14ac:dyDescent="0.25"/>
    <row r="627" s="12" customFormat="1" x14ac:dyDescent="0.25"/>
    <row r="628" s="12" customFormat="1" x14ac:dyDescent="0.25"/>
    <row r="629" s="12" customFormat="1" x14ac:dyDescent="0.25"/>
    <row r="630" s="12" customFormat="1" x14ac:dyDescent="0.25"/>
    <row r="631" s="12" customFormat="1" x14ac:dyDescent="0.25"/>
    <row r="632" s="12" customFormat="1" x14ac:dyDescent="0.25"/>
    <row r="633" s="12" customFormat="1" x14ac:dyDescent="0.25"/>
    <row r="634" s="12" customFormat="1" x14ac:dyDescent="0.25"/>
    <row r="635" s="12" customFormat="1" x14ac:dyDescent="0.25"/>
    <row r="636" s="12" customFormat="1" x14ac:dyDescent="0.25"/>
    <row r="637" s="12" customFormat="1" x14ac:dyDescent="0.25"/>
    <row r="638" s="12" customFormat="1" x14ac:dyDescent="0.25"/>
    <row r="639" s="12" customFormat="1" x14ac:dyDescent="0.25"/>
    <row r="640" s="12" customFormat="1" x14ac:dyDescent="0.25"/>
    <row r="641" s="12" customFormat="1" x14ac:dyDescent="0.25"/>
    <row r="642" s="12" customFormat="1" x14ac:dyDescent="0.25"/>
    <row r="643" s="12" customFormat="1" x14ac:dyDescent="0.25"/>
    <row r="644" s="12" customFormat="1" x14ac:dyDescent="0.25"/>
    <row r="645" s="12" customFormat="1" x14ac:dyDescent="0.25"/>
    <row r="646" s="12" customFormat="1" x14ac:dyDescent="0.25"/>
    <row r="647" s="12" customFormat="1" x14ac:dyDescent="0.25"/>
    <row r="648" s="12" customFormat="1" x14ac:dyDescent="0.25"/>
    <row r="649" s="12" customFormat="1" x14ac:dyDescent="0.25"/>
    <row r="650" s="12" customFormat="1" x14ac:dyDescent="0.25"/>
    <row r="651" s="12" customFormat="1" x14ac:dyDescent="0.25"/>
    <row r="652" s="12" customFormat="1" x14ac:dyDescent="0.25"/>
    <row r="653" s="12" customFormat="1" x14ac:dyDescent="0.25"/>
    <row r="654" s="12" customFormat="1" x14ac:dyDescent="0.25"/>
    <row r="655" s="12" customFormat="1" x14ac:dyDescent="0.25"/>
    <row r="656" s="12" customFormat="1" x14ac:dyDescent="0.25"/>
    <row r="657" s="12" customFormat="1" x14ac:dyDescent="0.25"/>
    <row r="658" s="12" customFormat="1" x14ac:dyDescent="0.25"/>
    <row r="659" s="12" customFormat="1" x14ac:dyDescent="0.25"/>
    <row r="660" s="12" customFormat="1" x14ac:dyDescent="0.25"/>
    <row r="661" s="12" customFormat="1" x14ac:dyDescent="0.25"/>
    <row r="662" s="12" customFormat="1" x14ac:dyDescent="0.25"/>
    <row r="663" s="12" customFormat="1" x14ac:dyDescent="0.25"/>
    <row r="664" s="12" customFormat="1" x14ac:dyDescent="0.25"/>
    <row r="665" s="12" customFormat="1" x14ac:dyDescent="0.25"/>
    <row r="666" s="12" customFormat="1" x14ac:dyDescent="0.25"/>
    <row r="667" s="12" customFormat="1" x14ac:dyDescent="0.25"/>
    <row r="668" s="12" customFormat="1" x14ac:dyDescent="0.25"/>
    <row r="669" s="12" customFormat="1" x14ac:dyDescent="0.25"/>
    <row r="670" s="12" customFormat="1" x14ac:dyDescent="0.25"/>
    <row r="671" s="12" customFormat="1" x14ac:dyDescent="0.25"/>
    <row r="672" s="12" customFormat="1" x14ac:dyDescent="0.25"/>
    <row r="673" s="12" customFormat="1" x14ac:dyDescent="0.25"/>
    <row r="674" s="12" customFormat="1" x14ac:dyDescent="0.25"/>
    <row r="675" s="12" customFormat="1" x14ac:dyDescent="0.25"/>
    <row r="676" s="12" customFormat="1" x14ac:dyDescent="0.25"/>
    <row r="677" s="12" customFormat="1" x14ac:dyDescent="0.25"/>
    <row r="678" s="12" customFormat="1" x14ac:dyDescent="0.25"/>
    <row r="679" s="12" customFormat="1" x14ac:dyDescent="0.25"/>
    <row r="680" s="12" customFormat="1" x14ac:dyDescent="0.25"/>
    <row r="681" s="12" customFormat="1" x14ac:dyDescent="0.25"/>
    <row r="682" s="12" customFormat="1" x14ac:dyDescent="0.25"/>
    <row r="683" s="12" customFormat="1" x14ac:dyDescent="0.25"/>
    <row r="684" s="12" customFormat="1" x14ac:dyDescent="0.25"/>
    <row r="685" s="12" customFormat="1" x14ac:dyDescent="0.25"/>
    <row r="686" s="12" customFormat="1" x14ac:dyDescent="0.25"/>
    <row r="687" s="12" customFormat="1" x14ac:dyDescent="0.25"/>
    <row r="688" s="12" customFormat="1" x14ac:dyDescent="0.25"/>
    <row r="689" s="12" customFormat="1" x14ac:dyDescent="0.25"/>
    <row r="690" s="12" customFormat="1" x14ac:dyDescent="0.25"/>
    <row r="691" s="12" customFormat="1" x14ac:dyDescent="0.25"/>
    <row r="692" s="12" customFormat="1" x14ac:dyDescent="0.25"/>
    <row r="693" s="12" customFormat="1" x14ac:dyDescent="0.25"/>
    <row r="694" s="12" customFormat="1" x14ac:dyDescent="0.25"/>
    <row r="695" s="12" customFormat="1" x14ac:dyDescent="0.25"/>
    <row r="696" s="12" customFormat="1" x14ac:dyDescent="0.25"/>
    <row r="697" s="12" customFormat="1" x14ac:dyDescent="0.25"/>
    <row r="698" s="12" customFormat="1" x14ac:dyDescent="0.25"/>
    <row r="699" s="12" customFormat="1" x14ac:dyDescent="0.25"/>
    <row r="700" s="12" customFormat="1" x14ac:dyDescent="0.25"/>
    <row r="701" s="12" customFormat="1" x14ac:dyDescent="0.25"/>
    <row r="702" s="12" customFormat="1" x14ac:dyDescent="0.25"/>
    <row r="703" s="12" customFormat="1" x14ac:dyDescent="0.25"/>
    <row r="704" s="12" customFormat="1" x14ac:dyDescent="0.25"/>
    <row r="705" s="12" customFormat="1" x14ac:dyDescent="0.25"/>
    <row r="706" s="12" customFormat="1" x14ac:dyDescent="0.25"/>
    <row r="707" s="12" customFormat="1" x14ac:dyDescent="0.25"/>
    <row r="708" s="12" customFormat="1" x14ac:dyDescent="0.25"/>
    <row r="709" s="12" customFormat="1" x14ac:dyDescent="0.25"/>
    <row r="710" s="12" customFormat="1" x14ac:dyDescent="0.25"/>
    <row r="711" s="12" customFormat="1" x14ac:dyDescent="0.25"/>
    <row r="712" s="12" customFormat="1" x14ac:dyDescent="0.25"/>
    <row r="713" s="12" customFormat="1" x14ac:dyDescent="0.25"/>
    <row r="714" s="12" customFormat="1" x14ac:dyDescent="0.25"/>
    <row r="715" s="12" customFormat="1" x14ac:dyDescent="0.25"/>
    <row r="716" s="12" customFormat="1" x14ac:dyDescent="0.25"/>
    <row r="717" s="12" customFormat="1" x14ac:dyDescent="0.25"/>
    <row r="718" s="12" customFormat="1" x14ac:dyDescent="0.25"/>
    <row r="719" s="12" customFormat="1" x14ac:dyDescent="0.25"/>
    <row r="720" s="12" customFormat="1" x14ac:dyDescent="0.25"/>
    <row r="721" s="12" customFormat="1" x14ac:dyDescent="0.25"/>
    <row r="722" s="12" customFormat="1" x14ac:dyDescent="0.25"/>
    <row r="723" s="12" customFormat="1" x14ac:dyDescent="0.25"/>
    <row r="724" s="12" customFormat="1" x14ac:dyDescent="0.25"/>
    <row r="725" s="12" customFormat="1" x14ac:dyDescent="0.25"/>
    <row r="726" s="12" customFormat="1" x14ac:dyDescent="0.25"/>
    <row r="727" s="12" customFormat="1" x14ac:dyDescent="0.25"/>
    <row r="728" s="12" customFormat="1" x14ac:dyDescent="0.25"/>
    <row r="729" s="12" customFormat="1" x14ac:dyDescent="0.25"/>
    <row r="730" s="12" customFormat="1" x14ac:dyDescent="0.25"/>
    <row r="731" s="12" customFormat="1" x14ac:dyDescent="0.25"/>
    <row r="732" s="12" customFormat="1" x14ac:dyDescent="0.25"/>
    <row r="733" s="12" customFormat="1" x14ac:dyDescent="0.25"/>
    <row r="734" s="12" customFormat="1" x14ac:dyDescent="0.25"/>
    <row r="735" s="12" customFormat="1" x14ac:dyDescent="0.25"/>
    <row r="736" s="12" customFormat="1" x14ac:dyDescent="0.25"/>
    <row r="737" s="12" customFormat="1" x14ac:dyDescent="0.25"/>
    <row r="738" s="12" customFormat="1" x14ac:dyDescent="0.25"/>
    <row r="739" s="12" customFormat="1" x14ac:dyDescent="0.25"/>
    <row r="740" s="12" customFormat="1" x14ac:dyDescent="0.25"/>
    <row r="741" s="12" customFormat="1" x14ac:dyDescent="0.25"/>
    <row r="742" s="12" customFormat="1" x14ac:dyDescent="0.25"/>
    <row r="743" s="12" customFormat="1" x14ac:dyDescent="0.25"/>
    <row r="744" s="12" customFormat="1" x14ac:dyDescent="0.25"/>
    <row r="745" s="12" customFormat="1" x14ac:dyDescent="0.25"/>
    <row r="746" s="12" customFormat="1" x14ac:dyDescent="0.25"/>
    <row r="747" s="12" customFormat="1" x14ac:dyDescent="0.25"/>
    <row r="748" s="12" customFormat="1" x14ac:dyDescent="0.25"/>
    <row r="749" s="12" customFormat="1" x14ac:dyDescent="0.25"/>
    <row r="750" s="12" customFormat="1" x14ac:dyDescent="0.25"/>
    <row r="751" s="12" customFormat="1" x14ac:dyDescent="0.25"/>
    <row r="752" s="12" customFormat="1" x14ac:dyDescent="0.25"/>
    <row r="753" s="12" customFormat="1" x14ac:dyDescent="0.25"/>
    <row r="754" s="12" customFormat="1" x14ac:dyDescent="0.25"/>
    <row r="755" s="12" customFormat="1" x14ac:dyDescent="0.25"/>
    <row r="756" s="12" customFormat="1" x14ac:dyDescent="0.25"/>
    <row r="757" s="12" customFormat="1" x14ac:dyDescent="0.25"/>
    <row r="758" s="12" customFormat="1" x14ac:dyDescent="0.25"/>
    <row r="759" s="12" customFormat="1" x14ac:dyDescent="0.25"/>
    <row r="760" s="12" customFormat="1" x14ac:dyDescent="0.25"/>
    <row r="761" s="12" customFormat="1" x14ac:dyDescent="0.25"/>
    <row r="762" s="12" customFormat="1" x14ac:dyDescent="0.25"/>
    <row r="763" s="12" customFormat="1" x14ac:dyDescent="0.25"/>
    <row r="764" s="12" customFormat="1" x14ac:dyDescent="0.25"/>
    <row r="765" s="12" customFormat="1" x14ac:dyDescent="0.25"/>
    <row r="766" s="12" customFormat="1" x14ac:dyDescent="0.25"/>
    <row r="767" s="12" customFormat="1" x14ac:dyDescent="0.25"/>
    <row r="768" s="12" customFormat="1" x14ac:dyDescent="0.25"/>
    <row r="769" s="12" customFormat="1" x14ac:dyDescent="0.25"/>
    <row r="770" s="12" customFormat="1" x14ac:dyDescent="0.25"/>
    <row r="771" s="12" customFormat="1" x14ac:dyDescent="0.25"/>
    <row r="772" s="12" customFormat="1" x14ac:dyDescent="0.25"/>
    <row r="773" s="12" customFormat="1" x14ac:dyDescent="0.25"/>
    <row r="774" s="12" customFormat="1" x14ac:dyDescent="0.25"/>
    <row r="775" s="12" customFormat="1" x14ac:dyDescent="0.25"/>
    <row r="776" s="12" customFormat="1" x14ac:dyDescent="0.25"/>
    <row r="777" s="12" customFormat="1" x14ac:dyDescent="0.25"/>
    <row r="778" s="12" customFormat="1" x14ac:dyDescent="0.25"/>
    <row r="779" s="12" customFormat="1" x14ac:dyDescent="0.25"/>
    <row r="780" s="12" customFormat="1" x14ac:dyDescent="0.25"/>
    <row r="781" s="12" customFormat="1" x14ac:dyDescent="0.25"/>
    <row r="782" s="12" customFormat="1" x14ac:dyDescent="0.25"/>
    <row r="783" s="12" customFormat="1" x14ac:dyDescent="0.25"/>
    <row r="784" s="12" customFormat="1" x14ac:dyDescent="0.25"/>
    <row r="785" s="12" customFormat="1" x14ac:dyDescent="0.25"/>
    <row r="786" s="12" customFormat="1" x14ac:dyDescent="0.25"/>
    <row r="787" s="12" customFormat="1" x14ac:dyDescent="0.25"/>
    <row r="788" s="12" customFormat="1" x14ac:dyDescent="0.25"/>
    <row r="789" s="12" customFormat="1" x14ac:dyDescent="0.25"/>
    <row r="790" s="12" customFormat="1" x14ac:dyDescent="0.25"/>
    <row r="791" s="12" customFormat="1" x14ac:dyDescent="0.25"/>
    <row r="792" s="12" customFormat="1" x14ac:dyDescent="0.25"/>
    <row r="793" s="12" customFormat="1" x14ac:dyDescent="0.25"/>
    <row r="794" s="12" customFormat="1" x14ac:dyDescent="0.25"/>
    <row r="795" s="12" customFormat="1" x14ac:dyDescent="0.25"/>
    <row r="796" s="12" customFormat="1" x14ac:dyDescent="0.25"/>
    <row r="797" s="12" customFormat="1" x14ac:dyDescent="0.25"/>
    <row r="798" s="12" customFormat="1" x14ac:dyDescent="0.25"/>
    <row r="799" s="12" customFormat="1" x14ac:dyDescent="0.25"/>
    <row r="800" s="12" customFormat="1" x14ac:dyDescent="0.25"/>
    <row r="801" s="12" customFormat="1" x14ac:dyDescent="0.25"/>
    <row r="802" s="12" customFormat="1" x14ac:dyDescent="0.25"/>
    <row r="803" s="12" customFormat="1" x14ac:dyDescent="0.25"/>
    <row r="804" s="12" customFormat="1" x14ac:dyDescent="0.25"/>
    <row r="805" s="12" customFormat="1" x14ac:dyDescent="0.25"/>
    <row r="806" s="12" customFormat="1" x14ac:dyDescent="0.25"/>
    <row r="807" s="12" customFormat="1" x14ac:dyDescent="0.25"/>
    <row r="808" s="12" customFormat="1" x14ac:dyDescent="0.25"/>
    <row r="809" s="12" customFormat="1" x14ac:dyDescent="0.25"/>
    <row r="810" s="12" customFormat="1" x14ac:dyDescent="0.25"/>
    <row r="811" s="12" customFormat="1" x14ac:dyDescent="0.25"/>
    <row r="812" s="12" customFormat="1" x14ac:dyDescent="0.25"/>
    <row r="813" s="12" customFormat="1" x14ac:dyDescent="0.25"/>
    <row r="814" s="12" customFormat="1" x14ac:dyDescent="0.25"/>
    <row r="815" s="12" customFormat="1" x14ac:dyDescent="0.25"/>
    <row r="816" s="12" customFormat="1" x14ac:dyDescent="0.25"/>
    <row r="817" s="12" customFormat="1" x14ac:dyDescent="0.25"/>
    <row r="818" s="12" customFormat="1" x14ac:dyDescent="0.25"/>
    <row r="819" s="12" customFormat="1" x14ac:dyDescent="0.25"/>
    <row r="820" s="12" customFormat="1" x14ac:dyDescent="0.25"/>
    <row r="821" s="12" customFormat="1" x14ac:dyDescent="0.25"/>
    <row r="822" s="12" customFormat="1" x14ac:dyDescent="0.25"/>
    <row r="823" s="12" customFormat="1" x14ac:dyDescent="0.25"/>
    <row r="824" s="12" customFormat="1" x14ac:dyDescent="0.25"/>
    <row r="825" s="12" customFormat="1" x14ac:dyDescent="0.25"/>
    <row r="826" s="12" customFormat="1" x14ac:dyDescent="0.25"/>
    <row r="827" s="12" customFormat="1" x14ac:dyDescent="0.25"/>
    <row r="828" s="12" customFormat="1" x14ac:dyDescent="0.25"/>
    <row r="829" s="12" customFormat="1" x14ac:dyDescent="0.25"/>
    <row r="830" s="12" customFormat="1" x14ac:dyDescent="0.25"/>
    <row r="831" s="12" customFormat="1" x14ac:dyDescent="0.25"/>
    <row r="832" s="12" customFormat="1" x14ac:dyDescent="0.25"/>
    <row r="833" s="12" customFormat="1" x14ac:dyDescent="0.25"/>
    <row r="834" s="12" customFormat="1" x14ac:dyDescent="0.25"/>
    <row r="835" s="12" customFormat="1" x14ac:dyDescent="0.25"/>
    <row r="836" s="12" customFormat="1" x14ac:dyDescent="0.25"/>
    <row r="837" s="12" customFormat="1" x14ac:dyDescent="0.25"/>
    <row r="838" s="12" customFormat="1" x14ac:dyDescent="0.25"/>
    <row r="839" s="12" customFormat="1" x14ac:dyDescent="0.25"/>
    <row r="840" s="12" customFormat="1" x14ac:dyDescent="0.25"/>
    <row r="841" s="12" customFormat="1" x14ac:dyDescent="0.25"/>
    <row r="842" s="12" customFormat="1" x14ac:dyDescent="0.25"/>
    <row r="843" s="12" customFormat="1" x14ac:dyDescent="0.25"/>
    <row r="844" s="12" customFormat="1" x14ac:dyDescent="0.25"/>
    <row r="845" s="12" customFormat="1" x14ac:dyDescent="0.25"/>
    <row r="846" s="12" customFormat="1" x14ac:dyDescent="0.25"/>
    <row r="847" s="12" customFormat="1" x14ac:dyDescent="0.25"/>
    <row r="848" s="12" customFormat="1" x14ac:dyDescent="0.25"/>
    <row r="849" s="12" customFormat="1" x14ac:dyDescent="0.25"/>
    <row r="850" s="12" customFormat="1" x14ac:dyDescent="0.25"/>
    <row r="851" s="12" customFormat="1" x14ac:dyDescent="0.25"/>
    <row r="852" s="12" customFormat="1" x14ac:dyDescent="0.25"/>
    <row r="853" s="12" customFormat="1" x14ac:dyDescent="0.25"/>
    <row r="854" s="12" customFormat="1" x14ac:dyDescent="0.25"/>
    <row r="855" s="12" customFormat="1" x14ac:dyDescent="0.25"/>
    <row r="856" s="12" customFormat="1" x14ac:dyDescent="0.25"/>
    <row r="857" s="12" customFormat="1" x14ac:dyDescent="0.25"/>
    <row r="858" s="12" customFormat="1" x14ac:dyDescent="0.25"/>
    <row r="859" s="12" customFormat="1" x14ac:dyDescent="0.25"/>
    <row r="860" s="12" customFormat="1" x14ac:dyDescent="0.25"/>
    <row r="861" s="12" customFormat="1" x14ac:dyDescent="0.25"/>
    <row r="862" s="12" customFormat="1" x14ac:dyDescent="0.25"/>
    <row r="863" s="12" customFormat="1" x14ac:dyDescent="0.25"/>
    <row r="864" s="12" customFormat="1" x14ac:dyDescent="0.25"/>
    <row r="865" s="12" customFormat="1" x14ac:dyDescent="0.25"/>
    <row r="866" s="12" customFormat="1" x14ac:dyDescent="0.25"/>
    <row r="867" s="12" customFormat="1" x14ac:dyDescent="0.25"/>
    <row r="868" s="12" customFormat="1" x14ac:dyDescent="0.25"/>
    <row r="869" s="12" customFormat="1" x14ac:dyDescent="0.25"/>
    <row r="870" s="12" customFormat="1" x14ac:dyDescent="0.25"/>
    <row r="871" s="12" customFormat="1" x14ac:dyDescent="0.25"/>
    <row r="872" s="12" customFormat="1" x14ac:dyDescent="0.25"/>
    <row r="873" s="12" customFormat="1" x14ac:dyDescent="0.25"/>
    <row r="874" s="12" customFormat="1" x14ac:dyDescent="0.25"/>
    <row r="875" s="12" customFormat="1" x14ac:dyDescent="0.25"/>
    <row r="876" s="12" customFormat="1" x14ac:dyDescent="0.25"/>
    <row r="877" s="12" customFormat="1" x14ac:dyDescent="0.25"/>
    <row r="878" s="12" customFormat="1" x14ac:dyDescent="0.25"/>
    <row r="879" s="12" customFormat="1" x14ac:dyDescent="0.25"/>
    <row r="880" s="12" customFormat="1" x14ac:dyDescent="0.25"/>
    <row r="881" s="12" customFormat="1" x14ac:dyDescent="0.25"/>
    <row r="882" s="12" customFormat="1" x14ac:dyDescent="0.25"/>
    <row r="883" s="12" customFormat="1" x14ac:dyDescent="0.25"/>
    <row r="884" s="12" customFormat="1" x14ac:dyDescent="0.25"/>
    <row r="885" s="12" customFormat="1" x14ac:dyDescent="0.25"/>
    <row r="886" s="12" customFormat="1" x14ac:dyDescent="0.25"/>
    <row r="887" s="12" customFormat="1" x14ac:dyDescent="0.25"/>
    <row r="888" s="12" customFormat="1" x14ac:dyDescent="0.25"/>
    <row r="889" s="12" customFormat="1" x14ac:dyDescent="0.25"/>
    <row r="890" s="12" customFormat="1" x14ac:dyDescent="0.25"/>
    <row r="891" s="12" customFormat="1" x14ac:dyDescent="0.25"/>
    <row r="892" s="12" customFormat="1" x14ac:dyDescent="0.25"/>
    <row r="893" s="12" customFormat="1" x14ac:dyDescent="0.25"/>
    <row r="894" s="12" customFormat="1" x14ac:dyDescent="0.25"/>
    <row r="895" s="12" customFormat="1" x14ac:dyDescent="0.25"/>
    <row r="896" s="12" customFormat="1" x14ac:dyDescent="0.25"/>
    <row r="897" s="12" customFormat="1" x14ac:dyDescent="0.25"/>
    <row r="898" s="12" customFormat="1" x14ac:dyDescent="0.25"/>
    <row r="899" s="12" customFormat="1" x14ac:dyDescent="0.25"/>
    <row r="900" s="12" customFormat="1" x14ac:dyDescent="0.25"/>
    <row r="901" s="12" customFormat="1" x14ac:dyDescent="0.25"/>
    <row r="902" s="12" customFormat="1" x14ac:dyDescent="0.25"/>
    <row r="903" s="12" customFormat="1" x14ac:dyDescent="0.25"/>
    <row r="904" s="12" customFormat="1" x14ac:dyDescent="0.25"/>
    <row r="905" s="12" customFormat="1" x14ac:dyDescent="0.25"/>
    <row r="906" s="12" customFormat="1" x14ac:dyDescent="0.25"/>
    <row r="907" s="12" customFormat="1" x14ac:dyDescent="0.25"/>
    <row r="908" s="12" customFormat="1" x14ac:dyDescent="0.25"/>
    <row r="909" s="12" customFormat="1" x14ac:dyDescent="0.25"/>
    <row r="910" s="12" customFormat="1" x14ac:dyDescent="0.25"/>
    <row r="911" s="12" customFormat="1" x14ac:dyDescent="0.25"/>
    <row r="912" s="12" customFormat="1" x14ac:dyDescent="0.25"/>
    <row r="913" s="12" customFormat="1" x14ac:dyDescent="0.25"/>
    <row r="914" s="12" customFormat="1" x14ac:dyDescent="0.25"/>
    <row r="915" s="12" customFormat="1" x14ac:dyDescent="0.25"/>
    <row r="916" s="12" customFormat="1" x14ac:dyDescent="0.25"/>
    <row r="917" s="12" customFormat="1" x14ac:dyDescent="0.25"/>
    <row r="918" s="12" customFormat="1" x14ac:dyDescent="0.25"/>
    <row r="919" s="12" customFormat="1" x14ac:dyDescent="0.25"/>
    <row r="920" s="12" customFormat="1" x14ac:dyDescent="0.25"/>
    <row r="921" s="12" customFormat="1" x14ac:dyDescent="0.25"/>
    <row r="922" s="12" customFormat="1" x14ac:dyDescent="0.25"/>
    <row r="923" s="12" customFormat="1" x14ac:dyDescent="0.25"/>
    <row r="924" s="12" customFormat="1" x14ac:dyDescent="0.25"/>
    <row r="925" s="12" customFormat="1" x14ac:dyDescent="0.25"/>
    <row r="926" s="12" customFormat="1" x14ac:dyDescent="0.25"/>
    <row r="927" s="12" customFormat="1" x14ac:dyDescent="0.25"/>
    <row r="928" s="12" customFormat="1" x14ac:dyDescent="0.25"/>
    <row r="929" s="12" customFormat="1" x14ac:dyDescent="0.25"/>
    <row r="930" s="12" customFormat="1" x14ac:dyDescent="0.25"/>
    <row r="931" s="12" customFormat="1" x14ac:dyDescent="0.25"/>
    <row r="932" s="12" customFormat="1" x14ac:dyDescent="0.25"/>
    <row r="933" s="12" customFormat="1" x14ac:dyDescent="0.25"/>
    <row r="934" s="12" customFormat="1" x14ac:dyDescent="0.25"/>
    <row r="935" s="12" customFormat="1" x14ac:dyDescent="0.25"/>
    <row r="936" s="12" customFormat="1" x14ac:dyDescent="0.25"/>
    <row r="937" s="12" customFormat="1" x14ac:dyDescent="0.25"/>
    <row r="938" s="12" customFormat="1" x14ac:dyDescent="0.25"/>
    <row r="939" s="12" customFormat="1" x14ac:dyDescent="0.25"/>
    <row r="940" s="12" customFormat="1" x14ac:dyDescent="0.25"/>
    <row r="941" s="12" customFormat="1" x14ac:dyDescent="0.25"/>
    <row r="942" s="12" customFormat="1" x14ac:dyDescent="0.25"/>
    <row r="943" s="12" customFormat="1" x14ac:dyDescent="0.25"/>
    <row r="944" s="12" customFormat="1" x14ac:dyDescent="0.25"/>
    <row r="945" s="12" customFormat="1" x14ac:dyDescent="0.25"/>
    <row r="946" s="12" customFormat="1" x14ac:dyDescent="0.25"/>
    <row r="947" s="12" customFormat="1" x14ac:dyDescent="0.25"/>
    <row r="948" s="12" customFormat="1" x14ac:dyDescent="0.25"/>
    <row r="949" s="12" customFormat="1" x14ac:dyDescent="0.25"/>
    <row r="950" s="12" customFormat="1" x14ac:dyDescent="0.25"/>
    <row r="951" s="12" customFormat="1" x14ac:dyDescent="0.25"/>
    <row r="952" s="12" customFormat="1" x14ac:dyDescent="0.25"/>
    <row r="953" s="12" customFormat="1" x14ac:dyDescent="0.25"/>
    <row r="954" s="12" customFormat="1" x14ac:dyDescent="0.25"/>
    <row r="955" s="12" customFormat="1" x14ac:dyDescent="0.25"/>
    <row r="956" s="12" customFormat="1" x14ac:dyDescent="0.25"/>
    <row r="957" s="12" customFormat="1" x14ac:dyDescent="0.25"/>
    <row r="958" s="12" customFormat="1" x14ac:dyDescent="0.25"/>
    <row r="959" s="12" customFormat="1" x14ac:dyDescent="0.25"/>
    <row r="960" s="12" customFormat="1" x14ac:dyDescent="0.25"/>
    <row r="961" s="12" customFormat="1" x14ac:dyDescent="0.25"/>
    <row r="962" s="12" customFormat="1" x14ac:dyDescent="0.25"/>
    <row r="963" s="12" customFormat="1" x14ac:dyDescent="0.25"/>
    <row r="964" s="12" customFormat="1" x14ac:dyDescent="0.25"/>
    <row r="965" s="12" customFormat="1" x14ac:dyDescent="0.25"/>
    <row r="966" s="12" customFormat="1" x14ac:dyDescent="0.25"/>
    <row r="967" s="12" customFormat="1" x14ac:dyDescent="0.25"/>
    <row r="968" s="12" customFormat="1" x14ac:dyDescent="0.25"/>
    <row r="969" s="12" customFormat="1" x14ac:dyDescent="0.25"/>
    <row r="970" s="12" customFormat="1" x14ac:dyDescent="0.25"/>
    <row r="971" s="12" customFormat="1" x14ac:dyDescent="0.25"/>
    <row r="972" s="12" customFormat="1" x14ac:dyDescent="0.25"/>
    <row r="973" s="12" customFormat="1" x14ac:dyDescent="0.25"/>
    <row r="974" s="12" customFormat="1" x14ac:dyDescent="0.25"/>
    <row r="975" s="12" customFormat="1" x14ac:dyDescent="0.25"/>
    <row r="976" s="12" customFormat="1" x14ac:dyDescent="0.25"/>
    <row r="977" s="12" customFormat="1" x14ac:dyDescent="0.25"/>
    <row r="978" s="12" customFormat="1" x14ac:dyDescent="0.25"/>
    <row r="979" s="12" customFormat="1" x14ac:dyDescent="0.25"/>
    <row r="980" s="12" customFormat="1" x14ac:dyDescent="0.25"/>
    <row r="981" s="12" customFormat="1" x14ac:dyDescent="0.25"/>
    <row r="982" s="12" customFormat="1" x14ac:dyDescent="0.25"/>
    <row r="983" s="12" customFormat="1" x14ac:dyDescent="0.25"/>
    <row r="984" s="12" customFormat="1" x14ac:dyDescent="0.25"/>
    <row r="985" s="12" customFormat="1" x14ac:dyDescent="0.25"/>
    <row r="986" s="12" customFormat="1" x14ac:dyDescent="0.25"/>
    <row r="987" s="12" customFormat="1" x14ac:dyDescent="0.25"/>
    <row r="988" s="12" customFormat="1" x14ac:dyDescent="0.25"/>
    <row r="989" s="12" customFormat="1" x14ac:dyDescent="0.25"/>
    <row r="990" s="12" customFormat="1" x14ac:dyDescent="0.25"/>
    <row r="991" s="12" customFormat="1" x14ac:dyDescent="0.25"/>
    <row r="992" s="12" customFormat="1" x14ac:dyDescent="0.25"/>
    <row r="993" s="12" customFormat="1" x14ac:dyDescent="0.25"/>
    <row r="994" s="12" customFormat="1" x14ac:dyDescent="0.25"/>
    <row r="995" s="12" customFormat="1" x14ac:dyDescent="0.25"/>
    <row r="996" s="12" customFormat="1" x14ac:dyDescent="0.25"/>
    <row r="997" s="12" customFormat="1" x14ac:dyDescent="0.25"/>
    <row r="998" s="12" customFormat="1" x14ac:dyDescent="0.25"/>
    <row r="999" s="12" customFormat="1" x14ac:dyDescent="0.25"/>
    <row r="1000" s="12" customFormat="1" x14ac:dyDescent="0.25"/>
    <row r="1001" s="12" customFormat="1" x14ac:dyDescent="0.25"/>
    <row r="1002" s="12" customFormat="1" x14ac:dyDescent="0.25"/>
    <row r="1003" s="12" customFormat="1" x14ac:dyDescent="0.25"/>
    <row r="1004" s="12" customFormat="1" x14ac:dyDescent="0.25"/>
    <row r="1005" s="12" customFormat="1" x14ac:dyDescent="0.25"/>
    <row r="1006" s="12" customFormat="1" x14ac:dyDescent="0.25"/>
    <row r="1007" s="12" customFormat="1" x14ac:dyDescent="0.25"/>
    <row r="1008" s="12" customFormat="1" x14ac:dyDescent="0.25"/>
    <row r="1009" s="12" customFormat="1" x14ac:dyDescent="0.25"/>
    <row r="1010" s="12" customFormat="1" x14ac:dyDescent="0.25"/>
    <row r="1011" s="12" customFormat="1" x14ac:dyDescent="0.25"/>
    <row r="1012" s="12" customFormat="1" x14ac:dyDescent="0.25"/>
    <row r="1013" s="12" customFormat="1" x14ac:dyDescent="0.25"/>
    <row r="1014" s="12" customFormat="1" x14ac:dyDescent="0.25"/>
    <row r="1015" s="12" customFormat="1" x14ac:dyDescent="0.25"/>
    <row r="1016" s="12" customFormat="1" x14ac:dyDescent="0.25"/>
    <row r="1017" s="12" customFormat="1" x14ac:dyDescent="0.25"/>
    <row r="1018" s="12" customFormat="1" x14ac:dyDescent="0.25"/>
    <row r="1019" s="12" customFormat="1" x14ac:dyDescent="0.25"/>
    <row r="1020" s="12" customFormat="1" x14ac:dyDescent="0.25"/>
    <row r="1021" s="12" customFormat="1" x14ac:dyDescent="0.25"/>
    <row r="1022" s="12" customFormat="1" x14ac:dyDescent="0.25"/>
    <row r="1023" s="12" customFormat="1" x14ac:dyDescent="0.25"/>
    <row r="1024" s="12" customFormat="1" x14ac:dyDescent="0.25"/>
    <row r="1025" s="12" customFormat="1" x14ac:dyDescent="0.25"/>
    <row r="1026" s="12" customFormat="1" x14ac:dyDescent="0.25"/>
    <row r="1027" s="12" customFormat="1" x14ac:dyDescent="0.25"/>
    <row r="1028" s="12" customFormat="1" x14ac:dyDescent="0.25"/>
    <row r="1029" s="12" customFormat="1" x14ac:dyDescent="0.25"/>
    <row r="1030" s="12" customFormat="1" x14ac:dyDescent="0.25"/>
    <row r="1031" s="12" customFormat="1" x14ac:dyDescent="0.25"/>
    <row r="1032" s="12" customFormat="1" x14ac:dyDescent="0.25"/>
    <row r="1033" s="12" customFormat="1" x14ac:dyDescent="0.25"/>
    <row r="1034" s="12" customFormat="1" x14ac:dyDescent="0.25"/>
    <row r="1035" s="12" customFormat="1" x14ac:dyDescent="0.25"/>
    <row r="1036" s="12" customFormat="1" x14ac:dyDescent="0.25"/>
    <row r="1037" s="12" customFormat="1" x14ac:dyDescent="0.25"/>
    <row r="1038" s="12" customFormat="1" x14ac:dyDescent="0.25"/>
    <row r="1039" s="12" customFormat="1" x14ac:dyDescent="0.25"/>
    <row r="1040" s="12" customFormat="1" x14ac:dyDescent="0.25"/>
    <row r="1041" s="12" customFormat="1" x14ac:dyDescent="0.25"/>
    <row r="1042" s="12" customFormat="1" x14ac:dyDescent="0.25"/>
    <row r="1043" s="12" customFormat="1" x14ac:dyDescent="0.25"/>
    <row r="1044" s="12" customFormat="1" x14ac:dyDescent="0.25"/>
    <row r="1045" s="12" customFormat="1" x14ac:dyDescent="0.25"/>
    <row r="1046" s="12" customFormat="1" x14ac:dyDescent="0.25"/>
    <row r="1047" s="12" customFormat="1" x14ac:dyDescent="0.25"/>
    <row r="1048" s="12" customFormat="1" x14ac:dyDescent="0.25"/>
    <row r="1049" s="12" customFormat="1" x14ac:dyDescent="0.25"/>
    <row r="1050" s="12" customFormat="1" x14ac:dyDescent="0.25"/>
    <row r="1051" s="12" customFormat="1" x14ac:dyDescent="0.25"/>
    <row r="1052" s="12" customFormat="1" x14ac:dyDescent="0.25"/>
    <row r="1053" s="12" customFormat="1" x14ac:dyDescent="0.25"/>
    <row r="1054" s="12" customFormat="1" x14ac:dyDescent="0.25"/>
    <row r="1055" s="12" customFormat="1" x14ac:dyDescent="0.25"/>
    <row r="1056" s="12" customFormat="1" x14ac:dyDescent="0.25"/>
    <row r="1057" s="12" customFormat="1" x14ac:dyDescent="0.25"/>
    <row r="1058" s="12" customFormat="1" x14ac:dyDescent="0.25"/>
    <row r="1059" s="12" customFormat="1" x14ac:dyDescent="0.25"/>
    <row r="1060" s="12" customFormat="1" x14ac:dyDescent="0.25"/>
    <row r="1061" s="12" customFormat="1" x14ac:dyDescent="0.25"/>
    <row r="1062" s="12" customFormat="1" x14ac:dyDescent="0.25"/>
    <row r="1063" s="12" customFormat="1" x14ac:dyDescent="0.25"/>
    <row r="1064" s="12" customFormat="1" x14ac:dyDescent="0.25"/>
    <row r="1065" s="12" customFormat="1" x14ac:dyDescent="0.25"/>
    <row r="1066" s="12" customFormat="1" x14ac:dyDescent="0.25"/>
    <row r="1067" s="12" customFormat="1" x14ac:dyDescent="0.25"/>
    <row r="1068" s="12" customFormat="1" x14ac:dyDescent="0.25"/>
    <row r="1069" s="12" customFormat="1" x14ac:dyDescent="0.25"/>
    <row r="1070" s="12" customFormat="1" x14ac:dyDescent="0.25"/>
    <row r="1071" s="12" customFormat="1" x14ac:dyDescent="0.25"/>
    <row r="1072" s="12" customFormat="1" x14ac:dyDescent="0.25"/>
    <row r="1073" s="12" customFormat="1" x14ac:dyDescent="0.25"/>
    <row r="1074" s="12" customFormat="1" x14ac:dyDescent="0.25"/>
    <row r="1075" s="12" customFormat="1" x14ac:dyDescent="0.25"/>
    <row r="1076" s="12" customFormat="1" x14ac:dyDescent="0.25"/>
    <row r="1077" s="12" customFormat="1" x14ac:dyDescent="0.25"/>
    <row r="1078" s="12" customFormat="1" x14ac:dyDescent="0.25"/>
    <row r="1079" s="12" customFormat="1" x14ac:dyDescent="0.25"/>
    <row r="1080" s="12" customFormat="1" x14ac:dyDescent="0.25"/>
    <row r="1081" s="12" customFormat="1" x14ac:dyDescent="0.25"/>
    <row r="1082" s="12" customFormat="1" x14ac:dyDescent="0.25"/>
    <row r="1083" s="12" customFormat="1" x14ac:dyDescent="0.25"/>
    <row r="1084" s="12" customFormat="1" x14ac:dyDescent="0.25"/>
    <row r="1085" s="12" customFormat="1" x14ac:dyDescent="0.25"/>
    <row r="1086" s="12" customFormat="1" x14ac:dyDescent="0.25"/>
    <row r="1087" s="12" customFormat="1" x14ac:dyDescent="0.25"/>
    <row r="1088" s="12" customFormat="1" x14ac:dyDescent="0.25"/>
    <row r="1089" s="12" customFormat="1" x14ac:dyDescent="0.25"/>
    <row r="1090" s="12" customFormat="1" x14ac:dyDescent="0.25"/>
    <row r="1091" s="12" customFormat="1" x14ac:dyDescent="0.25"/>
    <row r="1092" s="12" customFormat="1" x14ac:dyDescent="0.25"/>
    <row r="1093" s="12" customFormat="1" x14ac:dyDescent="0.25"/>
    <row r="1094" s="12" customFormat="1" x14ac:dyDescent="0.25"/>
    <row r="1095" s="12" customFormat="1" x14ac:dyDescent="0.25"/>
    <row r="1096" s="12" customFormat="1" x14ac:dyDescent="0.25"/>
    <row r="1097" s="12" customFormat="1" x14ac:dyDescent="0.25"/>
    <row r="1098" s="12" customFormat="1" x14ac:dyDescent="0.25"/>
    <row r="1099" s="12" customFormat="1" x14ac:dyDescent="0.25"/>
    <row r="1100" s="12" customFormat="1" x14ac:dyDescent="0.25"/>
    <row r="1101" s="12" customFormat="1" x14ac:dyDescent="0.25"/>
    <row r="1102" s="12" customFormat="1" x14ac:dyDescent="0.25"/>
    <row r="1103" s="12" customFormat="1" x14ac:dyDescent="0.25"/>
    <row r="1104" s="12" customFormat="1" x14ac:dyDescent="0.25"/>
    <row r="1105" s="12" customFormat="1" x14ac:dyDescent="0.25"/>
    <row r="1106" s="12" customFormat="1" x14ac:dyDescent="0.25"/>
    <row r="1107" s="12" customFormat="1" x14ac:dyDescent="0.25"/>
    <row r="1108" s="12" customFormat="1" x14ac:dyDescent="0.25"/>
    <row r="1109" s="12" customFormat="1" x14ac:dyDescent="0.25"/>
    <row r="1110" s="12" customFormat="1" x14ac:dyDescent="0.25"/>
    <row r="1111" s="12" customFormat="1" x14ac:dyDescent="0.25"/>
    <row r="1112" s="12" customFormat="1" x14ac:dyDescent="0.25"/>
    <row r="1113" s="12" customFormat="1" x14ac:dyDescent="0.25"/>
    <row r="1114" s="12" customFormat="1" x14ac:dyDescent="0.25"/>
    <row r="1115" s="12" customFormat="1" x14ac:dyDescent="0.25"/>
    <row r="1116" s="12" customFormat="1" x14ac:dyDescent="0.25"/>
    <row r="1117" s="12" customFormat="1" x14ac:dyDescent="0.25"/>
    <row r="1118" s="12" customFormat="1" x14ac:dyDescent="0.25"/>
    <row r="1119" s="12" customFormat="1" x14ac:dyDescent="0.25"/>
    <row r="1120" s="12" customFormat="1" x14ac:dyDescent="0.25"/>
    <row r="1121" s="12" customFormat="1" x14ac:dyDescent="0.25"/>
    <row r="1122" s="12" customFormat="1" x14ac:dyDescent="0.25"/>
    <row r="1123" s="12" customFormat="1" x14ac:dyDescent="0.25"/>
    <row r="1124" s="12" customFormat="1" x14ac:dyDescent="0.25"/>
    <row r="1125" s="12" customFormat="1" x14ac:dyDescent="0.25"/>
    <row r="1126" s="12" customFormat="1" x14ac:dyDescent="0.25"/>
    <row r="1127" s="12" customFormat="1" x14ac:dyDescent="0.25"/>
    <row r="1128" s="12" customFormat="1" x14ac:dyDescent="0.25"/>
    <row r="1129" s="12" customFormat="1" x14ac:dyDescent="0.25"/>
    <row r="1130" s="12" customFormat="1" x14ac:dyDescent="0.25"/>
    <row r="1131" s="12" customFormat="1" x14ac:dyDescent="0.25"/>
    <row r="1132" s="12" customFormat="1" x14ac:dyDescent="0.25"/>
    <row r="1133" s="12" customFormat="1" x14ac:dyDescent="0.25"/>
    <row r="1134" s="12" customFormat="1" x14ac:dyDescent="0.25"/>
    <row r="1135" s="12" customFormat="1" x14ac:dyDescent="0.25"/>
    <row r="1136" s="12" customFormat="1" x14ac:dyDescent="0.25"/>
    <row r="1137" s="12" customFormat="1" x14ac:dyDescent="0.25"/>
    <row r="1138" s="12" customFormat="1" x14ac:dyDescent="0.25"/>
    <row r="1139" s="12" customFormat="1" x14ac:dyDescent="0.25"/>
    <row r="1140" s="12" customFormat="1" x14ac:dyDescent="0.25"/>
    <row r="1141" s="12" customFormat="1" x14ac:dyDescent="0.25"/>
    <row r="1142" s="12" customFormat="1" x14ac:dyDescent="0.25"/>
    <row r="1143" s="12" customFormat="1" x14ac:dyDescent="0.25"/>
    <row r="1144" s="12" customFormat="1" x14ac:dyDescent="0.25"/>
    <row r="1145" s="12" customFormat="1" x14ac:dyDescent="0.25"/>
    <row r="1146" s="12" customFormat="1" x14ac:dyDescent="0.25"/>
    <row r="1147" s="12" customFormat="1" x14ac:dyDescent="0.25"/>
    <row r="1148" s="12" customFormat="1" x14ac:dyDescent="0.25"/>
    <row r="1149" s="12" customFormat="1" x14ac:dyDescent="0.25"/>
    <row r="1150" s="12" customFormat="1" x14ac:dyDescent="0.25"/>
    <row r="1151" s="12" customFormat="1" x14ac:dyDescent="0.25"/>
    <row r="1152" s="12" customFormat="1" x14ac:dyDescent="0.25"/>
    <row r="1153" s="12" customFormat="1" x14ac:dyDescent="0.25"/>
    <row r="1154" s="12" customFormat="1" x14ac:dyDescent="0.25"/>
    <row r="1155" s="12" customFormat="1" x14ac:dyDescent="0.25"/>
    <row r="1156" s="12" customFormat="1" x14ac:dyDescent="0.25"/>
    <row r="1157" s="12" customFormat="1" x14ac:dyDescent="0.25"/>
    <row r="1158" s="12" customFormat="1" x14ac:dyDescent="0.25"/>
    <row r="1159" s="12" customFormat="1" x14ac:dyDescent="0.25"/>
    <row r="1160" s="12" customFormat="1" x14ac:dyDescent="0.25"/>
    <row r="1161" s="12" customFormat="1" x14ac:dyDescent="0.25"/>
    <row r="1162" s="12" customFormat="1" x14ac:dyDescent="0.25"/>
    <row r="1163" s="12" customFormat="1" x14ac:dyDescent="0.25"/>
    <row r="1164" s="12" customFormat="1" x14ac:dyDescent="0.25"/>
    <row r="1165" s="12" customFormat="1" x14ac:dyDescent="0.25"/>
    <row r="1166" s="12" customFormat="1" x14ac:dyDescent="0.25"/>
    <row r="1167" s="12" customFormat="1" x14ac:dyDescent="0.25"/>
    <row r="1168" s="12" customFormat="1" x14ac:dyDescent="0.25"/>
    <row r="1169" s="12" customFormat="1" x14ac:dyDescent="0.25"/>
    <row r="1170" s="12" customFormat="1" x14ac:dyDescent="0.25"/>
    <row r="1171" s="12" customFormat="1" x14ac:dyDescent="0.25"/>
    <row r="1172" s="12" customFormat="1" x14ac:dyDescent="0.25"/>
    <row r="1173" s="12" customFormat="1" x14ac:dyDescent="0.25"/>
    <row r="1174" s="12" customFormat="1" x14ac:dyDescent="0.25"/>
    <row r="1175" s="12" customFormat="1" x14ac:dyDescent="0.25"/>
    <row r="1176" s="12" customFormat="1" x14ac:dyDescent="0.25"/>
    <row r="1177" s="12" customFormat="1" x14ac:dyDescent="0.25"/>
    <row r="1178" s="12" customFormat="1" x14ac:dyDescent="0.25"/>
    <row r="1179" s="12" customFormat="1" x14ac:dyDescent="0.25"/>
    <row r="1180" s="12" customFormat="1" x14ac:dyDescent="0.25"/>
    <row r="1181" s="12" customFormat="1" x14ac:dyDescent="0.25"/>
    <row r="1182" s="12" customFormat="1" x14ac:dyDescent="0.25"/>
    <row r="1183" s="12" customFormat="1" x14ac:dyDescent="0.25"/>
    <row r="1184" s="12" customFormat="1" x14ac:dyDescent="0.25"/>
    <row r="1185" s="12" customFormat="1" x14ac:dyDescent="0.25"/>
  </sheetData>
  <pageMargins left="0.7" right="0.7" top="0.75" bottom="0.75" header="0.3" footer="0.3"/>
  <pageSetup orientation="portrait" horizontalDpi="1200" verticalDpi="12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B048-4532-421D-BF95-6F6CC8617B6A}">
  <sheetPr>
    <tabColor theme="3" tint="0.89999084444715716"/>
  </sheetPr>
  <dimension ref="A3:J135"/>
  <sheetViews>
    <sheetView tabSelected="1" topLeftCell="A39" workbookViewId="0">
      <selection activeCell="F13" sqref="F13:G13"/>
    </sheetView>
  </sheetViews>
  <sheetFormatPr defaultColWidth="9.140625" defaultRowHeight="15" x14ac:dyDescent="0.25"/>
  <cols>
    <col min="1" max="1" width="11.28515625" style="13" customWidth="1"/>
    <col min="2" max="2" width="8" style="13" customWidth="1"/>
    <col min="3" max="3" width="9.140625" style="13" customWidth="1"/>
    <col min="4" max="4" width="32.7109375" style="12" bestFit="1" customWidth="1"/>
    <col min="5" max="5" width="62.42578125" style="12" customWidth="1"/>
    <col min="6" max="7" width="11.7109375" style="12" bestFit="1" customWidth="1"/>
    <col min="8" max="8" width="2" style="12" customWidth="1"/>
    <col min="9" max="9" width="10.5703125" style="12" bestFit="1" customWidth="1"/>
    <col min="10" max="10" width="9.28515625" style="12" bestFit="1" customWidth="1"/>
    <col min="11" max="11" width="9.140625" style="12"/>
    <col min="12" max="12" width="60.7109375" style="12" bestFit="1" customWidth="1"/>
    <col min="13" max="16384" width="9.140625" style="12"/>
  </cols>
  <sheetData>
    <row r="3" spans="1:10" x14ac:dyDescent="0.25">
      <c r="F3" s="34"/>
      <c r="G3" s="34"/>
      <c r="I3" s="102"/>
      <c r="J3" s="102"/>
    </row>
    <row r="4" spans="1:10" ht="30" x14ac:dyDescent="0.25">
      <c r="A4" s="39" t="s">
        <v>0</v>
      </c>
      <c r="B4" s="38" t="s">
        <v>1</v>
      </c>
      <c r="C4" s="38" t="s">
        <v>2</v>
      </c>
      <c r="D4" s="40" t="s">
        <v>1069</v>
      </c>
      <c r="E4" s="42" t="s">
        <v>4</v>
      </c>
      <c r="F4" s="38" t="s">
        <v>5</v>
      </c>
      <c r="G4" s="38" t="s">
        <v>1070</v>
      </c>
      <c r="I4" s="41" t="s">
        <v>1071</v>
      </c>
      <c r="J4" s="41" t="s">
        <v>1072</v>
      </c>
    </row>
    <row r="5" spans="1:10" x14ac:dyDescent="0.25">
      <c r="A5" s="23">
        <v>13501791</v>
      </c>
      <c r="B5" s="23">
        <v>2017</v>
      </c>
      <c r="C5" s="13">
        <v>2017</v>
      </c>
      <c r="D5" s="17" t="s">
        <v>1074</v>
      </c>
      <c r="E5" s="17" t="s">
        <v>1075</v>
      </c>
      <c r="F5" s="16">
        <v>3045</v>
      </c>
      <c r="G5" s="16">
        <v>3024.8316500000001</v>
      </c>
      <c r="I5" s="16">
        <f>G5-F5</f>
        <v>-20.168349999999919</v>
      </c>
      <c r="J5" s="15">
        <f>I5/F5</f>
        <v>-6.6234318555007943E-3</v>
      </c>
    </row>
    <row r="6" spans="1:10" x14ac:dyDescent="0.25">
      <c r="A6" s="23">
        <v>12961791</v>
      </c>
      <c r="B6" s="23">
        <v>2017</v>
      </c>
      <c r="C6" s="13">
        <v>2017</v>
      </c>
      <c r="D6" s="17" t="s">
        <v>1077</v>
      </c>
      <c r="E6" s="17" t="s">
        <v>1078</v>
      </c>
      <c r="F6" s="16">
        <v>1349.2</v>
      </c>
      <c r="G6" s="16">
        <v>1339.8811699999999</v>
      </c>
      <c r="H6" s="16"/>
      <c r="I6" s="16">
        <f t="shared" ref="I6:I69" si="0">G6-F6</f>
        <v>-9.3188300000001618</v>
      </c>
      <c r="J6" s="15">
        <f t="shared" ref="J6:J69" si="1">I6/F6</f>
        <v>-6.9069300326120376E-3</v>
      </c>
    </row>
    <row r="7" spans="1:10" x14ac:dyDescent="0.25">
      <c r="A7" s="23">
        <v>12931791</v>
      </c>
      <c r="B7" s="23">
        <v>2017</v>
      </c>
      <c r="C7" s="13">
        <v>2017</v>
      </c>
      <c r="D7" s="17" t="s">
        <v>1079</v>
      </c>
      <c r="E7" s="17" t="s">
        <v>1080</v>
      </c>
      <c r="F7" s="16">
        <v>2361.5</v>
      </c>
      <c r="G7" s="16">
        <v>1905.37014</v>
      </c>
      <c r="H7" s="16"/>
      <c r="I7" s="16">
        <f t="shared" si="0"/>
        <v>-456.12986000000001</v>
      </c>
      <c r="J7" s="15">
        <f t="shared" si="1"/>
        <v>-0.19315259792504763</v>
      </c>
    </row>
    <row r="8" spans="1:10" x14ac:dyDescent="0.25">
      <c r="A8" s="23">
        <v>12931792</v>
      </c>
      <c r="B8" s="23">
        <v>2017</v>
      </c>
      <c r="C8" s="13">
        <v>2017</v>
      </c>
      <c r="D8" s="17" t="s">
        <v>1081</v>
      </c>
      <c r="E8" s="17" t="s">
        <v>1082</v>
      </c>
      <c r="F8" s="16">
        <v>9063.7000000000007</v>
      </c>
      <c r="G8" s="16">
        <v>3586.3226600000003</v>
      </c>
      <c r="H8" s="16"/>
      <c r="I8" s="16">
        <f t="shared" si="0"/>
        <v>-5477.3773400000009</v>
      </c>
      <c r="J8" s="15">
        <f t="shared" si="1"/>
        <v>-0.60432023787195077</v>
      </c>
    </row>
    <row r="9" spans="1:10" x14ac:dyDescent="0.25">
      <c r="A9" s="23">
        <v>21841791</v>
      </c>
      <c r="B9" s="23">
        <v>2017</v>
      </c>
      <c r="C9" s="13">
        <v>2017</v>
      </c>
      <c r="D9" s="17" t="s">
        <v>1083</v>
      </c>
      <c r="E9" s="17" t="s">
        <v>1084</v>
      </c>
      <c r="F9" s="16">
        <v>3714.8</v>
      </c>
      <c r="G9" s="16">
        <v>2049.2883099999999</v>
      </c>
      <c r="H9" s="16"/>
      <c r="I9" s="16">
        <f t="shared" si="0"/>
        <v>-1665.5116900000003</v>
      </c>
      <c r="J9" s="15">
        <f t="shared" si="1"/>
        <v>-0.44834491493485523</v>
      </c>
    </row>
    <row r="10" spans="1:10" x14ac:dyDescent="0.25">
      <c r="A10" s="13">
        <v>12961792</v>
      </c>
      <c r="B10" s="13">
        <v>2017</v>
      </c>
      <c r="C10" s="13">
        <v>2018</v>
      </c>
      <c r="D10" s="17" t="s">
        <v>1085</v>
      </c>
      <c r="E10" s="17" t="s">
        <v>1086</v>
      </c>
      <c r="F10" s="16">
        <v>2610</v>
      </c>
      <c r="G10" s="16">
        <v>3883.91363</v>
      </c>
      <c r="H10" s="16"/>
      <c r="I10" s="16">
        <f t="shared" si="0"/>
        <v>1273.91363</v>
      </c>
      <c r="J10" s="15">
        <f t="shared" si="1"/>
        <v>0.48808951340996171</v>
      </c>
    </row>
    <row r="11" spans="1:10" x14ac:dyDescent="0.25">
      <c r="A11" s="13">
        <v>12961693</v>
      </c>
      <c r="B11" s="13">
        <v>2016</v>
      </c>
      <c r="C11" s="13">
        <v>2018</v>
      </c>
      <c r="D11" s="17" t="s">
        <v>1087</v>
      </c>
      <c r="E11" s="17" t="s">
        <v>1088</v>
      </c>
      <c r="F11" s="16">
        <v>4700</v>
      </c>
      <c r="G11" s="16">
        <v>4959.3214699999999</v>
      </c>
      <c r="H11" s="16"/>
      <c r="I11" s="16">
        <f t="shared" si="0"/>
        <v>259.32146999999986</v>
      </c>
      <c r="J11" s="15">
        <f t="shared" si="1"/>
        <v>5.5174780851063802E-2</v>
      </c>
    </row>
    <row r="12" spans="1:10" x14ac:dyDescent="0.25">
      <c r="A12" s="13">
        <v>13881791</v>
      </c>
      <c r="B12" s="13">
        <v>2017</v>
      </c>
      <c r="C12" s="13">
        <v>2018</v>
      </c>
      <c r="D12" s="17" t="s">
        <v>1089</v>
      </c>
      <c r="E12" s="17" t="s">
        <v>1090</v>
      </c>
      <c r="F12" s="16">
        <v>2912.5</v>
      </c>
      <c r="G12" s="16">
        <v>1962.0603100000001</v>
      </c>
      <c r="H12" s="16"/>
      <c r="I12" s="16">
        <f t="shared" si="0"/>
        <v>-950.43968999999993</v>
      </c>
      <c r="J12" s="15">
        <f t="shared" si="1"/>
        <v>-0.32633122403433473</v>
      </c>
    </row>
    <row r="13" spans="1:10" x14ac:dyDescent="0.25">
      <c r="A13" s="13">
        <v>13501891</v>
      </c>
      <c r="B13" s="13">
        <v>2018</v>
      </c>
      <c r="C13" s="13">
        <v>2018</v>
      </c>
      <c r="D13" s="17" t="s">
        <v>1091</v>
      </c>
      <c r="E13" s="17" t="s">
        <v>1092</v>
      </c>
      <c r="F13" s="80">
        <v>748.4</v>
      </c>
      <c r="G13" s="80">
        <v>644.5</v>
      </c>
      <c r="H13" s="80"/>
      <c r="I13" s="80">
        <f t="shared" si="0"/>
        <v>-103.89999999999998</v>
      </c>
      <c r="J13" s="71">
        <f t="shared" si="1"/>
        <v>-0.13882950293960447</v>
      </c>
    </row>
    <row r="14" spans="1:10" x14ac:dyDescent="0.25">
      <c r="A14" s="13">
        <v>13961891</v>
      </c>
      <c r="B14" s="13">
        <v>2018</v>
      </c>
      <c r="C14" s="13">
        <v>2018</v>
      </c>
      <c r="D14" s="17" t="s">
        <v>1093</v>
      </c>
      <c r="E14" s="17" t="s">
        <v>1094</v>
      </c>
      <c r="F14" s="16">
        <v>719.4</v>
      </c>
      <c r="G14" s="16">
        <v>705.13706000000002</v>
      </c>
      <c r="H14" s="16"/>
      <c r="I14" s="16">
        <f t="shared" si="0"/>
        <v>-14.262939999999958</v>
      </c>
      <c r="J14" s="15">
        <f t="shared" si="1"/>
        <v>-1.9826160689463385E-2</v>
      </c>
    </row>
    <row r="15" spans="1:10" x14ac:dyDescent="0.25">
      <c r="A15" s="13">
        <v>12961891</v>
      </c>
      <c r="B15" s="13">
        <v>2018</v>
      </c>
      <c r="C15" s="13">
        <v>2018</v>
      </c>
      <c r="D15" s="17" t="s">
        <v>1095</v>
      </c>
      <c r="E15" s="17" t="s">
        <v>1096</v>
      </c>
      <c r="F15" s="16">
        <v>2560.5</v>
      </c>
      <c r="G15" s="16">
        <v>1665.9473</v>
      </c>
      <c r="H15" s="16"/>
      <c r="I15" s="16">
        <f t="shared" si="0"/>
        <v>-894.55269999999996</v>
      </c>
      <c r="J15" s="15">
        <f t="shared" si="1"/>
        <v>-0.34936641280999803</v>
      </c>
    </row>
    <row r="16" spans="1:10" x14ac:dyDescent="0.25">
      <c r="A16" s="13">
        <v>13961892</v>
      </c>
      <c r="B16" s="13">
        <v>2018</v>
      </c>
      <c r="C16" s="13">
        <v>2018</v>
      </c>
      <c r="D16" s="17" t="s">
        <v>1097</v>
      </c>
      <c r="E16" s="17" t="s">
        <v>1098</v>
      </c>
      <c r="F16" s="16">
        <v>195.4</v>
      </c>
      <c r="G16" s="16">
        <v>85.19341</v>
      </c>
      <c r="H16" s="16"/>
      <c r="I16" s="16">
        <f t="shared" si="0"/>
        <v>-110.20659000000001</v>
      </c>
      <c r="J16" s="15">
        <f t="shared" si="1"/>
        <v>-0.56400506653019444</v>
      </c>
    </row>
    <row r="17" spans="1:10" x14ac:dyDescent="0.25">
      <c r="A17" s="13">
        <v>12811991</v>
      </c>
      <c r="B17" s="13">
        <v>2019</v>
      </c>
      <c r="C17" s="13">
        <v>2019</v>
      </c>
      <c r="D17" s="12" t="s">
        <v>1099</v>
      </c>
      <c r="E17" s="12" t="s">
        <v>1100</v>
      </c>
      <c r="F17" s="16">
        <v>259.5</v>
      </c>
      <c r="G17" s="16">
        <v>422.93209000000002</v>
      </c>
      <c r="I17" s="16">
        <f t="shared" si="0"/>
        <v>163.43209000000002</v>
      </c>
      <c r="J17" s="15">
        <f t="shared" si="1"/>
        <v>0.62979610789980733</v>
      </c>
    </row>
    <row r="18" spans="1:10" x14ac:dyDescent="0.25">
      <c r="A18" s="13">
        <v>12931991</v>
      </c>
      <c r="B18" s="13">
        <v>2019</v>
      </c>
      <c r="C18" s="13">
        <v>2019</v>
      </c>
      <c r="D18" s="12" t="s">
        <v>1101</v>
      </c>
      <c r="E18" s="12" t="s">
        <v>1102</v>
      </c>
      <c r="F18" s="16">
        <v>414.3</v>
      </c>
      <c r="G18" s="16">
        <v>294.44458000000003</v>
      </c>
      <c r="I18" s="16">
        <f t="shared" si="0"/>
        <v>-119.85541999999998</v>
      </c>
      <c r="J18" s="15">
        <f t="shared" si="1"/>
        <v>-0.2892962104755008</v>
      </c>
    </row>
    <row r="19" spans="1:10" x14ac:dyDescent="0.25">
      <c r="A19" s="13">
        <v>14281891</v>
      </c>
      <c r="B19" s="13">
        <v>2018</v>
      </c>
      <c r="C19" s="13">
        <v>2019</v>
      </c>
      <c r="D19" s="12" t="s">
        <v>1103</v>
      </c>
      <c r="E19" s="12" t="s">
        <v>1104</v>
      </c>
      <c r="F19" s="16">
        <v>932.4</v>
      </c>
      <c r="G19" s="16">
        <v>994.07511</v>
      </c>
      <c r="I19" s="16">
        <f t="shared" si="0"/>
        <v>61.675110000000018</v>
      </c>
      <c r="J19" s="15">
        <f t="shared" si="1"/>
        <v>6.6146621621621646E-2</v>
      </c>
    </row>
    <row r="20" spans="1:10" x14ac:dyDescent="0.25">
      <c r="A20" s="13">
        <v>12931892</v>
      </c>
      <c r="B20" s="13">
        <v>2018</v>
      </c>
      <c r="C20" s="13">
        <v>2019</v>
      </c>
      <c r="D20" s="12" t="s">
        <v>1105</v>
      </c>
      <c r="E20" s="12" t="s">
        <v>1106</v>
      </c>
      <c r="F20" s="16">
        <v>1120.5999999999999</v>
      </c>
      <c r="G20" s="16">
        <v>1832.673</v>
      </c>
      <c r="I20" s="16">
        <f t="shared" si="0"/>
        <v>712.07300000000009</v>
      </c>
      <c r="J20" s="15">
        <f t="shared" si="1"/>
        <v>0.63543905050865623</v>
      </c>
    </row>
    <row r="21" spans="1:10" x14ac:dyDescent="0.25">
      <c r="A21" s="13">
        <v>14111891</v>
      </c>
      <c r="B21" s="13">
        <v>2018</v>
      </c>
      <c r="C21" s="13">
        <v>2019</v>
      </c>
      <c r="D21" s="12" t="s">
        <v>1107</v>
      </c>
      <c r="E21" s="12" t="s">
        <v>1108</v>
      </c>
      <c r="F21" s="16">
        <v>195.5</v>
      </c>
      <c r="G21" s="16">
        <v>242.67</v>
      </c>
      <c r="I21" s="16">
        <f t="shared" si="0"/>
        <v>47.169999999999987</v>
      </c>
      <c r="J21" s="15">
        <f t="shared" si="1"/>
        <v>0.24127877237851655</v>
      </c>
    </row>
    <row r="22" spans="1:10" x14ac:dyDescent="0.25">
      <c r="A22" s="13">
        <v>13882092</v>
      </c>
      <c r="B22" s="13">
        <v>2020</v>
      </c>
      <c r="C22" s="13">
        <v>2020</v>
      </c>
      <c r="D22" s="12" t="s">
        <v>1109</v>
      </c>
      <c r="E22" s="12" t="s">
        <v>1110</v>
      </c>
      <c r="F22" s="16">
        <v>244</v>
      </c>
      <c r="G22" s="16">
        <v>295.00940000000003</v>
      </c>
      <c r="I22" s="16">
        <f t="shared" si="0"/>
        <v>51.009400000000028</v>
      </c>
      <c r="J22" s="15">
        <f t="shared" si="1"/>
        <v>0.209054918032787</v>
      </c>
    </row>
    <row r="23" spans="1:10" x14ac:dyDescent="0.25">
      <c r="A23" s="13">
        <v>12962091</v>
      </c>
      <c r="B23" s="13">
        <v>2020</v>
      </c>
      <c r="C23" s="13">
        <v>2020</v>
      </c>
      <c r="D23" s="12" t="s">
        <v>1111</v>
      </c>
      <c r="E23" s="12" t="s">
        <v>1112</v>
      </c>
      <c r="F23" s="16">
        <v>2919.5</v>
      </c>
      <c r="G23" s="16">
        <v>3159.2509</v>
      </c>
      <c r="I23" s="16">
        <f t="shared" si="0"/>
        <v>239.7509</v>
      </c>
      <c r="J23" s="15">
        <f t="shared" si="1"/>
        <v>8.2120534338071594E-2</v>
      </c>
    </row>
    <row r="24" spans="1:10" x14ac:dyDescent="0.25">
      <c r="A24" s="13">
        <v>12962092</v>
      </c>
      <c r="B24" s="13">
        <v>2020</v>
      </c>
      <c r="C24" s="13">
        <v>2020</v>
      </c>
      <c r="D24" s="12" t="s">
        <v>1113</v>
      </c>
      <c r="E24" s="12" t="s">
        <v>1114</v>
      </c>
      <c r="F24" s="16">
        <v>1294.0999999999999</v>
      </c>
      <c r="G24" s="16">
        <v>1410.2104099999999</v>
      </c>
      <c r="I24" s="16">
        <f t="shared" si="0"/>
        <v>116.11041</v>
      </c>
      <c r="J24" s="15">
        <f t="shared" si="1"/>
        <v>8.9722903948690216E-2</v>
      </c>
    </row>
    <row r="25" spans="1:10" x14ac:dyDescent="0.25">
      <c r="A25" s="13">
        <v>12962093</v>
      </c>
      <c r="B25" s="13">
        <v>2020</v>
      </c>
      <c r="C25" s="13">
        <v>2020</v>
      </c>
      <c r="D25" s="12" t="s">
        <v>1115</v>
      </c>
      <c r="E25" s="12" t="s">
        <v>1116</v>
      </c>
      <c r="F25" s="16">
        <v>367.9</v>
      </c>
      <c r="G25" s="16">
        <v>369.45044999999999</v>
      </c>
      <c r="I25" s="16">
        <f t="shared" si="0"/>
        <v>1.5504500000000121</v>
      </c>
      <c r="J25" s="15">
        <f t="shared" si="1"/>
        <v>4.2143245447132703E-3</v>
      </c>
    </row>
    <row r="26" spans="1:10" x14ac:dyDescent="0.25">
      <c r="A26" s="13">
        <v>12972094</v>
      </c>
      <c r="B26" s="13">
        <v>2020</v>
      </c>
      <c r="C26" s="13">
        <v>2020</v>
      </c>
      <c r="D26" s="12" t="s">
        <v>1117</v>
      </c>
      <c r="E26" s="12" t="s">
        <v>755</v>
      </c>
      <c r="F26" s="16">
        <v>3056.7</v>
      </c>
      <c r="G26" s="16">
        <v>3221.1775299999999</v>
      </c>
      <c r="I26" s="16">
        <f t="shared" si="0"/>
        <v>164.47753000000012</v>
      </c>
      <c r="J26" s="15">
        <f t="shared" si="1"/>
        <v>5.3808855955769334E-2</v>
      </c>
    </row>
    <row r="27" spans="1:10" x14ac:dyDescent="0.25">
      <c r="A27" s="13">
        <v>12422011</v>
      </c>
      <c r="B27" s="13">
        <v>2020</v>
      </c>
      <c r="C27" s="13">
        <v>2020</v>
      </c>
      <c r="D27" s="12" t="s">
        <v>1118</v>
      </c>
      <c r="E27" s="12" t="s">
        <v>1119</v>
      </c>
      <c r="F27" s="16">
        <v>44.773000000000003</v>
      </c>
      <c r="G27" s="16">
        <v>37.114199999999997</v>
      </c>
      <c r="I27" s="16">
        <f t="shared" si="0"/>
        <v>-7.6588000000000065</v>
      </c>
      <c r="J27" s="15">
        <f t="shared" si="1"/>
        <v>-0.17105845040537837</v>
      </c>
    </row>
    <row r="28" spans="1:10" x14ac:dyDescent="0.25">
      <c r="A28" s="13">
        <v>12962106</v>
      </c>
      <c r="B28" s="13">
        <v>2021</v>
      </c>
      <c r="C28" s="13">
        <v>2021</v>
      </c>
      <c r="D28" s="17" t="s">
        <v>1120</v>
      </c>
      <c r="E28" s="17" t="s">
        <v>1121</v>
      </c>
      <c r="F28" s="16">
        <v>443.02199999999999</v>
      </c>
      <c r="G28" s="16">
        <v>554.65880000000004</v>
      </c>
      <c r="I28" s="16">
        <f t="shared" si="0"/>
        <v>111.63680000000005</v>
      </c>
      <c r="J28" s="15">
        <f t="shared" si="1"/>
        <v>0.25198929172817613</v>
      </c>
    </row>
    <row r="29" spans="1:10" x14ac:dyDescent="0.25">
      <c r="A29" s="13">
        <v>14112102</v>
      </c>
      <c r="B29" s="13">
        <v>2021</v>
      </c>
      <c r="C29" s="13">
        <v>2021</v>
      </c>
      <c r="D29" s="17" t="s">
        <v>1122</v>
      </c>
      <c r="E29" s="12" t="s">
        <v>1123</v>
      </c>
      <c r="F29" s="16">
        <v>350</v>
      </c>
      <c r="G29" s="16">
        <v>350</v>
      </c>
      <c r="I29" s="16">
        <f t="shared" si="0"/>
        <v>0</v>
      </c>
      <c r="J29" s="15">
        <f t="shared" si="1"/>
        <v>0</v>
      </c>
    </row>
    <row r="30" spans="1:10" x14ac:dyDescent="0.25">
      <c r="A30" s="13">
        <v>13401801</v>
      </c>
      <c r="B30" s="13">
        <v>2018</v>
      </c>
      <c r="C30" s="13">
        <v>2022</v>
      </c>
      <c r="D30" s="17" t="s">
        <v>1124</v>
      </c>
      <c r="E30" s="17" t="s">
        <v>1125</v>
      </c>
      <c r="F30" s="16">
        <v>11842.6</v>
      </c>
      <c r="G30" s="16">
        <v>7625.4772599999997</v>
      </c>
      <c r="I30" s="16">
        <f t="shared" si="0"/>
        <v>-4217.1227400000007</v>
      </c>
      <c r="J30" s="15">
        <f t="shared" si="1"/>
        <v>-0.35609770996233941</v>
      </c>
    </row>
    <row r="31" spans="1:10" x14ac:dyDescent="0.25">
      <c r="A31" s="13">
        <v>14101802</v>
      </c>
      <c r="B31" s="13">
        <v>2018</v>
      </c>
      <c r="C31" s="13">
        <v>2022</v>
      </c>
      <c r="D31" s="17" t="s">
        <v>1126</v>
      </c>
      <c r="E31" s="17" t="s">
        <v>1127</v>
      </c>
      <c r="F31" s="16">
        <v>1873.3</v>
      </c>
      <c r="G31" s="16">
        <v>2516.40735</v>
      </c>
      <c r="I31" s="16">
        <f t="shared" si="0"/>
        <v>643.10735</v>
      </c>
      <c r="J31" s="15">
        <f t="shared" si="1"/>
        <v>0.34330184700795391</v>
      </c>
    </row>
    <row r="32" spans="1:10" x14ac:dyDescent="0.25">
      <c r="A32" s="13">
        <v>13851901</v>
      </c>
      <c r="B32" s="13">
        <v>2019</v>
      </c>
      <c r="C32" s="13">
        <v>2022</v>
      </c>
      <c r="D32" s="17" t="s">
        <v>1128</v>
      </c>
      <c r="E32" s="17" t="s">
        <v>1129</v>
      </c>
      <c r="F32" s="16">
        <v>19978.5</v>
      </c>
      <c r="G32" s="16">
        <v>22693.839510000002</v>
      </c>
      <c r="I32" s="16">
        <f t="shared" si="0"/>
        <v>2715.3395100000016</v>
      </c>
      <c r="J32" s="15">
        <f t="shared" si="1"/>
        <v>0.13591308206321803</v>
      </c>
    </row>
    <row r="33" spans="1:10" x14ac:dyDescent="0.25">
      <c r="A33" s="13">
        <v>13252201</v>
      </c>
      <c r="B33" s="13">
        <v>2022</v>
      </c>
      <c r="C33" s="13">
        <v>2022</v>
      </c>
      <c r="D33" s="12" t="s">
        <v>417</v>
      </c>
      <c r="E33" s="12" t="s">
        <v>1130</v>
      </c>
      <c r="F33" s="16">
        <v>900</v>
      </c>
      <c r="G33" s="16">
        <v>3626.0947900000001</v>
      </c>
      <c r="I33" s="16">
        <f t="shared" si="0"/>
        <v>2726.0947900000001</v>
      </c>
      <c r="J33" s="15">
        <f t="shared" si="1"/>
        <v>3.0289942111111112</v>
      </c>
    </row>
    <row r="34" spans="1:10" x14ac:dyDescent="0.25">
      <c r="A34" s="13">
        <v>12932208</v>
      </c>
      <c r="B34" s="13">
        <v>2022</v>
      </c>
      <c r="C34" s="13">
        <v>2022</v>
      </c>
      <c r="D34" s="12" t="s">
        <v>262</v>
      </c>
      <c r="E34" s="12" t="s">
        <v>1131</v>
      </c>
      <c r="F34" s="16">
        <v>1000</v>
      </c>
      <c r="G34" s="16">
        <v>1425.77943</v>
      </c>
      <c r="I34" s="16">
        <f t="shared" si="0"/>
        <v>425.77943000000005</v>
      </c>
      <c r="J34" s="15">
        <f t="shared" si="1"/>
        <v>0.42577943000000007</v>
      </c>
    </row>
    <row r="35" spans="1:10" x14ac:dyDescent="0.25">
      <c r="A35" s="13">
        <v>12962201</v>
      </c>
      <c r="B35" s="13">
        <v>2022</v>
      </c>
      <c r="C35" s="13">
        <v>2022</v>
      </c>
      <c r="D35" s="12" t="s">
        <v>1132</v>
      </c>
      <c r="E35" s="12" t="s">
        <v>1133</v>
      </c>
      <c r="F35" s="16">
        <v>1999.9999700000001</v>
      </c>
      <c r="G35" s="16">
        <v>2893.7743</v>
      </c>
      <c r="I35" s="16">
        <f t="shared" si="0"/>
        <v>893.77432999999996</v>
      </c>
      <c r="J35" s="15">
        <f t="shared" si="1"/>
        <v>0.44688717170330755</v>
      </c>
    </row>
    <row r="36" spans="1:10" x14ac:dyDescent="0.25">
      <c r="A36" s="13">
        <v>13252118</v>
      </c>
      <c r="B36" s="13">
        <v>2021</v>
      </c>
      <c r="C36" s="13">
        <v>2024</v>
      </c>
      <c r="D36" s="12" t="s">
        <v>1134</v>
      </c>
      <c r="E36" s="12" t="s">
        <v>1135</v>
      </c>
      <c r="F36" s="16">
        <v>6874.9</v>
      </c>
      <c r="G36" s="16">
        <v>5115.5785599999999</v>
      </c>
      <c r="I36" s="16">
        <f t="shared" si="0"/>
        <v>-1759.3214399999997</v>
      </c>
      <c r="J36" s="15">
        <f t="shared" si="1"/>
        <v>-0.25590502261851078</v>
      </c>
    </row>
    <row r="37" spans="1:10" x14ac:dyDescent="0.25">
      <c r="A37" s="13">
        <v>13462304</v>
      </c>
      <c r="B37" s="13">
        <v>2023</v>
      </c>
      <c r="C37" s="13">
        <v>2024</v>
      </c>
      <c r="D37" s="12" t="s">
        <v>1137</v>
      </c>
      <c r="E37" s="12" t="s">
        <v>1138</v>
      </c>
      <c r="F37" s="16">
        <v>1422.1</v>
      </c>
      <c r="G37" s="16">
        <v>241.86872</v>
      </c>
      <c r="I37" s="16">
        <f t="shared" si="0"/>
        <v>-1180.23128</v>
      </c>
      <c r="J37" s="15">
        <f t="shared" si="1"/>
        <v>-0.82992144012376068</v>
      </c>
    </row>
    <row r="38" spans="1:10" x14ac:dyDescent="0.25">
      <c r="A38" s="13">
        <v>12982401</v>
      </c>
      <c r="B38" s="13">
        <v>2024</v>
      </c>
      <c r="C38" s="13">
        <v>2024</v>
      </c>
      <c r="D38" s="12" t="s">
        <v>700</v>
      </c>
      <c r="E38" s="12" t="s">
        <v>1139</v>
      </c>
      <c r="F38" s="16">
        <v>198.3</v>
      </c>
      <c r="G38" s="16">
        <v>322.48327</v>
      </c>
      <c r="I38" s="16">
        <f t="shared" si="0"/>
        <v>124.18326999999999</v>
      </c>
      <c r="J38" s="15">
        <f t="shared" si="1"/>
        <v>0.62623938477054963</v>
      </c>
    </row>
    <row r="39" spans="1:10" x14ac:dyDescent="0.25">
      <c r="A39" s="13">
        <v>13332401</v>
      </c>
      <c r="B39" s="13">
        <v>2024</v>
      </c>
      <c r="C39" s="13">
        <v>2024</v>
      </c>
      <c r="D39" s="12" t="s">
        <v>1141</v>
      </c>
      <c r="E39" s="35" t="s">
        <v>1142</v>
      </c>
      <c r="F39" s="16">
        <v>488.3</v>
      </c>
      <c r="G39" s="16">
        <v>1984.5096100000001</v>
      </c>
      <c r="I39" s="16">
        <f t="shared" si="0"/>
        <v>1496.2096100000001</v>
      </c>
      <c r="J39" s="15">
        <f t="shared" si="1"/>
        <v>3.0641196190866271</v>
      </c>
    </row>
    <row r="40" spans="1:10" x14ac:dyDescent="0.25">
      <c r="A40" s="13">
        <v>21882401</v>
      </c>
      <c r="B40" s="13">
        <v>2024</v>
      </c>
      <c r="C40" s="13">
        <v>2024</v>
      </c>
      <c r="D40" s="12" t="s">
        <v>1143</v>
      </c>
      <c r="E40" s="12" t="s">
        <v>1144</v>
      </c>
      <c r="F40" s="16">
        <v>358</v>
      </c>
      <c r="G40" s="16">
        <v>7101.6794300000001</v>
      </c>
      <c r="I40" s="16">
        <f t="shared" si="0"/>
        <v>6743.6794300000001</v>
      </c>
      <c r="J40" s="15">
        <f t="shared" si="1"/>
        <v>18.83709337988827</v>
      </c>
    </row>
    <row r="41" spans="1:10" x14ac:dyDescent="0.25">
      <c r="A41" s="13">
        <v>12932401</v>
      </c>
      <c r="B41" s="13">
        <v>2024</v>
      </c>
      <c r="C41" s="13">
        <v>2024</v>
      </c>
      <c r="D41" s="12" t="s">
        <v>1145</v>
      </c>
      <c r="E41" s="12" t="s">
        <v>1146</v>
      </c>
      <c r="F41" s="16">
        <v>1500</v>
      </c>
      <c r="G41" s="16">
        <v>2973.94497</v>
      </c>
      <c r="I41" s="16">
        <f t="shared" si="0"/>
        <v>1473.94497</v>
      </c>
      <c r="J41" s="15">
        <f t="shared" si="1"/>
        <v>0.98262998000000001</v>
      </c>
    </row>
    <row r="42" spans="1:10" x14ac:dyDescent="0.25">
      <c r="A42" s="13">
        <v>20682406</v>
      </c>
      <c r="B42" s="13">
        <v>2024</v>
      </c>
      <c r="C42" s="13">
        <v>2024</v>
      </c>
      <c r="D42" s="12" t="s">
        <v>1147</v>
      </c>
      <c r="E42" s="12" t="s">
        <v>1148</v>
      </c>
      <c r="F42" s="16">
        <v>366.4</v>
      </c>
      <c r="G42" s="16">
        <v>4.6124600000000004</v>
      </c>
      <c r="I42" s="16">
        <f t="shared" si="0"/>
        <v>-361.78753999999998</v>
      </c>
      <c r="J42" s="15">
        <f t="shared" si="1"/>
        <v>-0.98741140829694318</v>
      </c>
    </row>
    <row r="43" spans="1:10" x14ac:dyDescent="0.25">
      <c r="A43" s="13">
        <v>12422403</v>
      </c>
      <c r="B43" s="13">
        <v>2024</v>
      </c>
      <c r="C43" s="13">
        <v>2024</v>
      </c>
      <c r="D43" s="12" t="s">
        <v>1149</v>
      </c>
      <c r="E43" s="12" t="s">
        <v>1150</v>
      </c>
      <c r="F43" s="16">
        <v>91.4</v>
      </c>
      <c r="G43" s="16">
        <v>253.80859000000001</v>
      </c>
      <c r="I43" s="16">
        <f t="shared" si="0"/>
        <v>162.40859</v>
      </c>
      <c r="J43" s="15">
        <f t="shared" si="1"/>
        <v>1.7768992341356673</v>
      </c>
    </row>
    <row r="44" spans="1:10" x14ac:dyDescent="0.25">
      <c r="A44" s="13">
        <v>13252402</v>
      </c>
      <c r="B44" s="13">
        <v>2024</v>
      </c>
      <c r="C44" s="13">
        <v>2024</v>
      </c>
      <c r="D44" s="12" t="s">
        <v>1151</v>
      </c>
      <c r="E44" s="12" t="s">
        <v>1152</v>
      </c>
      <c r="F44" s="16">
        <v>1299.9999700000001</v>
      </c>
      <c r="G44" s="16">
        <v>2459.2468699999999</v>
      </c>
      <c r="I44" s="16">
        <f t="shared" si="0"/>
        <v>1159.2468999999999</v>
      </c>
      <c r="J44" s="15">
        <f t="shared" si="1"/>
        <v>0.89172840519373231</v>
      </c>
    </row>
    <row r="45" spans="1:10" x14ac:dyDescent="0.25">
      <c r="A45" s="13">
        <v>13492403</v>
      </c>
      <c r="B45" s="13">
        <v>2024</v>
      </c>
      <c r="C45" s="13">
        <v>2024</v>
      </c>
      <c r="D45" s="12" t="s">
        <v>1153</v>
      </c>
      <c r="E45" s="12" t="s">
        <v>1154</v>
      </c>
      <c r="F45" s="16">
        <v>158.5</v>
      </c>
      <c r="G45" s="16">
        <v>162.24372</v>
      </c>
      <c r="I45" s="16">
        <f t="shared" si="0"/>
        <v>3.7437199999999962</v>
      </c>
      <c r="J45" s="15">
        <f t="shared" si="1"/>
        <v>2.3619684542586727E-2</v>
      </c>
    </row>
    <row r="46" spans="1:10" x14ac:dyDescent="0.25">
      <c r="A46" s="13">
        <v>12962401</v>
      </c>
      <c r="B46" s="13">
        <v>2024</v>
      </c>
      <c r="C46" s="13">
        <v>2024</v>
      </c>
      <c r="D46" s="12" t="s">
        <v>1155</v>
      </c>
      <c r="E46" s="12" t="s">
        <v>1156</v>
      </c>
      <c r="F46" s="16">
        <v>3508.7</v>
      </c>
      <c r="G46" s="16">
        <v>4587.7512800000004</v>
      </c>
      <c r="I46" s="16">
        <f t="shared" si="0"/>
        <v>1079.0512800000006</v>
      </c>
      <c r="J46" s="15">
        <f t="shared" si="1"/>
        <v>0.30753591928634555</v>
      </c>
    </row>
    <row r="47" spans="1:10" x14ac:dyDescent="0.25">
      <c r="A47" s="13">
        <v>13462204</v>
      </c>
      <c r="B47" s="13">
        <v>2022</v>
      </c>
      <c r="C47" s="13">
        <v>2024</v>
      </c>
      <c r="D47" s="12" t="s">
        <v>1157</v>
      </c>
      <c r="E47" s="12" t="s">
        <v>1158</v>
      </c>
      <c r="F47" s="16">
        <v>3481.8</v>
      </c>
      <c r="G47" s="16">
        <v>2975.6269300000004</v>
      </c>
      <c r="I47" s="16">
        <f t="shared" si="0"/>
        <v>-506.17306999999983</v>
      </c>
      <c r="J47" s="15">
        <f t="shared" si="1"/>
        <v>-0.14537683669366414</v>
      </c>
    </row>
    <row r="48" spans="1:10" x14ac:dyDescent="0.25">
      <c r="A48" s="13">
        <v>13252308</v>
      </c>
      <c r="B48" s="13">
        <v>2023</v>
      </c>
      <c r="C48" s="13">
        <v>2024</v>
      </c>
      <c r="D48" s="12" t="s">
        <v>1159</v>
      </c>
      <c r="E48" s="26" t="s">
        <v>1312</v>
      </c>
      <c r="F48" s="16">
        <v>508.2</v>
      </c>
      <c r="G48" s="16">
        <v>685.83581000000004</v>
      </c>
      <c r="I48" s="16">
        <f t="shared" si="0"/>
        <v>177.63581000000005</v>
      </c>
      <c r="J48" s="15">
        <f t="shared" si="1"/>
        <v>0.34953917748917757</v>
      </c>
    </row>
    <row r="49" spans="1:10" x14ac:dyDescent="0.25">
      <c r="A49" s="13">
        <v>13252307</v>
      </c>
      <c r="B49" s="13">
        <v>2023</v>
      </c>
      <c r="C49" s="13">
        <v>2024</v>
      </c>
      <c r="D49" s="12" t="s">
        <v>1160</v>
      </c>
      <c r="E49" s="26" t="s">
        <v>1160</v>
      </c>
      <c r="F49" s="16">
        <v>652.79999999999995</v>
      </c>
      <c r="G49" s="16">
        <v>1081.3523799999998</v>
      </c>
      <c r="I49" s="16">
        <f t="shared" si="0"/>
        <v>428.55237999999986</v>
      </c>
      <c r="J49" s="15">
        <f t="shared" si="1"/>
        <v>0.65648342524509784</v>
      </c>
    </row>
    <row r="50" spans="1:10" x14ac:dyDescent="0.25">
      <c r="A50" s="13">
        <v>14302301</v>
      </c>
      <c r="B50" s="13">
        <v>2023</v>
      </c>
      <c r="C50" s="13">
        <v>2024</v>
      </c>
      <c r="D50" s="12" t="s">
        <v>1161</v>
      </c>
      <c r="E50" s="26" t="s">
        <v>1313</v>
      </c>
      <c r="F50" s="16">
        <v>218.2</v>
      </c>
      <c r="G50" s="16">
        <v>207.22998000000001</v>
      </c>
      <c r="I50" s="16">
        <f t="shared" si="0"/>
        <v>-10.970019999999977</v>
      </c>
      <c r="J50" s="15">
        <f t="shared" si="1"/>
        <v>-5.0275068744271206E-2</v>
      </c>
    </row>
    <row r="51" spans="1:10" x14ac:dyDescent="0.25">
      <c r="A51" s="13">
        <v>13502303</v>
      </c>
      <c r="B51" s="13">
        <v>2023</v>
      </c>
      <c r="C51" s="13">
        <v>2024</v>
      </c>
      <c r="D51" s="12" t="s">
        <v>1162</v>
      </c>
      <c r="E51" s="35" t="s">
        <v>1163</v>
      </c>
      <c r="F51" s="16">
        <v>1446</v>
      </c>
      <c r="G51" s="16">
        <v>2092.0239299999998</v>
      </c>
      <c r="I51" s="16">
        <f t="shared" si="0"/>
        <v>646.02392999999984</v>
      </c>
      <c r="J51" s="15">
        <f t="shared" si="1"/>
        <v>0.44676620331950195</v>
      </c>
    </row>
    <row r="52" spans="1:10" x14ac:dyDescent="0.25">
      <c r="A52" s="13">
        <v>13462302</v>
      </c>
      <c r="B52" s="13">
        <v>2023</v>
      </c>
      <c r="C52" s="13">
        <v>2024</v>
      </c>
      <c r="D52" s="12" t="s">
        <v>1164</v>
      </c>
      <c r="E52" s="35" t="s">
        <v>1165</v>
      </c>
      <c r="F52" s="16">
        <v>728.5</v>
      </c>
      <c r="G52" s="16">
        <v>764.61245999999994</v>
      </c>
      <c r="I52" s="16">
        <f t="shared" si="0"/>
        <v>36.112459999999942</v>
      </c>
      <c r="J52" s="15">
        <f t="shared" si="1"/>
        <v>4.9570981468771369E-2</v>
      </c>
    </row>
    <row r="53" spans="1:10" x14ac:dyDescent="0.25">
      <c r="A53" s="13">
        <v>13252304</v>
      </c>
      <c r="B53" s="13">
        <v>2023</v>
      </c>
      <c r="C53" s="13">
        <v>2024</v>
      </c>
      <c r="D53" s="12" t="s">
        <v>1166</v>
      </c>
      <c r="E53" s="26" t="s">
        <v>1314</v>
      </c>
      <c r="F53" s="16">
        <v>3979.3</v>
      </c>
      <c r="G53" s="16">
        <v>4872.9741799999993</v>
      </c>
      <c r="I53" s="16">
        <f t="shared" si="0"/>
        <v>893.67417999999907</v>
      </c>
      <c r="J53" s="15">
        <f t="shared" si="1"/>
        <v>0.224580750383233</v>
      </c>
    </row>
    <row r="54" spans="1:10" x14ac:dyDescent="0.25">
      <c r="A54" s="13">
        <v>13252303</v>
      </c>
      <c r="B54" s="13">
        <v>2023</v>
      </c>
      <c r="C54" s="13">
        <v>2024</v>
      </c>
      <c r="D54" s="12" t="s">
        <v>1167</v>
      </c>
      <c r="E54" s="26" t="s">
        <v>1317</v>
      </c>
      <c r="F54" s="16">
        <v>3812</v>
      </c>
      <c r="G54" s="16">
        <v>5578.6896500000003</v>
      </c>
      <c r="I54" s="16">
        <f t="shared" si="0"/>
        <v>1766.6896500000003</v>
      </c>
      <c r="J54" s="15">
        <f t="shared" si="1"/>
        <v>0.46345478751311653</v>
      </c>
    </row>
    <row r="55" spans="1:10" x14ac:dyDescent="0.25">
      <c r="A55" s="13">
        <v>13252306</v>
      </c>
      <c r="B55" s="13">
        <v>2023</v>
      </c>
      <c r="C55" s="13">
        <v>2024</v>
      </c>
      <c r="D55" s="12" t="s">
        <v>1168</v>
      </c>
      <c r="E55" s="26" t="s">
        <v>1315</v>
      </c>
      <c r="F55" s="16">
        <v>1959.7</v>
      </c>
      <c r="G55" s="16">
        <v>2889.1490299999996</v>
      </c>
      <c r="I55" s="16">
        <f t="shared" si="0"/>
        <v>929.44902999999954</v>
      </c>
      <c r="J55" s="15">
        <f t="shared" si="1"/>
        <v>0.47428128284941545</v>
      </c>
    </row>
    <row r="56" spans="1:10" x14ac:dyDescent="0.25">
      <c r="A56" s="13">
        <v>13332402</v>
      </c>
      <c r="B56" s="13">
        <v>2024</v>
      </c>
      <c r="C56" s="13">
        <v>2024</v>
      </c>
      <c r="D56" s="12" t="s">
        <v>1169</v>
      </c>
      <c r="E56" s="26" t="s">
        <v>1316</v>
      </c>
      <c r="F56" s="16">
        <v>829.2</v>
      </c>
      <c r="G56" s="16">
        <v>1300.3094799999999</v>
      </c>
      <c r="I56" s="16">
        <f t="shared" si="0"/>
        <v>471.10947999999985</v>
      </c>
      <c r="J56" s="15">
        <f t="shared" si="1"/>
        <v>0.56814939700916522</v>
      </c>
    </row>
    <row r="57" spans="1:10" x14ac:dyDescent="0.25">
      <c r="A57" s="13">
        <v>13492401</v>
      </c>
      <c r="B57" s="13">
        <v>2024</v>
      </c>
      <c r="C57" s="13">
        <v>2024</v>
      </c>
      <c r="D57" s="12" t="s">
        <v>698</v>
      </c>
      <c r="E57" s="35" t="s">
        <v>1170</v>
      </c>
      <c r="F57" s="16">
        <v>3765.2</v>
      </c>
      <c r="G57" s="16">
        <v>5122.7666799999997</v>
      </c>
      <c r="I57" s="16">
        <f t="shared" si="0"/>
        <v>1357.5666799999999</v>
      </c>
      <c r="J57" s="15">
        <f t="shared" si="1"/>
        <v>0.36055632635716561</v>
      </c>
    </row>
    <row r="58" spans="1:10" x14ac:dyDescent="0.25">
      <c r="A58" s="13">
        <v>20682405</v>
      </c>
      <c r="B58" s="13">
        <v>2024</v>
      </c>
      <c r="C58" s="13">
        <v>2024</v>
      </c>
      <c r="D58" s="12" t="s">
        <v>1171</v>
      </c>
      <c r="E58" s="12" t="s">
        <v>1172</v>
      </c>
      <c r="F58" s="16">
        <v>864.2</v>
      </c>
      <c r="G58" s="16">
        <v>337.06880999999998</v>
      </c>
      <c r="I58" s="16">
        <f t="shared" si="0"/>
        <v>-527.13119000000006</v>
      </c>
      <c r="J58" s="15">
        <f t="shared" si="1"/>
        <v>-0.6099643485304328</v>
      </c>
    </row>
    <row r="59" spans="1:10" x14ac:dyDescent="0.25">
      <c r="A59" s="13">
        <v>20682403</v>
      </c>
      <c r="B59" s="13">
        <v>2024</v>
      </c>
      <c r="C59" s="13">
        <v>2024</v>
      </c>
      <c r="D59" s="12" t="s">
        <v>1173</v>
      </c>
      <c r="E59" s="12" t="s">
        <v>1174</v>
      </c>
      <c r="F59" s="16">
        <v>174.7</v>
      </c>
      <c r="G59" s="16">
        <v>148.12792000000002</v>
      </c>
      <c r="I59" s="16">
        <f t="shared" si="0"/>
        <v>-26.572079999999971</v>
      </c>
      <c r="J59" s="15">
        <f t="shared" si="1"/>
        <v>-0.15210120206067529</v>
      </c>
    </row>
    <row r="60" spans="1:10" x14ac:dyDescent="0.25">
      <c r="A60" s="13">
        <v>20682404</v>
      </c>
      <c r="B60" s="13">
        <v>2024</v>
      </c>
      <c r="C60" s="13">
        <v>2024</v>
      </c>
      <c r="D60" s="12" t="s">
        <v>1175</v>
      </c>
      <c r="E60" s="12" t="s">
        <v>1176</v>
      </c>
      <c r="F60" s="16">
        <v>281.3</v>
      </c>
      <c r="G60" s="16">
        <v>409.50101000000001</v>
      </c>
      <c r="I60" s="16">
        <f t="shared" si="0"/>
        <v>128.20101</v>
      </c>
      <c r="J60" s="15">
        <f t="shared" si="1"/>
        <v>0.45574479203697116</v>
      </c>
    </row>
    <row r="61" spans="1:10" x14ac:dyDescent="0.25">
      <c r="A61" s="13">
        <v>12422402</v>
      </c>
      <c r="B61" s="13">
        <v>2024</v>
      </c>
      <c r="C61" s="13">
        <v>2024</v>
      </c>
      <c r="D61" s="12" t="s">
        <v>1177</v>
      </c>
      <c r="E61" s="12" t="s">
        <v>1178</v>
      </c>
      <c r="F61" s="16">
        <v>180.7</v>
      </c>
      <c r="G61" s="16">
        <v>235.19523000000001</v>
      </c>
      <c r="I61" s="16">
        <f t="shared" si="0"/>
        <v>54.495230000000021</v>
      </c>
      <c r="J61" s="15">
        <f t="shared" si="1"/>
        <v>0.30157847260653031</v>
      </c>
    </row>
    <row r="62" spans="1:10" x14ac:dyDescent="0.25">
      <c r="A62" s="13">
        <v>12422409</v>
      </c>
      <c r="B62" s="13">
        <v>2024</v>
      </c>
      <c r="C62" s="13">
        <v>2024</v>
      </c>
      <c r="D62" s="12" t="s">
        <v>1179</v>
      </c>
      <c r="E62" s="12" t="s">
        <v>1180</v>
      </c>
      <c r="F62" s="16">
        <v>96.9</v>
      </c>
      <c r="G62" s="16">
        <v>87.595710000000011</v>
      </c>
      <c r="I62" s="16">
        <f t="shared" si="0"/>
        <v>-9.3042899999999946</v>
      </c>
      <c r="J62" s="15">
        <f t="shared" si="1"/>
        <v>-9.6019504643962791E-2</v>
      </c>
    </row>
    <row r="63" spans="1:10" x14ac:dyDescent="0.25">
      <c r="A63" s="13">
        <v>12422408</v>
      </c>
      <c r="B63" s="13">
        <v>2024</v>
      </c>
      <c r="C63" s="13">
        <v>2024</v>
      </c>
      <c r="D63" s="12" t="s">
        <v>1181</v>
      </c>
      <c r="E63" s="12" t="s">
        <v>1182</v>
      </c>
      <c r="F63" s="16">
        <v>155.6</v>
      </c>
      <c r="G63" s="16">
        <v>166.56592000000001</v>
      </c>
      <c r="I63" s="16">
        <f t="shared" si="0"/>
        <v>10.965920000000011</v>
      </c>
      <c r="J63" s="15">
        <f t="shared" si="1"/>
        <v>7.0475064267352255E-2</v>
      </c>
    </row>
    <row r="64" spans="1:10" x14ac:dyDescent="0.25">
      <c r="A64" s="13">
        <v>12972402</v>
      </c>
      <c r="B64" s="13">
        <v>2024</v>
      </c>
      <c r="C64" s="13">
        <v>2024</v>
      </c>
      <c r="D64" s="12" t="s">
        <v>1183</v>
      </c>
      <c r="E64" s="12" t="s">
        <v>1184</v>
      </c>
      <c r="F64" s="16">
        <v>3957.8</v>
      </c>
      <c r="G64" s="16">
        <v>7864.5455099999999</v>
      </c>
      <c r="I64" s="16">
        <f t="shared" si="0"/>
        <v>3906.7455099999997</v>
      </c>
      <c r="J64" s="15">
        <f t="shared" si="1"/>
        <v>0.98710028551215312</v>
      </c>
    </row>
    <row r="65" spans="1:10" x14ac:dyDescent="0.25">
      <c r="A65" s="13">
        <v>12962404</v>
      </c>
      <c r="B65" s="13">
        <v>2024</v>
      </c>
      <c r="C65" s="13">
        <v>2024</v>
      </c>
      <c r="D65" s="12" t="s">
        <v>1185</v>
      </c>
      <c r="E65" s="12" t="s">
        <v>1186</v>
      </c>
      <c r="F65" s="16">
        <v>661</v>
      </c>
      <c r="G65" s="16">
        <v>134.73620000000003</v>
      </c>
      <c r="I65" s="16">
        <f t="shared" si="0"/>
        <v>-526.26379999999995</v>
      </c>
      <c r="J65" s="15">
        <f t="shared" si="1"/>
        <v>-0.79616308623298027</v>
      </c>
    </row>
    <row r="66" spans="1:10" x14ac:dyDescent="0.25">
      <c r="A66" s="13">
        <v>12422411</v>
      </c>
      <c r="B66" s="13">
        <v>2024</v>
      </c>
      <c r="C66" s="13">
        <v>2024</v>
      </c>
      <c r="D66" s="12" t="s">
        <v>1187</v>
      </c>
      <c r="E66" s="12" t="s">
        <v>1188</v>
      </c>
      <c r="F66" s="16">
        <v>422.2</v>
      </c>
      <c r="G66" s="16">
        <v>253.24942999999999</v>
      </c>
      <c r="I66" s="16">
        <f t="shared" si="0"/>
        <v>-168.95057</v>
      </c>
      <c r="J66" s="15">
        <f t="shared" si="1"/>
        <v>-0.40016714827096161</v>
      </c>
    </row>
    <row r="67" spans="1:10" x14ac:dyDescent="0.25">
      <c r="A67" s="13">
        <v>13072402</v>
      </c>
      <c r="B67" s="13">
        <v>2024</v>
      </c>
      <c r="C67" s="13">
        <v>2024</v>
      </c>
      <c r="D67" s="12" t="s">
        <v>232</v>
      </c>
      <c r="E67" s="12" t="s">
        <v>1189</v>
      </c>
      <c r="F67" s="16">
        <v>470.7</v>
      </c>
      <c r="G67" s="16">
        <v>443.02409999999998</v>
      </c>
      <c r="I67" s="16">
        <f t="shared" si="0"/>
        <v>-27.675900000000013</v>
      </c>
      <c r="J67" s="15">
        <f t="shared" si="1"/>
        <v>-5.8797323135755288E-2</v>
      </c>
    </row>
    <row r="68" spans="1:10" x14ac:dyDescent="0.25">
      <c r="A68" s="13">
        <v>12422414</v>
      </c>
      <c r="B68" s="13">
        <v>2024</v>
      </c>
      <c r="C68" s="13">
        <v>2024</v>
      </c>
      <c r="D68" s="12" t="s">
        <v>1190</v>
      </c>
      <c r="E68" s="12" t="s">
        <v>1191</v>
      </c>
      <c r="F68" s="16">
        <v>165.9</v>
      </c>
      <c r="G68" s="16">
        <v>200.53094000000002</v>
      </c>
      <c r="I68" s="16">
        <f t="shared" si="0"/>
        <v>34.63094000000001</v>
      </c>
      <c r="J68" s="15">
        <f t="shared" si="1"/>
        <v>0.20874587100663056</v>
      </c>
    </row>
    <row r="69" spans="1:10" x14ac:dyDescent="0.25">
      <c r="A69" s="13">
        <v>12972293</v>
      </c>
      <c r="B69" s="13">
        <v>2022</v>
      </c>
      <c r="C69" s="13">
        <v>2024</v>
      </c>
      <c r="D69" s="12" t="s">
        <v>1192</v>
      </c>
      <c r="E69" s="12" t="s">
        <v>1193</v>
      </c>
      <c r="F69" s="16">
        <v>2052.1</v>
      </c>
      <c r="G69" s="16">
        <v>5793.7504500000005</v>
      </c>
      <c r="I69" s="16">
        <f t="shared" si="0"/>
        <v>3741.6504500000005</v>
      </c>
      <c r="J69" s="15">
        <f t="shared" si="1"/>
        <v>1.8233275425174216</v>
      </c>
    </row>
    <row r="70" spans="1:10" x14ac:dyDescent="0.25">
      <c r="A70" s="13">
        <v>12932403</v>
      </c>
      <c r="B70" s="13">
        <v>2024</v>
      </c>
      <c r="C70" s="13">
        <v>2024</v>
      </c>
      <c r="D70" s="12" t="s">
        <v>1194</v>
      </c>
      <c r="E70" s="26" t="s">
        <v>1195</v>
      </c>
      <c r="F70" s="16">
        <v>209.4</v>
      </c>
      <c r="G70" s="16">
        <v>177.76846</v>
      </c>
      <c r="I70" s="16">
        <f t="shared" ref="I70:I123" si="2">G70-F70</f>
        <v>-31.631540000000001</v>
      </c>
      <c r="J70" s="15">
        <f t="shared" ref="J70:J124" si="3">I70/F70</f>
        <v>-0.15105797516714423</v>
      </c>
    </row>
    <row r="71" spans="1:10" x14ac:dyDescent="0.25">
      <c r="A71" s="13">
        <v>12422405</v>
      </c>
      <c r="B71" s="13">
        <v>2024</v>
      </c>
      <c r="C71" s="13">
        <v>2024</v>
      </c>
      <c r="D71" s="12" t="s">
        <v>703</v>
      </c>
      <c r="E71" s="26" t="s">
        <v>1196</v>
      </c>
      <c r="F71" s="16">
        <v>45.6</v>
      </c>
      <c r="G71" s="16">
        <v>44.509180000000001</v>
      </c>
      <c r="I71" s="16">
        <f t="shared" si="2"/>
        <v>-1.0908200000000008</v>
      </c>
      <c r="J71" s="15">
        <f t="shared" si="3"/>
        <v>-2.3921491228070191E-2</v>
      </c>
    </row>
    <row r="72" spans="1:10" x14ac:dyDescent="0.25">
      <c r="A72" s="13">
        <v>13402401</v>
      </c>
      <c r="B72" s="13">
        <v>2024</v>
      </c>
      <c r="C72" s="13">
        <v>2024</v>
      </c>
      <c r="D72" s="12" t="s">
        <v>713</v>
      </c>
      <c r="E72" s="26" t="s">
        <v>1197</v>
      </c>
      <c r="F72" s="16">
        <v>18.600000000000001</v>
      </c>
      <c r="G72" s="16">
        <v>19.423549999999999</v>
      </c>
      <c r="I72" s="16">
        <f t="shared" si="2"/>
        <v>0.82354999999999734</v>
      </c>
      <c r="J72" s="15">
        <f t="shared" si="3"/>
        <v>4.4276881720429963E-2</v>
      </c>
    </row>
    <row r="73" spans="1:10" x14ac:dyDescent="0.25">
      <c r="A73" s="13">
        <v>12962407</v>
      </c>
      <c r="B73" s="13">
        <v>2024</v>
      </c>
      <c r="C73" s="13">
        <v>2024</v>
      </c>
      <c r="D73" s="12" t="s">
        <v>1198</v>
      </c>
      <c r="E73" s="26" t="s">
        <v>1199</v>
      </c>
      <c r="F73" s="16">
        <v>167.1</v>
      </c>
      <c r="G73" s="16">
        <v>152.26954000000001</v>
      </c>
      <c r="I73" s="16">
        <f t="shared" si="2"/>
        <v>-14.830459999999988</v>
      </c>
      <c r="J73" s="15">
        <f t="shared" si="3"/>
        <v>-8.8752004787552297E-2</v>
      </c>
    </row>
    <row r="74" spans="1:10" x14ac:dyDescent="0.25">
      <c r="A74" s="13">
        <v>20082402</v>
      </c>
      <c r="B74" s="13">
        <v>2024</v>
      </c>
      <c r="C74" s="13">
        <v>2024</v>
      </c>
      <c r="D74" s="12" t="s">
        <v>873</v>
      </c>
      <c r="E74" s="26" t="s">
        <v>1200</v>
      </c>
      <c r="F74" s="16">
        <v>50</v>
      </c>
      <c r="G74" s="16">
        <v>55.057850000000002</v>
      </c>
      <c r="I74" s="16">
        <f t="shared" si="2"/>
        <v>5.057850000000002</v>
      </c>
      <c r="J74" s="15">
        <f t="shared" si="3"/>
        <v>0.10115700000000004</v>
      </c>
    </row>
    <row r="75" spans="1:10" x14ac:dyDescent="0.25">
      <c r="A75" s="13">
        <v>20082491</v>
      </c>
      <c r="B75" s="13">
        <v>2024</v>
      </c>
      <c r="C75" s="13">
        <v>2024</v>
      </c>
      <c r="D75" s="12" t="s">
        <v>1201</v>
      </c>
      <c r="E75" s="12" t="s">
        <v>1202</v>
      </c>
      <c r="F75" s="16">
        <v>249.809</v>
      </c>
      <c r="G75" s="16">
        <v>96.366969999999995</v>
      </c>
      <c r="I75" s="16">
        <f t="shared" si="2"/>
        <v>-153.44202999999999</v>
      </c>
      <c r="J75" s="15">
        <f t="shared" si="3"/>
        <v>-0.61423739737159189</v>
      </c>
    </row>
    <row r="76" spans="1:10" x14ac:dyDescent="0.25">
      <c r="A76" s="13">
        <v>13252504</v>
      </c>
      <c r="B76" s="13">
        <v>2025</v>
      </c>
      <c r="C76" s="13">
        <v>2025</v>
      </c>
      <c r="D76" s="12" t="s">
        <v>1203</v>
      </c>
      <c r="E76" s="12" t="s">
        <v>1204</v>
      </c>
      <c r="F76" s="16">
        <v>2500</v>
      </c>
      <c r="G76" s="16">
        <v>516.00510999999995</v>
      </c>
      <c r="I76" s="16">
        <f t="shared" si="2"/>
        <v>-1983.9948899999999</v>
      </c>
      <c r="J76" s="15">
        <f t="shared" si="3"/>
        <v>-0.79359795599999994</v>
      </c>
    </row>
    <row r="77" spans="1:10" x14ac:dyDescent="0.25">
      <c r="A77" s="13">
        <v>12962501</v>
      </c>
      <c r="B77" s="13">
        <v>2025</v>
      </c>
      <c r="C77" s="13">
        <v>2025</v>
      </c>
      <c r="D77" s="12" t="s">
        <v>1205</v>
      </c>
      <c r="E77" s="12" t="s">
        <v>1206</v>
      </c>
      <c r="F77" s="16">
        <v>3900</v>
      </c>
      <c r="G77" s="16">
        <v>3058.7405400000002</v>
      </c>
      <c r="I77" s="16">
        <f t="shared" si="2"/>
        <v>-841.25945999999976</v>
      </c>
      <c r="J77" s="15">
        <f t="shared" si="3"/>
        <v>-0.21570755384615378</v>
      </c>
    </row>
    <row r="78" spans="1:10" x14ac:dyDescent="0.25">
      <c r="A78" s="13">
        <v>12422503</v>
      </c>
      <c r="B78" s="13">
        <v>2025</v>
      </c>
      <c r="C78" s="13">
        <v>2025</v>
      </c>
      <c r="D78" s="12" t="s">
        <v>1207</v>
      </c>
      <c r="E78" s="12" t="s">
        <v>1208</v>
      </c>
      <c r="F78" s="16">
        <v>94.1</v>
      </c>
      <c r="G78" s="16">
        <v>76.991429999999994</v>
      </c>
      <c r="I78" s="16">
        <f t="shared" si="2"/>
        <v>-17.10857</v>
      </c>
      <c r="J78" s="15">
        <f t="shared" si="3"/>
        <v>-0.18181264612114773</v>
      </c>
    </row>
    <row r="79" spans="1:10" x14ac:dyDescent="0.25">
      <c r="A79" s="13">
        <v>13492501</v>
      </c>
      <c r="B79" s="13">
        <v>2025</v>
      </c>
      <c r="C79" s="13">
        <v>2025</v>
      </c>
      <c r="D79" s="12" t="s">
        <v>1209</v>
      </c>
      <c r="E79" s="12" t="s">
        <v>1210</v>
      </c>
      <c r="F79" s="16">
        <v>184.3</v>
      </c>
      <c r="G79" s="16">
        <v>162.32483999999999</v>
      </c>
      <c r="I79" s="16">
        <f t="shared" si="2"/>
        <v>-21.975160000000017</v>
      </c>
      <c r="J79" s="15">
        <f t="shared" si="3"/>
        <v>-0.11923581117742819</v>
      </c>
    </row>
    <row r="80" spans="1:10" x14ac:dyDescent="0.25">
      <c r="A80" s="13">
        <v>14012502</v>
      </c>
      <c r="B80" s="13">
        <v>2025</v>
      </c>
      <c r="C80" s="13">
        <v>2025</v>
      </c>
      <c r="D80" s="12" t="s">
        <v>1211</v>
      </c>
      <c r="E80" s="12" t="s">
        <v>1212</v>
      </c>
      <c r="F80" s="16">
        <v>800</v>
      </c>
      <c r="G80" s="16">
        <v>758.43017000000009</v>
      </c>
      <c r="I80" s="16">
        <f t="shared" si="2"/>
        <v>-41.569829999999911</v>
      </c>
      <c r="J80" s="15">
        <f t="shared" si="3"/>
        <v>-5.1962287499999892E-2</v>
      </c>
    </row>
    <row r="81" spans="1:10" x14ac:dyDescent="0.25">
      <c r="A81" s="13">
        <v>21882501</v>
      </c>
      <c r="B81" s="13">
        <v>2025</v>
      </c>
      <c r="C81" s="13">
        <v>2025</v>
      </c>
      <c r="D81" s="12" t="s">
        <v>1213</v>
      </c>
      <c r="E81" s="12" t="s">
        <v>1214</v>
      </c>
      <c r="F81" s="16">
        <v>500</v>
      </c>
      <c r="G81" s="16">
        <v>1868.1898100000001</v>
      </c>
      <c r="I81" s="16">
        <f t="shared" si="2"/>
        <v>1368.1898100000001</v>
      </c>
      <c r="J81" s="15">
        <f t="shared" si="3"/>
        <v>2.7363796200000001</v>
      </c>
    </row>
    <row r="82" spans="1:10" x14ac:dyDescent="0.25">
      <c r="A82" s="13">
        <v>20082590</v>
      </c>
      <c r="B82" s="13">
        <v>2025</v>
      </c>
      <c r="C82" s="13">
        <v>2025</v>
      </c>
      <c r="D82" s="12" t="s">
        <v>1215</v>
      </c>
      <c r="E82" s="12" t="s">
        <v>1216</v>
      </c>
      <c r="F82" s="16">
        <v>747.76700000000005</v>
      </c>
      <c r="G82" s="16">
        <v>707.33348000000001</v>
      </c>
      <c r="I82" s="16">
        <f t="shared" si="2"/>
        <v>-40.433520000000044</v>
      </c>
      <c r="J82" s="15">
        <f t="shared" si="3"/>
        <v>-5.4072351414277499E-2</v>
      </c>
    </row>
    <row r="83" spans="1:10" x14ac:dyDescent="0.25">
      <c r="A83" s="13">
        <v>14272490</v>
      </c>
      <c r="B83" s="13">
        <v>2024</v>
      </c>
      <c r="C83" s="13">
        <v>2025</v>
      </c>
      <c r="D83" s="12" t="s">
        <v>1217</v>
      </c>
      <c r="E83" s="12" t="s">
        <v>1218</v>
      </c>
      <c r="F83" s="16">
        <v>353.02</v>
      </c>
      <c r="G83" s="16">
        <v>483.52440000000001</v>
      </c>
      <c r="I83" s="16">
        <f t="shared" si="2"/>
        <v>130.50440000000003</v>
      </c>
      <c r="J83" s="15">
        <f t="shared" si="3"/>
        <v>0.36967990482125668</v>
      </c>
    </row>
    <row r="84" spans="1:10" x14ac:dyDescent="0.25">
      <c r="A84" s="13">
        <v>12942590</v>
      </c>
      <c r="B84" s="13">
        <v>2025</v>
      </c>
      <c r="C84" s="13">
        <v>2025</v>
      </c>
      <c r="D84" s="12" t="s">
        <v>1219</v>
      </c>
      <c r="E84" s="12" t="s">
        <v>1220</v>
      </c>
      <c r="F84" s="16">
        <v>740</v>
      </c>
      <c r="G84" s="16">
        <v>728.58399999999995</v>
      </c>
      <c r="I84" s="16">
        <f t="shared" si="2"/>
        <v>-11.416000000000054</v>
      </c>
      <c r="J84" s="15">
        <f t="shared" si="3"/>
        <v>-1.5427027027027099E-2</v>
      </c>
    </row>
    <row r="85" spans="1:10" x14ac:dyDescent="0.25">
      <c r="A85" s="13">
        <v>12422490</v>
      </c>
      <c r="B85" s="13">
        <v>2024</v>
      </c>
      <c r="C85" s="13">
        <v>2025</v>
      </c>
      <c r="D85" s="12" t="s">
        <v>1221</v>
      </c>
      <c r="E85" s="12" t="s">
        <v>1222</v>
      </c>
      <c r="F85" s="16">
        <v>412.2</v>
      </c>
      <c r="G85" s="16">
        <v>425.21179999999998</v>
      </c>
      <c r="I85" s="16">
        <f t="shared" si="2"/>
        <v>13.011799999999994</v>
      </c>
      <c r="J85" s="15">
        <f t="shared" si="3"/>
        <v>3.1566715186802506E-2</v>
      </c>
    </row>
    <row r="86" spans="1:10" x14ac:dyDescent="0.25">
      <c r="A86" s="13">
        <v>20082492</v>
      </c>
      <c r="B86" s="13">
        <v>2024</v>
      </c>
      <c r="C86" s="13">
        <v>2025</v>
      </c>
      <c r="D86" s="12" t="s">
        <v>1223</v>
      </c>
      <c r="E86" s="12" t="s">
        <v>1224</v>
      </c>
      <c r="F86" s="16">
        <v>1067.9000000000001</v>
      </c>
      <c r="G86" s="16">
        <v>1151.9531299999999</v>
      </c>
      <c r="I86" s="16">
        <f t="shared" si="2"/>
        <v>84.053129999999783</v>
      </c>
      <c r="J86" s="15">
        <f t="shared" si="3"/>
        <v>7.8708802322314614E-2</v>
      </c>
    </row>
    <row r="87" spans="1:10" x14ac:dyDescent="0.25">
      <c r="A87" s="13">
        <v>13332592</v>
      </c>
      <c r="B87" s="13">
        <v>2025</v>
      </c>
      <c r="C87" s="13">
        <v>2025</v>
      </c>
      <c r="D87" s="12" t="s">
        <v>1225</v>
      </c>
      <c r="E87" s="12" t="s">
        <v>1226</v>
      </c>
      <c r="F87" s="16">
        <v>232.5</v>
      </c>
      <c r="G87" s="16">
        <v>179.11238</v>
      </c>
      <c r="I87" s="16">
        <f t="shared" si="2"/>
        <v>-53.387619999999998</v>
      </c>
      <c r="J87" s="15">
        <f t="shared" si="3"/>
        <v>-0.22962417204301075</v>
      </c>
    </row>
    <row r="88" spans="1:10" x14ac:dyDescent="0.25">
      <c r="A88" s="13">
        <v>12962402</v>
      </c>
      <c r="B88" s="13">
        <v>2024</v>
      </c>
      <c r="C88" s="13">
        <v>2025</v>
      </c>
      <c r="D88" s="12" t="s">
        <v>1227</v>
      </c>
      <c r="E88" s="12" t="s">
        <v>1228</v>
      </c>
      <c r="F88" s="16">
        <v>472.5</v>
      </c>
      <c r="G88" s="16">
        <v>616.58417000000009</v>
      </c>
      <c r="I88" s="16">
        <f t="shared" si="2"/>
        <v>144.08417000000009</v>
      </c>
      <c r="J88" s="15">
        <f t="shared" si="3"/>
        <v>0.3049400423280425</v>
      </c>
    </row>
    <row r="89" spans="1:10" x14ac:dyDescent="0.25">
      <c r="A89" s="13">
        <v>13972403</v>
      </c>
      <c r="B89" s="13">
        <v>2024</v>
      </c>
      <c r="C89" s="13">
        <v>2025</v>
      </c>
      <c r="D89" s="12" t="s">
        <v>1230</v>
      </c>
      <c r="E89" s="12" t="s">
        <v>1231</v>
      </c>
      <c r="F89" s="16">
        <v>3291.7</v>
      </c>
      <c r="G89" s="16">
        <v>5505.7124199999998</v>
      </c>
      <c r="I89" s="16">
        <f t="shared" si="2"/>
        <v>2214.01242</v>
      </c>
      <c r="J89" s="15">
        <f t="shared" si="3"/>
        <v>0.67260455691587939</v>
      </c>
    </row>
    <row r="90" spans="1:10" x14ac:dyDescent="0.25">
      <c r="A90" s="13">
        <v>13502404</v>
      </c>
      <c r="B90" s="13">
        <v>2024</v>
      </c>
      <c r="C90" s="13">
        <v>2025</v>
      </c>
      <c r="D90" s="12" t="s">
        <v>1233</v>
      </c>
      <c r="E90" s="12" t="s">
        <v>1234</v>
      </c>
      <c r="F90" s="16">
        <v>2532.4</v>
      </c>
      <c r="G90" s="16">
        <v>2433.35716</v>
      </c>
      <c r="I90" s="16">
        <f t="shared" si="2"/>
        <v>-99.042840000000069</v>
      </c>
      <c r="J90" s="15">
        <f t="shared" si="3"/>
        <v>-3.911026694045177E-2</v>
      </c>
    </row>
    <row r="91" spans="1:10" x14ac:dyDescent="0.25">
      <c r="A91" s="13">
        <v>14112201</v>
      </c>
      <c r="B91" s="13">
        <v>2022</v>
      </c>
      <c r="C91" s="13">
        <v>2025</v>
      </c>
      <c r="D91" s="12" t="s">
        <v>1235</v>
      </c>
      <c r="E91" s="12" t="s">
        <v>1236</v>
      </c>
      <c r="F91" s="16">
        <v>359.1</v>
      </c>
      <c r="G91" s="16">
        <v>183.1224</v>
      </c>
      <c r="I91" s="16">
        <f t="shared" si="2"/>
        <v>-175.97760000000002</v>
      </c>
      <c r="J91" s="15">
        <f t="shared" si="3"/>
        <v>-0.49005179615705935</v>
      </c>
    </row>
    <row r="92" spans="1:10" x14ac:dyDescent="0.25">
      <c r="A92" s="13">
        <v>13882101</v>
      </c>
      <c r="B92" s="13">
        <v>2021</v>
      </c>
      <c r="C92" s="13">
        <v>2025</v>
      </c>
      <c r="D92" s="12" t="s">
        <v>1238</v>
      </c>
      <c r="E92" s="12" t="s">
        <v>1239</v>
      </c>
      <c r="F92" s="16">
        <v>10694.1</v>
      </c>
      <c r="G92" s="16">
        <v>8995.2588999999898</v>
      </c>
      <c r="I92" s="16">
        <f t="shared" si="2"/>
        <v>-1698.8411000000106</v>
      </c>
      <c r="J92" s="15">
        <f t="shared" si="3"/>
        <v>-0.15885779074443016</v>
      </c>
    </row>
    <row r="93" spans="1:10" x14ac:dyDescent="0.25">
      <c r="A93" s="13">
        <v>20682504</v>
      </c>
      <c r="B93" s="13">
        <v>2025</v>
      </c>
      <c r="C93" s="13">
        <v>2025</v>
      </c>
      <c r="D93" s="12" t="s">
        <v>1240</v>
      </c>
      <c r="E93" s="12" t="s">
        <v>1241</v>
      </c>
      <c r="F93" s="16">
        <v>115.6</v>
      </c>
      <c r="G93" s="16">
        <v>68.184970000000007</v>
      </c>
      <c r="I93" s="16">
        <f t="shared" si="2"/>
        <v>-47.415029999999987</v>
      </c>
      <c r="J93" s="15">
        <f t="shared" si="3"/>
        <v>-0.41016461937716253</v>
      </c>
    </row>
    <row r="94" spans="1:10" x14ac:dyDescent="0.25">
      <c r="A94" s="13">
        <v>12422502</v>
      </c>
      <c r="B94" s="13">
        <v>2025</v>
      </c>
      <c r="C94" s="13">
        <v>2025</v>
      </c>
      <c r="D94" s="12" t="s">
        <v>1242</v>
      </c>
      <c r="E94" s="12" t="s">
        <v>1243</v>
      </c>
      <c r="F94" s="16">
        <v>413.2</v>
      </c>
      <c r="G94" s="16">
        <v>246.05024</v>
      </c>
      <c r="I94" s="16">
        <f t="shared" si="2"/>
        <v>-167.14975999999999</v>
      </c>
      <c r="J94" s="15">
        <f t="shared" si="3"/>
        <v>-0.40452507260406578</v>
      </c>
    </row>
    <row r="95" spans="1:10" x14ac:dyDescent="0.25">
      <c r="A95" s="13">
        <v>13402503</v>
      </c>
      <c r="B95" s="13">
        <v>2025</v>
      </c>
      <c r="C95" s="13">
        <v>2025</v>
      </c>
      <c r="D95" s="12" t="s">
        <v>713</v>
      </c>
      <c r="E95" s="12" t="s">
        <v>1244</v>
      </c>
      <c r="F95" s="16">
        <v>46.6</v>
      </c>
      <c r="G95" s="16">
        <v>30.38007</v>
      </c>
      <c r="I95" s="16">
        <f t="shared" si="2"/>
        <v>-16.219930000000002</v>
      </c>
      <c r="J95" s="15">
        <f t="shared" si="3"/>
        <v>-0.3480671673819743</v>
      </c>
    </row>
    <row r="96" spans="1:10" x14ac:dyDescent="0.25">
      <c r="A96" s="13">
        <v>20682505</v>
      </c>
      <c r="B96" s="13">
        <v>2025</v>
      </c>
      <c r="C96" s="13">
        <v>2025</v>
      </c>
      <c r="D96" s="12" t="s">
        <v>1245</v>
      </c>
      <c r="E96" s="12" t="s">
        <v>1246</v>
      </c>
      <c r="F96" s="16">
        <v>808.7</v>
      </c>
      <c r="G96" s="16">
        <v>565.45767000000001</v>
      </c>
      <c r="I96" s="16">
        <f t="shared" si="2"/>
        <v>-243.24233000000004</v>
      </c>
      <c r="J96" s="15">
        <f t="shared" si="3"/>
        <v>-0.30078190923704712</v>
      </c>
    </row>
    <row r="97" spans="1:10" x14ac:dyDescent="0.25">
      <c r="A97" s="13">
        <v>12962505</v>
      </c>
      <c r="B97" s="13">
        <v>2025</v>
      </c>
      <c r="C97" s="13">
        <v>2025</v>
      </c>
      <c r="D97" s="12" t="s">
        <v>1247</v>
      </c>
      <c r="E97" s="12" t="s">
        <v>1248</v>
      </c>
      <c r="F97" s="16">
        <v>127.3</v>
      </c>
      <c r="G97" s="16">
        <v>100.61166</v>
      </c>
      <c r="I97" s="16">
        <f t="shared" si="2"/>
        <v>-26.688339999999997</v>
      </c>
      <c r="J97" s="15">
        <f t="shared" si="3"/>
        <v>-0.2096491751767478</v>
      </c>
    </row>
    <row r="98" spans="1:10" x14ac:dyDescent="0.25">
      <c r="A98" s="13">
        <v>13252403</v>
      </c>
      <c r="B98" s="13">
        <v>2024</v>
      </c>
      <c r="C98" s="13">
        <v>2025</v>
      </c>
      <c r="D98" s="12" t="s">
        <v>1249</v>
      </c>
      <c r="E98" s="12" t="s">
        <v>1250</v>
      </c>
      <c r="F98" s="16">
        <v>3575.9</v>
      </c>
      <c r="G98" s="16">
        <v>5209.22091</v>
      </c>
      <c r="I98" s="16">
        <f t="shared" si="2"/>
        <v>1633.3209099999999</v>
      </c>
      <c r="J98" s="15">
        <f t="shared" si="3"/>
        <v>0.45675799379177268</v>
      </c>
    </row>
    <row r="99" spans="1:10" x14ac:dyDescent="0.25">
      <c r="A99" s="13">
        <v>12422508</v>
      </c>
      <c r="B99" s="13">
        <v>2025</v>
      </c>
      <c r="C99" s="13">
        <v>2025</v>
      </c>
      <c r="D99" s="12" t="s">
        <v>1251</v>
      </c>
      <c r="E99" s="12" t="s">
        <v>1252</v>
      </c>
      <c r="F99" s="16">
        <v>160.19999999999999</v>
      </c>
      <c r="G99" s="16">
        <v>132.47614000000002</v>
      </c>
      <c r="I99" s="16">
        <f t="shared" si="2"/>
        <v>-27.723859999999974</v>
      </c>
      <c r="J99" s="15">
        <f t="shared" si="3"/>
        <v>-0.17305780274656662</v>
      </c>
    </row>
    <row r="100" spans="1:10" x14ac:dyDescent="0.25">
      <c r="A100" s="13">
        <v>13252401</v>
      </c>
      <c r="B100" s="13">
        <v>2024</v>
      </c>
      <c r="C100" s="13">
        <v>2025</v>
      </c>
      <c r="D100" s="12" t="s">
        <v>1253</v>
      </c>
      <c r="E100" s="12" t="s">
        <v>1254</v>
      </c>
      <c r="F100" s="16">
        <v>2304</v>
      </c>
      <c r="G100" s="16">
        <v>2271.0860499999999</v>
      </c>
      <c r="I100" s="16">
        <f t="shared" si="2"/>
        <v>-32.913950000000114</v>
      </c>
      <c r="J100" s="15">
        <f t="shared" si="3"/>
        <v>-1.4285568576388939E-2</v>
      </c>
    </row>
    <row r="101" spans="1:10" x14ac:dyDescent="0.25">
      <c r="A101" s="13">
        <v>14112204</v>
      </c>
      <c r="B101" s="13">
        <v>2022</v>
      </c>
      <c r="C101" s="13">
        <v>2025</v>
      </c>
      <c r="D101" s="12" t="s">
        <v>1255</v>
      </c>
      <c r="E101" s="12" t="s">
        <v>1256</v>
      </c>
      <c r="F101" s="16">
        <v>3063.3</v>
      </c>
      <c r="G101" s="16">
        <v>2699.80564</v>
      </c>
      <c r="I101" s="16">
        <f t="shared" si="2"/>
        <v>-363.49436000000014</v>
      </c>
      <c r="J101" s="15">
        <f t="shared" si="3"/>
        <v>-0.1186610387490615</v>
      </c>
    </row>
    <row r="102" spans="1:10" x14ac:dyDescent="0.25">
      <c r="A102" s="13">
        <v>20682503</v>
      </c>
      <c r="B102" s="13">
        <v>2025</v>
      </c>
      <c r="C102" s="13">
        <v>2025</v>
      </c>
      <c r="D102" s="12" t="s">
        <v>1257</v>
      </c>
      <c r="E102" s="12" t="s">
        <v>1258</v>
      </c>
      <c r="F102" s="16">
        <v>674.3</v>
      </c>
      <c r="G102" s="16">
        <v>621.88718999999992</v>
      </c>
      <c r="I102" s="16">
        <f t="shared" si="2"/>
        <v>-52.412810000000036</v>
      </c>
      <c r="J102" s="15">
        <f t="shared" si="3"/>
        <v>-7.772921548272288E-2</v>
      </c>
    </row>
    <row r="103" spans="1:10" x14ac:dyDescent="0.25">
      <c r="A103" s="13">
        <v>20082502</v>
      </c>
      <c r="B103" s="13">
        <v>2025</v>
      </c>
      <c r="C103" s="13">
        <v>2025</v>
      </c>
      <c r="D103" s="12" t="s">
        <v>1259</v>
      </c>
      <c r="E103" s="12" t="s">
        <v>1260</v>
      </c>
      <c r="F103" s="16">
        <v>160.69999999999999</v>
      </c>
      <c r="G103" s="16">
        <v>150.69489000000002</v>
      </c>
      <c r="I103" s="16">
        <f t="shared" si="2"/>
        <v>-10.005109999999974</v>
      </c>
      <c r="J103" s="15">
        <f t="shared" si="3"/>
        <v>-6.2259551960174075E-2</v>
      </c>
    </row>
    <row r="104" spans="1:10" x14ac:dyDescent="0.25">
      <c r="A104" s="13">
        <v>12422509</v>
      </c>
      <c r="B104" s="13">
        <v>2025</v>
      </c>
      <c r="C104" s="13">
        <v>2025</v>
      </c>
      <c r="D104" s="12" t="s">
        <v>1261</v>
      </c>
      <c r="E104" s="12" t="s">
        <v>1262</v>
      </c>
      <c r="F104" s="16">
        <v>99.8</v>
      </c>
      <c r="G104" s="16">
        <v>96.90397999999999</v>
      </c>
      <c r="I104" s="16">
        <f t="shared" si="2"/>
        <v>-2.8960200000000071</v>
      </c>
      <c r="J104" s="15">
        <f t="shared" si="3"/>
        <v>-2.9018236472945963E-2</v>
      </c>
    </row>
    <row r="105" spans="1:10" x14ac:dyDescent="0.25">
      <c r="A105" s="13">
        <v>12962405</v>
      </c>
      <c r="B105" s="13">
        <v>2024</v>
      </c>
      <c r="C105" s="13">
        <v>2025</v>
      </c>
      <c r="D105" s="12" t="s">
        <v>1263</v>
      </c>
      <c r="E105" s="12" t="s">
        <v>1264</v>
      </c>
      <c r="F105" s="16">
        <v>5181.3999999999996</v>
      </c>
      <c r="G105" s="16">
        <v>11724.30233</v>
      </c>
      <c r="I105" s="16">
        <f t="shared" si="2"/>
        <v>6542.9023300000008</v>
      </c>
      <c r="J105" s="15">
        <f t="shared" si="3"/>
        <v>1.2627672694638516</v>
      </c>
    </row>
    <row r="106" spans="1:10" x14ac:dyDescent="0.25">
      <c r="A106" s="13">
        <v>12962304</v>
      </c>
      <c r="B106" s="13">
        <v>2023</v>
      </c>
      <c r="C106" s="13">
        <v>2025</v>
      </c>
      <c r="D106" s="12" t="s">
        <v>1265</v>
      </c>
      <c r="E106" s="12" t="s">
        <v>1266</v>
      </c>
      <c r="F106" s="16">
        <v>9701.7999999999993</v>
      </c>
      <c r="G106" s="16">
        <v>12628.39891</v>
      </c>
      <c r="I106" s="16">
        <f t="shared" si="2"/>
        <v>2926.5989100000006</v>
      </c>
      <c r="J106" s="15">
        <f t="shared" si="3"/>
        <v>0.30165525057205889</v>
      </c>
    </row>
    <row r="107" spans="1:10" x14ac:dyDescent="0.25">
      <c r="A107" s="13">
        <v>12422506</v>
      </c>
      <c r="B107" s="13">
        <v>2025</v>
      </c>
      <c r="C107" s="13">
        <v>2025</v>
      </c>
      <c r="D107" s="12" t="s">
        <v>1267</v>
      </c>
      <c r="E107" s="12" t="s">
        <v>1268</v>
      </c>
      <c r="F107" s="16">
        <v>238.4</v>
      </c>
      <c r="G107" s="16">
        <v>240.92551</v>
      </c>
      <c r="I107" s="16">
        <f t="shared" si="2"/>
        <v>2.525509999999997</v>
      </c>
      <c r="J107" s="15">
        <f t="shared" si="3"/>
        <v>1.0593582214765088E-2</v>
      </c>
    </row>
    <row r="108" spans="1:10" x14ac:dyDescent="0.25">
      <c r="A108" s="13">
        <v>12422501</v>
      </c>
      <c r="B108" s="13">
        <v>2025</v>
      </c>
      <c r="C108" s="13">
        <v>2025</v>
      </c>
      <c r="D108" s="12" t="s">
        <v>1269</v>
      </c>
      <c r="E108" s="12" t="s">
        <v>1270</v>
      </c>
      <c r="F108" s="16">
        <v>559.1</v>
      </c>
      <c r="G108" s="16">
        <v>566.60318000000007</v>
      </c>
      <c r="I108" s="16">
        <f t="shared" si="2"/>
        <v>7.503180000000043</v>
      </c>
      <c r="J108" s="15">
        <f t="shared" si="3"/>
        <v>1.3420103738150675E-2</v>
      </c>
    </row>
    <row r="109" spans="1:10" x14ac:dyDescent="0.25">
      <c r="A109" s="13">
        <v>12422505</v>
      </c>
      <c r="B109" s="13">
        <v>2025</v>
      </c>
      <c r="C109" s="13">
        <v>2025</v>
      </c>
      <c r="D109" s="12" t="s">
        <v>703</v>
      </c>
      <c r="E109" s="12" t="s">
        <v>1271</v>
      </c>
      <c r="F109" s="16">
        <v>45.3</v>
      </c>
      <c r="G109" s="16">
        <v>46.028970000000001</v>
      </c>
      <c r="I109" s="16">
        <f t="shared" si="2"/>
        <v>0.72897000000000389</v>
      </c>
      <c r="J109" s="15">
        <f t="shared" si="3"/>
        <v>1.6092052980132537E-2</v>
      </c>
    </row>
    <row r="110" spans="1:10" x14ac:dyDescent="0.25">
      <c r="A110" s="13">
        <v>14012501</v>
      </c>
      <c r="B110" s="13">
        <v>2025</v>
      </c>
      <c r="C110" s="13">
        <v>2025</v>
      </c>
      <c r="D110" s="12" t="s">
        <v>1272</v>
      </c>
      <c r="E110" s="12" t="s">
        <v>1273</v>
      </c>
      <c r="F110" s="16">
        <v>1000</v>
      </c>
      <c r="G110" s="16">
        <v>1102.2838000000002</v>
      </c>
      <c r="I110" s="16">
        <f t="shared" si="2"/>
        <v>102.28380000000016</v>
      </c>
      <c r="J110" s="15">
        <f t="shared" si="3"/>
        <v>0.10228380000000016</v>
      </c>
    </row>
    <row r="111" spans="1:10" x14ac:dyDescent="0.25">
      <c r="A111" s="13">
        <v>13252408</v>
      </c>
      <c r="B111" s="13">
        <v>2024</v>
      </c>
      <c r="C111" s="13">
        <v>2025</v>
      </c>
      <c r="D111" s="12" t="s">
        <v>1274</v>
      </c>
      <c r="E111" s="12" t="s">
        <v>1275</v>
      </c>
      <c r="F111" s="16">
        <v>3439.1</v>
      </c>
      <c r="G111" s="16">
        <v>5120.01595</v>
      </c>
      <c r="I111" s="16">
        <f t="shared" si="2"/>
        <v>1680.9159500000001</v>
      </c>
      <c r="J111" s="15">
        <f t="shared" si="3"/>
        <v>0.48876623244453493</v>
      </c>
    </row>
    <row r="112" spans="1:10" x14ac:dyDescent="0.25">
      <c r="A112" s="13">
        <v>20082501</v>
      </c>
      <c r="B112" s="13">
        <v>2025</v>
      </c>
      <c r="C112" s="13">
        <v>2025</v>
      </c>
      <c r="D112" s="12" t="s">
        <v>1276</v>
      </c>
      <c r="E112" s="12" t="s">
        <v>1277</v>
      </c>
      <c r="F112" s="16">
        <v>178.5</v>
      </c>
      <c r="G112" s="16">
        <v>214.46578</v>
      </c>
      <c r="I112" s="16">
        <f t="shared" si="2"/>
        <v>35.965779999999995</v>
      </c>
      <c r="J112" s="15">
        <f t="shared" si="3"/>
        <v>0.20148896358543414</v>
      </c>
    </row>
    <row r="113" spans="1:10" x14ac:dyDescent="0.25">
      <c r="A113" s="13">
        <v>12932503</v>
      </c>
      <c r="B113" s="13">
        <v>2025</v>
      </c>
      <c r="C113" s="13">
        <v>2025</v>
      </c>
      <c r="D113" s="12" t="s">
        <v>1278</v>
      </c>
      <c r="E113" s="12" t="s">
        <v>1279</v>
      </c>
      <c r="F113" s="16">
        <v>154.9</v>
      </c>
      <c r="G113" s="16">
        <v>191.89617000000001</v>
      </c>
      <c r="I113" s="16">
        <f t="shared" si="2"/>
        <v>36.996170000000006</v>
      </c>
      <c r="J113" s="15">
        <f t="shared" si="3"/>
        <v>0.23883905745642353</v>
      </c>
    </row>
    <row r="114" spans="1:10" x14ac:dyDescent="0.25">
      <c r="A114" s="13">
        <v>13462401</v>
      </c>
      <c r="B114" s="13">
        <v>2024</v>
      </c>
      <c r="C114" s="13">
        <v>2025</v>
      </c>
      <c r="D114" s="12" t="s">
        <v>1280</v>
      </c>
      <c r="E114" s="12" t="s">
        <v>1281</v>
      </c>
      <c r="F114" s="16">
        <v>816.6</v>
      </c>
      <c r="G114" s="16">
        <v>884.8293000000001</v>
      </c>
      <c r="I114" s="16">
        <f t="shared" si="2"/>
        <v>68.22930000000008</v>
      </c>
      <c r="J114" s="15">
        <f t="shared" si="3"/>
        <v>8.3552902277737054E-2</v>
      </c>
    </row>
    <row r="115" spans="1:10" x14ac:dyDescent="0.25">
      <c r="A115" s="13">
        <v>12932501</v>
      </c>
      <c r="B115" s="13">
        <v>2025</v>
      </c>
      <c r="C115" s="13">
        <v>2025</v>
      </c>
      <c r="D115" s="12" t="s">
        <v>1282</v>
      </c>
      <c r="E115" s="12" t="s">
        <v>1283</v>
      </c>
      <c r="F115" s="16">
        <v>2000</v>
      </c>
      <c r="G115" s="16">
        <v>2723.2428399999999</v>
      </c>
      <c r="I115" s="16">
        <f t="shared" si="2"/>
        <v>723.24283999999989</v>
      </c>
      <c r="J115" s="15">
        <f t="shared" si="3"/>
        <v>0.36162141999999997</v>
      </c>
    </row>
    <row r="116" spans="1:10" x14ac:dyDescent="0.25">
      <c r="A116" s="13">
        <v>13492502</v>
      </c>
      <c r="B116" s="13">
        <v>2025</v>
      </c>
      <c r="C116" s="13">
        <v>2025</v>
      </c>
      <c r="D116" s="12" t="s">
        <v>698</v>
      </c>
      <c r="E116" s="12" t="s">
        <v>1284</v>
      </c>
      <c r="F116" s="16">
        <v>4281.3</v>
      </c>
      <c r="G116" s="16">
        <v>5877.5169500000002</v>
      </c>
      <c r="I116" s="16">
        <f t="shared" si="2"/>
        <v>1596.21695</v>
      </c>
      <c r="J116" s="15">
        <f t="shared" si="3"/>
        <v>0.3728346413472543</v>
      </c>
    </row>
    <row r="117" spans="1:10" x14ac:dyDescent="0.25">
      <c r="A117" s="13">
        <v>13252409</v>
      </c>
      <c r="B117" s="13">
        <v>2024</v>
      </c>
      <c r="C117" s="13">
        <v>2025</v>
      </c>
      <c r="D117" s="12" t="s">
        <v>1285</v>
      </c>
      <c r="E117" s="12" t="s">
        <v>1286</v>
      </c>
      <c r="F117" s="16">
        <v>1485.5</v>
      </c>
      <c r="G117" s="16">
        <v>2233.1765399999999</v>
      </c>
      <c r="I117" s="16">
        <f t="shared" si="2"/>
        <v>747.67653999999993</v>
      </c>
      <c r="J117" s="15">
        <f t="shared" si="3"/>
        <v>0.5033164187142376</v>
      </c>
    </row>
    <row r="118" spans="1:10" x14ac:dyDescent="0.25">
      <c r="A118" s="13">
        <v>13462301</v>
      </c>
      <c r="B118" s="13">
        <v>2023</v>
      </c>
      <c r="C118" s="13">
        <v>2025</v>
      </c>
      <c r="D118" s="12" t="s">
        <v>1287</v>
      </c>
      <c r="E118" s="12" t="s">
        <v>1288</v>
      </c>
      <c r="F118" s="16">
        <v>4566</v>
      </c>
      <c r="G118" s="16">
        <v>5443.1924600000002</v>
      </c>
      <c r="I118" s="16">
        <f t="shared" si="2"/>
        <v>877.19246000000021</v>
      </c>
      <c r="J118" s="15">
        <f t="shared" si="3"/>
        <v>0.19211398598335527</v>
      </c>
    </row>
    <row r="119" spans="1:10" x14ac:dyDescent="0.25">
      <c r="A119" s="13">
        <v>12972502</v>
      </c>
      <c r="B119" s="13">
        <v>2025</v>
      </c>
      <c r="C119" s="13">
        <v>2025</v>
      </c>
      <c r="D119" s="12" t="s">
        <v>1289</v>
      </c>
      <c r="E119" s="12" t="s">
        <v>1290</v>
      </c>
      <c r="F119" s="16">
        <v>4905.8</v>
      </c>
      <c r="G119" s="16">
        <v>8085.6780899999994</v>
      </c>
      <c r="I119" s="16">
        <f t="shared" si="2"/>
        <v>3179.8780899999992</v>
      </c>
      <c r="J119" s="15">
        <f t="shared" si="3"/>
        <v>0.64818746993354792</v>
      </c>
    </row>
    <row r="120" spans="1:10" x14ac:dyDescent="0.25">
      <c r="A120" s="13">
        <v>12982501</v>
      </c>
      <c r="B120" s="13">
        <v>2025</v>
      </c>
      <c r="C120" s="13">
        <v>2025</v>
      </c>
      <c r="D120" s="12" t="s">
        <v>1291</v>
      </c>
      <c r="E120" s="12" t="s">
        <v>1292</v>
      </c>
      <c r="F120" s="16">
        <v>203.3</v>
      </c>
      <c r="G120" s="16">
        <v>340.25589000000002</v>
      </c>
      <c r="I120" s="16">
        <f t="shared" si="2"/>
        <v>136.95589000000001</v>
      </c>
      <c r="J120" s="15">
        <f t="shared" si="3"/>
        <v>0.67366399409739308</v>
      </c>
    </row>
    <row r="121" spans="1:10" x14ac:dyDescent="0.25">
      <c r="A121" s="13">
        <v>13252406</v>
      </c>
      <c r="B121" s="13">
        <v>2024</v>
      </c>
      <c r="C121" s="13">
        <v>2025</v>
      </c>
      <c r="D121" s="12" t="s">
        <v>1293</v>
      </c>
      <c r="E121" s="12" t="s">
        <v>1294</v>
      </c>
      <c r="F121" s="16">
        <v>869.7</v>
      </c>
      <c r="G121" s="16">
        <v>1344.0434</v>
      </c>
      <c r="I121" s="16">
        <f t="shared" si="2"/>
        <v>474.34339999999997</v>
      </c>
      <c r="J121" s="15">
        <f t="shared" si="3"/>
        <v>0.54541037139243409</v>
      </c>
    </row>
    <row r="122" spans="1:10" x14ac:dyDescent="0.25">
      <c r="A122" s="13">
        <v>13252404</v>
      </c>
      <c r="B122" s="13">
        <v>2024</v>
      </c>
      <c r="C122" s="13">
        <v>2025</v>
      </c>
      <c r="D122" s="12" t="s">
        <v>1295</v>
      </c>
      <c r="E122" s="12" t="s">
        <v>1296</v>
      </c>
      <c r="F122" s="16">
        <v>192.7</v>
      </c>
      <c r="G122" s="16">
        <v>301.87534000000005</v>
      </c>
      <c r="I122" s="16">
        <f t="shared" si="2"/>
        <v>109.17534000000006</v>
      </c>
      <c r="J122" s="15">
        <f t="shared" si="3"/>
        <v>0.56655599377270405</v>
      </c>
    </row>
    <row r="123" spans="1:10" x14ac:dyDescent="0.25">
      <c r="A123" s="13">
        <v>12962502</v>
      </c>
      <c r="B123" s="13">
        <v>2025</v>
      </c>
      <c r="C123" s="13">
        <v>2025</v>
      </c>
      <c r="D123" s="12" t="s">
        <v>1297</v>
      </c>
      <c r="E123" s="12" t="s">
        <v>1298</v>
      </c>
      <c r="F123" s="16">
        <v>1101.9000000000001</v>
      </c>
      <c r="G123" s="16">
        <v>2826.1199799999999</v>
      </c>
      <c r="I123" s="16">
        <f t="shared" si="2"/>
        <v>1724.2199799999999</v>
      </c>
      <c r="J123" s="15">
        <f t="shared" si="3"/>
        <v>1.5647699246755602</v>
      </c>
    </row>
    <row r="124" spans="1:10" ht="15.75" thickBot="1" x14ac:dyDescent="0.3">
      <c r="A124" s="32">
        <f>COUNT(A5:A123)</f>
        <v>119</v>
      </c>
      <c r="B124" s="32"/>
      <c r="C124" s="32"/>
      <c r="D124" s="21"/>
      <c r="E124" s="21"/>
      <c r="F124" s="36">
        <f>SUM(F5:F123)</f>
        <v>212440.69093999997</v>
      </c>
      <c r="G124" s="36">
        <f>SUM(G5:G123)</f>
        <v>251112.43793000004</v>
      </c>
      <c r="H124" s="36">
        <f>SUM(H5:H123)</f>
        <v>0</v>
      </c>
      <c r="I124" s="36">
        <f>SUM(I5:I123)</f>
        <v>38671.746989999978</v>
      </c>
      <c r="J124" s="22">
        <f t="shared" si="3"/>
        <v>0.18203549809072175</v>
      </c>
    </row>
    <row r="125" spans="1:10" ht="15.75" thickTop="1" x14ac:dyDescent="0.25"/>
    <row r="129" spans="1:7" x14ac:dyDescent="0.25">
      <c r="A129" s="103" t="s">
        <v>1337</v>
      </c>
      <c r="B129" s="103"/>
      <c r="C129" s="103"/>
      <c r="D129" s="103"/>
      <c r="E129" s="103"/>
      <c r="F129" s="37"/>
      <c r="G129" s="37"/>
    </row>
    <row r="130" spans="1:7" ht="15.75" thickBot="1" x14ac:dyDescent="0.3">
      <c r="A130" s="103" t="s">
        <v>1310</v>
      </c>
      <c r="B130" s="103"/>
      <c r="C130" s="103"/>
      <c r="D130" s="103"/>
      <c r="E130" s="103"/>
      <c r="F130" s="37"/>
      <c r="G130" s="79" t="s">
        <v>1311</v>
      </c>
    </row>
    <row r="131" spans="1:7" ht="15.75" thickTop="1" x14ac:dyDescent="0.25">
      <c r="A131" s="84">
        <v>12931793</v>
      </c>
      <c r="B131" s="85">
        <v>2017</v>
      </c>
      <c r="C131" s="85">
        <v>2017</v>
      </c>
      <c r="D131" s="86" t="s">
        <v>1299</v>
      </c>
      <c r="E131" s="86" t="s">
        <v>1300</v>
      </c>
      <c r="F131" s="87"/>
      <c r="G131" s="88">
        <v>4598.7573000000002</v>
      </c>
    </row>
    <row r="132" spans="1:7" x14ac:dyDescent="0.25">
      <c r="A132" s="84">
        <v>13491791</v>
      </c>
      <c r="B132" s="85">
        <v>2017</v>
      </c>
      <c r="C132" s="85">
        <v>2017</v>
      </c>
      <c r="D132" s="86" t="s">
        <v>1301</v>
      </c>
      <c r="E132" s="86" t="s">
        <v>1302</v>
      </c>
      <c r="F132" s="87"/>
      <c r="G132" s="88">
        <v>506.17662999999999</v>
      </c>
    </row>
    <row r="133" spans="1:7" x14ac:dyDescent="0.25">
      <c r="A133" s="85">
        <v>12931891</v>
      </c>
      <c r="B133" s="85">
        <v>2018</v>
      </c>
      <c r="C133" s="85">
        <v>2018</v>
      </c>
      <c r="D133" s="86" t="s">
        <v>1303</v>
      </c>
      <c r="E133" s="86" t="s">
        <v>1304</v>
      </c>
      <c r="F133" s="87"/>
      <c r="G133" s="88">
        <v>4743.1786700000002</v>
      </c>
    </row>
    <row r="134" spans="1:7" x14ac:dyDescent="0.25">
      <c r="A134" s="85">
        <v>14011891</v>
      </c>
      <c r="B134" s="85">
        <v>2018</v>
      </c>
      <c r="C134" s="85">
        <v>2019</v>
      </c>
      <c r="D134" s="87" t="s">
        <v>1305</v>
      </c>
      <c r="E134" s="87" t="s">
        <v>1306</v>
      </c>
      <c r="F134" s="87"/>
      <c r="G134" s="88">
        <v>537.59068000000002</v>
      </c>
    </row>
    <row r="135" spans="1:7" x14ac:dyDescent="0.25">
      <c r="A135" s="85">
        <v>14111991</v>
      </c>
      <c r="B135" s="85">
        <v>2019</v>
      </c>
      <c r="C135" s="85">
        <v>2020</v>
      </c>
      <c r="D135" s="87" t="s">
        <v>1307</v>
      </c>
      <c r="E135" s="87" t="s">
        <v>1308</v>
      </c>
      <c r="F135" s="87"/>
      <c r="G135" s="89">
        <v>882.23767999999995</v>
      </c>
    </row>
  </sheetData>
  <autoFilter ref="A4:L124" xr:uid="{B62D449B-1B71-400A-A4AD-BB608E90DB89}"/>
  <mergeCells count="3">
    <mergeCell ref="I3:J3"/>
    <mergeCell ref="A129:E129"/>
    <mergeCell ref="A130:E130"/>
  </mergeCells>
  <conditionalFormatting sqref="A131:A132 A5:A9">
    <cfRule type="duplicateValues" dxfId="0" priority="1"/>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F2FF-648A-4DC3-9613-9EB710C99B78}">
  <dimension ref="A1"/>
  <sheetViews>
    <sheetView workbookViewId="0">
      <selection activeCell="I36" sqref="I36"/>
    </sheetView>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6175-BFD3-4C5D-86B0-822C4C1246B1}">
  <sheetPr>
    <tabColor theme="9" tint="0.79998168889431442"/>
  </sheetPr>
  <dimension ref="A1:V716"/>
  <sheetViews>
    <sheetView zoomScaleNormal="100" workbookViewId="0">
      <pane ySplit="1" topLeftCell="A2" activePane="bottomLeft" state="frozen"/>
      <selection activeCell="D627" sqref="D627"/>
      <selection pane="bottomLeft" activeCell="K637" sqref="K637:K665"/>
    </sheetView>
  </sheetViews>
  <sheetFormatPr defaultColWidth="9.140625" defaultRowHeight="15" x14ac:dyDescent="0.25"/>
  <cols>
    <col min="1" max="1" width="10.140625" style="12" customWidth="1"/>
    <col min="2" max="2" width="8.5703125" style="12" customWidth="1"/>
    <col min="3" max="3" width="7.42578125" style="13" customWidth="1"/>
    <col min="4" max="4" width="32.85546875" style="12" bestFit="1" customWidth="1"/>
    <col min="5" max="5" width="57.85546875" style="12" customWidth="1"/>
    <col min="6" max="6" width="12.7109375" style="12" customWidth="1"/>
    <col min="7" max="7" width="13.140625" style="12" customWidth="1"/>
    <col min="8" max="8" width="12.140625" style="12" customWidth="1"/>
    <col min="9" max="9" width="8.85546875" style="12" customWidth="1"/>
    <col min="10" max="10" width="29.42578125" style="13" bestFit="1" customWidth="1"/>
    <col min="11" max="11" width="60.7109375" style="12" bestFit="1" customWidth="1"/>
    <col min="12" max="12" width="9.7109375" style="12" customWidth="1"/>
    <col min="13" max="13" width="5" style="12" bestFit="1" customWidth="1"/>
    <col min="14" max="15" width="4.42578125" style="12" bestFit="1" customWidth="1"/>
    <col min="16" max="16" width="7" style="12" bestFit="1" customWidth="1"/>
    <col min="17" max="17" width="13.7109375" style="12" bestFit="1" customWidth="1"/>
    <col min="18" max="18" width="14" style="12" bestFit="1" customWidth="1"/>
    <col min="19" max="19" width="17.7109375" style="12" bestFit="1" customWidth="1"/>
    <col min="20" max="20" width="12" style="12" bestFit="1" customWidth="1"/>
    <col min="21" max="21" width="7.85546875" style="12" customWidth="1"/>
    <col min="22" max="22" width="6.85546875" style="12" bestFit="1" customWidth="1"/>
    <col min="23" max="25" width="5" style="12" bestFit="1" customWidth="1"/>
    <col min="26" max="26" width="7" style="12" bestFit="1" customWidth="1"/>
    <col min="27" max="27" width="5.42578125" style="12" bestFit="1" customWidth="1"/>
    <col min="28" max="28" width="4.42578125" style="12" bestFit="1" customWidth="1"/>
    <col min="29" max="33" width="5" style="12" bestFit="1" customWidth="1"/>
    <col min="34" max="34" width="4.42578125" style="12" bestFit="1" customWidth="1"/>
    <col min="35" max="35" width="5" style="12" bestFit="1" customWidth="1"/>
    <col min="36" max="36" width="8" style="12" bestFit="1" customWidth="1"/>
    <col min="37" max="37" width="7" style="12" bestFit="1" customWidth="1"/>
    <col min="38" max="38" width="4.42578125" style="12" bestFit="1" customWidth="1"/>
    <col min="39" max="43" width="5" style="12" bestFit="1" customWidth="1"/>
    <col min="44" max="44" width="5.42578125" style="12" bestFit="1" customWidth="1"/>
    <col min="45" max="45" width="5" style="12" bestFit="1" customWidth="1"/>
    <col min="46" max="46" width="4.42578125" style="12" bestFit="1" customWidth="1"/>
    <col min="47" max="47" width="5.42578125" style="12" bestFit="1" customWidth="1"/>
    <col min="48" max="48" width="5" style="12" bestFit="1" customWidth="1"/>
    <col min="49" max="50" width="7" style="12" bestFit="1" customWidth="1"/>
    <col min="51" max="51" width="5" style="12" bestFit="1" customWidth="1"/>
    <col min="52" max="52" width="5.42578125" style="12" bestFit="1" customWidth="1"/>
    <col min="53" max="56" width="5" style="12" bestFit="1" customWidth="1"/>
    <col min="57" max="57" width="5.42578125" style="12" bestFit="1" customWidth="1"/>
    <col min="58" max="58" width="9" style="12" bestFit="1" customWidth="1"/>
    <col min="59" max="59" width="5" style="12" bestFit="1" customWidth="1"/>
    <col min="60" max="60" width="4.42578125" style="12" bestFit="1" customWidth="1"/>
    <col min="61" max="62" width="5" style="12" bestFit="1" customWidth="1"/>
    <col min="63" max="63" width="6" style="12" bestFit="1" customWidth="1"/>
    <col min="64" max="64" width="5" style="12" bestFit="1" customWidth="1"/>
    <col min="65" max="67" width="6" style="12" bestFit="1" customWidth="1"/>
    <col min="68" max="69" width="8" style="12" bestFit="1" customWidth="1"/>
    <col min="70" max="70" width="6" style="12" bestFit="1" customWidth="1"/>
    <col min="71" max="71" width="7" style="12" bestFit="1" customWidth="1"/>
    <col min="72" max="73" width="6" style="12" bestFit="1" customWidth="1"/>
    <col min="74" max="74" width="8" style="12" bestFit="1" customWidth="1"/>
    <col min="75" max="80" width="6" style="12" bestFit="1" customWidth="1"/>
    <col min="81" max="81" width="8" style="12" bestFit="1" customWidth="1"/>
    <col min="82" max="84" width="6" style="12" bestFit="1" customWidth="1"/>
    <col min="85" max="85" width="10" style="12" bestFit="1" customWidth="1"/>
    <col min="86" max="93" width="6" style="12" bestFit="1" customWidth="1"/>
    <col min="94" max="94" width="8" style="12" bestFit="1" customWidth="1"/>
    <col min="95" max="100" width="6" style="12" bestFit="1" customWidth="1"/>
    <col min="101" max="101" width="8" style="12" bestFit="1" customWidth="1"/>
    <col min="102" max="106" width="6" style="12" bestFit="1" customWidth="1"/>
    <col min="107" max="107" width="5.42578125" style="12" bestFit="1" customWidth="1"/>
    <col min="108" max="108" width="6" style="12" bestFit="1" customWidth="1"/>
    <col min="109" max="109" width="8" style="12" bestFit="1" customWidth="1"/>
    <col min="110" max="110" width="6" style="12" bestFit="1" customWidth="1"/>
    <col min="111" max="111" width="8" style="12" bestFit="1" customWidth="1"/>
    <col min="112" max="112" width="6" style="12" bestFit="1" customWidth="1"/>
    <col min="113" max="113" width="5.42578125" style="12" bestFit="1" customWidth="1"/>
    <col min="114" max="115" width="6" style="12" bestFit="1" customWidth="1"/>
    <col min="116" max="116" width="5.42578125" style="12" bestFit="1" customWidth="1"/>
    <col min="117" max="119" width="6" style="12" bestFit="1" customWidth="1"/>
    <col min="120" max="120" width="8" style="12" bestFit="1" customWidth="1"/>
    <col min="121" max="128" width="6" style="12" bestFit="1" customWidth="1"/>
    <col min="129" max="129" width="8" style="12" bestFit="1" customWidth="1"/>
    <col min="130" max="138" width="6" style="12" bestFit="1" customWidth="1"/>
    <col min="139" max="139" width="5.42578125" style="12" bestFit="1" customWidth="1"/>
    <col min="140" max="140" width="10" style="12" bestFit="1" customWidth="1"/>
    <col min="141" max="141" width="6" style="12" bestFit="1" customWidth="1"/>
    <col min="142" max="142" width="8" style="12" bestFit="1" customWidth="1"/>
    <col min="143" max="144" width="6" style="12" bestFit="1" customWidth="1"/>
    <col min="145" max="145" width="10" style="12" bestFit="1" customWidth="1"/>
    <col min="146" max="146" width="6" style="12" bestFit="1" customWidth="1"/>
    <col min="147" max="147" width="8" style="12" bestFit="1" customWidth="1"/>
    <col min="148" max="148" width="6" style="12" bestFit="1" customWidth="1"/>
    <col min="149" max="149" width="8" style="12" bestFit="1" customWidth="1"/>
    <col min="150" max="150" width="6" style="12" bestFit="1" customWidth="1"/>
    <col min="151" max="151" width="5.42578125" style="12" bestFit="1" customWidth="1"/>
    <col min="152" max="156" width="6" style="12" bestFit="1" customWidth="1"/>
    <col min="157" max="157" width="8" style="12" bestFit="1" customWidth="1"/>
    <col min="158" max="158" width="10" style="12" bestFit="1" customWidth="1"/>
    <col min="159" max="159" width="6" style="12" bestFit="1" customWidth="1"/>
    <col min="160" max="160" width="10" style="12" bestFit="1" customWidth="1"/>
    <col min="161" max="161" width="6" style="12" bestFit="1" customWidth="1"/>
    <col min="162" max="163" width="8" style="12" bestFit="1" customWidth="1"/>
    <col min="164" max="164" width="6" style="12" bestFit="1" customWidth="1"/>
    <col min="165" max="165" width="8" style="12" bestFit="1" customWidth="1"/>
    <col min="166" max="166" width="6" style="12" bestFit="1" customWidth="1"/>
    <col min="167" max="167" width="8" style="12" bestFit="1" customWidth="1"/>
    <col min="168" max="168" width="6" style="12" bestFit="1" customWidth="1"/>
    <col min="169" max="169" width="8" style="12" bestFit="1" customWidth="1"/>
    <col min="170" max="170" width="10" style="12" bestFit="1" customWidth="1"/>
    <col min="171" max="171" width="8" style="12" bestFit="1" customWidth="1"/>
    <col min="172" max="174" width="6" style="12" bestFit="1" customWidth="1"/>
    <col min="175" max="175" width="5.42578125" style="12" bestFit="1" customWidth="1"/>
    <col min="176" max="182" width="6" style="12" bestFit="1" customWidth="1"/>
    <col min="183" max="183" width="10" style="12" bestFit="1" customWidth="1"/>
    <col min="184" max="193" width="6" style="12" bestFit="1" customWidth="1"/>
    <col min="194" max="194" width="8" style="12" bestFit="1" customWidth="1"/>
    <col min="195" max="195" width="6" style="12" bestFit="1" customWidth="1"/>
    <col min="196" max="196" width="9" style="12" bestFit="1" customWidth="1"/>
    <col min="197" max="197" width="6" style="12" bestFit="1" customWidth="1"/>
    <col min="198" max="198" width="10" style="12" bestFit="1" customWidth="1"/>
    <col min="199" max="201" width="6" style="12" bestFit="1" customWidth="1"/>
    <col min="202" max="202" width="8" style="12" bestFit="1" customWidth="1"/>
    <col min="203" max="203" width="6" style="12" bestFit="1" customWidth="1"/>
    <col min="204" max="205" width="8" style="12" bestFit="1" customWidth="1"/>
    <col min="206" max="206" width="6" style="12" bestFit="1" customWidth="1"/>
    <col min="207" max="207" width="5.42578125" style="12" bestFit="1" customWidth="1"/>
    <col min="208" max="209" width="9" style="12" bestFit="1" customWidth="1"/>
    <col min="210" max="211" width="6" style="12" bestFit="1" customWidth="1"/>
    <col min="212" max="212" width="8" style="12" bestFit="1" customWidth="1"/>
    <col min="213" max="213" width="6" style="12" bestFit="1" customWidth="1"/>
    <col min="214" max="214" width="8" style="12" bestFit="1" customWidth="1"/>
    <col min="215" max="215" width="6" style="12" bestFit="1" customWidth="1"/>
    <col min="216" max="216" width="7" style="12" bestFit="1" customWidth="1"/>
    <col min="217" max="218" width="6" style="12" bestFit="1" customWidth="1"/>
    <col min="219" max="219" width="8" style="12" bestFit="1" customWidth="1"/>
    <col min="220" max="226" width="6" style="12" bestFit="1" customWidth="1"/>
    <col min="227" max="228" width="8" style="12" bestFit="1" customWidth="1"/>
    <col min="229" max="229" width="6" style="12" bestFit="1" customWidth="1"/>
    <col min="230" max="230" width="10" style="12" bestFit="1" customWidth="1"/>
    <col min="231" max="232" width="6" style="12" bestFit="1" customWidth="1"/>
    <col min="233" max="233" width="5.42578125" style="12" bestFit="1" customWidth="1"/>
    <col min="234" max="234" width="6" style="12" bestFit="1" customWidth="1"/>
    <col min="235" max="235" width="10" style="12" bestFit="1" customWidth="1"/>
    <col min="236" max="236" width="6" style="12" bestFit="1" customWidth="1"/>
    <col min="237" max="237" width="5.42578125" style="12" bestFit="1" customWidth="1"/>
    <col min="238" max="242" width="6" style="12" bestFit="1" customWidth="1"/>
    <col min="243" max="243" width="8" style="12" bestFit="1" customWidth="1"/>
    <col min="244" max="244" width="9" style="12" bestFit="1" customWidth="1"/>
    <col min="245" max="245" width="5.42578125" style="12" bestFit="1" customWidth="1"/>
    <col min="246" max="247" width="6" style="12" bestFit="1" customWidth="1"/>
    <col min="248" max="248" width="7" style="12" bestFit="1" customWidth="1"/>
    <col min="249" max="249" width="6" style="12" bestFit="1" customWidth="1"/>
    <col min="250" max="250" width="8" style="12" bestFit="1" customWidth="1"/>
    <col min="251" max="251" width="6" style="12" bestFit="1" customWidth="1"/>
    <col min="252" max="252" width="10" style="12" bestFit="1" customWidth="1"/>
    <col min="253" max="255" width="6" style="12" bestFit="1" customWidth="1"/>
    <col min="256" max="256" width="8" style="12" bestFit="1" customWidth="1"/>
    <col min="257" max="257" width="6" style="12" bestFit="1" customWidth="1"/>
    <col min="258" max="258" width="8" style="12" bestFit="1" customWidth="1"/>
    <col min="259" max="260" width="6" style="12" bestFit="1" customWidth="1"/>
    <col min="261" max="261" width="10" style="12" bestFit="1" customWidth="1"/>
    <col min="262" max="263" width="6" style="12" bestFit="1" customWidth="1"/>
    <col min="264" max="264" width="5.42578125" style="12" bestFit="1" customWidth="1"/>
    <col min="265" max="265" width="8" style="12" bestFit="1" customWidth="1"/>
    <col min="266" max="266" width="7" style="12" bestFit="1" customWidth="1"/>
    <col min="267" max="272" width="6" style="12" bestFit="1" customWidth="1"/>
    <col min="273" max="274" width="8" style="12" bestFit="1" customWidth="1"/>
    <col min="275" max="277" width="6" style="12" bestFit="1" customWidth="1"/>
    <col min="278" max="278" width="8" style="12" bestFit="1" customWidth="1"/>
    <col min="279" max="279" width="6" style="12" bestFit="1" customWidth="1"/>
    <col min="280" max="280" width="8" style="12" bestFit="1" customWidth="1"/>
    <col min="281" max="282" width="6" style="12" bestFit="1" customWidth="1"/>
    <col min="283" max="283" width="8" style="12" bestFit="1" customWidth="1"/>
    <col min="284" max="284" width="10" style="12" bestFit="1" customWidth="1"/>
    <col min="285" max="288" width="6" style="12" bestFit="1" customWidth="1"/>
    <col min="289" max="289" width="5.42578125" style="12" bestFit="1" customWidth="1"/>
    <col min="290" max="290" width="6" style="12" bestFit="1" customWidth="1"/>
    <col min="291" max="291" width="5.42578125" style="12" bestFit="1" customWidth="1"/>
    <col min="292" max="292" width="10" style="12" bestFit="1" customWidth="1"/>
    <col min="293" max="293" width="6" style="12" bestFit="1" customWidth="1"/>
    <col min="294" max="294" width="8" style="12" bestFit="1" customWidth="1"/>
    <col min="295" max="295" width="4" style="12" bestFit="1" customWidth="1"/>
    <col min="296" max="296" width="6" style="12" bestFit="1" customWidth="1"/>
    <col min="297" max="297" width="5.42578125" style="12" bestFit="1" customWidth="1"/>
    <col min="298" max="298" width="6" style="12" bestFit="1" customWidth="1"/>
    <col min="299" max="299" width="5.42578125" style="12" bestFit="1" customWidth="1"/>
    <col min="300" max="300" width="6" style="12" bestFit="1" customWidth="1"/>
    <col min="301" max="301" width="8" style="12" bestFit="1" customWidth="1"/>
    <col min="302" max="302" width="5.42578125" style="12" bestFit="1" customWidth="1"/>
    <col min="303" max="307" width="6" style="12" bestFit="1" customWidth="1"/>
    <col min="308" max="309" width="5.42578125" style="12" bestFit="1" customWidth="1"/>
    <col min="310" max="310" width="7" style="12" bestFit="1" customWidth="1"/>
    <col min="311" max="311" width="6" style="12" bestFit="1" customWidth="1"/>
    <col min="312" max="312" width="8" style="12" bestFit="1" customWidth="1"/>
    <col min="313" max="313" width="6" style="12" bestFit="1" customWidth="1"/>
    <col min="314" max="314" width="5.42578125" style="12" bestFit="1" customWidth="1"/>
    <col min="315" max="315" width="6" style="12" bestFit="1" customWidth="1"/>
    <col min="316" max="316" width="8" style="12" bestFit="1" customWidth="1"/>
    <col min="317" max="318" width="6" style="12" bestFit="1" customWidth="1"/>
    <col min="319" max="319" width="10" style="12" bestFit="1" customWidth="1"/>
    <col min="320" max="321" width="6" style="12" bestFit="1" customWidth="1"/>
    <col min="322" max="322" width="8" style="12" bestFit="1" customWidth="1"/>
    <col min="323" max="323" width="6" style="12" bestFit="1" customWidth="1"/>
    <col min="324" max="324" width="7" style="12" bestFit="1" customWidth="1"/>
    <col min="325" max="334" width="6" style="12" bestFit="1" customWidth="1"/>
    <col min="335" max="335" width="7" style="12" bestFit="1" customWidth="1"/>
    <col min="336" max="336" width="6" style="12" bestFit="1" customWidth="1"/>
    <col min="337" max="337" width="5.42578125" style="12" bestFit="1" customWidth="1"/>
    <col min="338" max="338" width="6" style="12" bestFit="1" customWidth="1"/>
    <col min="339" max="339" width="8" style="12" bestFit="1" customWidth="1"/>
    <col min="340" max="341" width="6" style="12" bestFit="1" customWidth="1"/>
    <col min="342" max="342" width="8" style="12" bestFit="1" customWidth="1"/>
    <col min="343" max="343" width="7" style="12" bestFit="1" customWidth="1"/>
    <col min="344" max="344" width="6" style="12" bestFit="1" customWidth="1"/>
    <col min="345" max="345" width="8" style="12" bestFit="1" customWidth="1"/>
    <col min="346" max="346" width="5.42578125" style="12" bestFit="1" customWidth="1"/>
    <col min="347" max="347" width="6" style="12" bestFit="1" customWidth="1"/>
    <col min="348" max="348" width="8" style="12" bestFit="1" customWidth="1"/>
    <col min="349" max="350" width="6" style="12" bestFit="1" customWidth="1"/>
    <col min="351" max="351" width="7" style="12" bestFit="1" customWidth="1"/>
    <col min="352" max="352" width="6" style="12" bestFit="1" customWidth="1"/>
    <col min="353" max="353" width="5.42578125" style="12" bestFit="1" customWidth="1"/>
    <col min="354" max="354" width="6" style="12" bestFit="1" customWidth="1"/>
    <col min="355" max="356" width="5.42578125" style="12" bestFit="1" customWidth="1"/>
    <col min="357" max="357" width="9" style="12" bestFit="1" customWidth="1"/>
    <col min="358" max="358" width="8" style="12" bestFit="1" customWidth="1"/>
    <col min="359" max="359" width="6" style="12" bestFit="1" customWidth="1"/>
    <col min="360" max="360" width="7" style="12" bestFit="1" customWidth="1"/>
    <col min="361" max="361" width="6" style="12" bestFit="1" customWidth="1"/>
    <col min="362" max="362" width="7" style="12" bestFit="1" customWidth="1"/>
    <col min="363" max="364" width="6" style="12" bestFit="1" customWidth="1"/>
    <col min="365" max="365" width="5.42578125" style="12" bestFit="1" customWidth="1"/>
    <col min="366" max="366" width="8" style="12" bestFit="1" customWidth="1"/>
    <col min="367" max="367" width="10" style="12" bestFit="1" customWidth="1"/>
    <col min="368" max="368" width="8" style="12" bestFit="1" customWidth="1"/>
    <col min="369" max="370" width="6" style="12" bestFit="1" customWidth="1"/>
    <col min="371" max="371" width="10" style="12" bestFit="1" customWidth="1"/>
    <col min="372" max="372" width="6" style="12" bestFit="1" customWidth="1"/>
    <col min="373" max="373" width="10" style="12" bestFit="1" customWidth="1"/>
    <col min="374" max="375" width="6" style="12" bestFit="1" customWidth="1"/>
    <col min="376" max="376" width="9" style="12" bestFit="1" customWidth="1"/>
    <col min="377" max="377" width="6" style="12" bestFit="1" customWidth="1"/>
    <col min="378" max="378" width="10" style="12" bestFit="1" customWidth="1"/>
    <col min="379" max="379" width="7" style="12" bestFit="1" customWidth="1"/>
    <col min="380" max="383" width="6" style="12" bestFit="1" customWidth="1"/>
    <col min="384" max="384" width="8" style="12" bestFit="1" customWidth="1"/>
    <col min="385" max="387" width="6" style="12" bestFit="1" customWidth="1"/>
    <col min="388" max="388" width="7" style="12" bestFit="1" customWidth="1"/>
    <col min="389" max="390" width="6" style="12" bestFit="1" customWidth="1"/>
    <col min="391" max="391" width="7" style="12" bestFit="1" customWidth="1"/>
    <col min="392" max="392" width="6" style="12" bestFit="1" customWidth="1"/>
    <col min="393" max="393" width="5.42578125" style="12" bestFit="1" customWidth="1"/>
    <col min="394" max="394" width="7" style="12" bestFit="1" customWidth="1"/>
    <col min="395" max="395" width="5.42578125" style="12" bestFit="1" customWidth="1"/>
    <col min="396" max="396" width="6" style="12" bestFit="1" customWidth="1"/>
    <col min="397" max="402" width="7" style="12" bestFit="1" customWidth="1"/>
    <col min="403" max="403" width="9" style="12" bestFit="1" customWidth="1"/>
    <col min="404" max="404" width="7" style="12" bestFit="1" customWidth="1"/>
    <col min="405" max="405" width="9" style="12" bestFit="1" customWidth="1"/>
    <col min="406" max="406" width="7" style="12" bestFit="1" customWidth="1"/>
    <col min="407" max="407" width="11" style="12" bestFit="1" customWidth="1"/>
    <col min="408" max="416" width="7" style="12" bestFit="1" customWidth="1"/>
    <col min="417" max="417" width="5.42578125" style="12" bestFit="1" customWidth="1"/>
    <col min="418" max="421" width="7" style="12" bestFit="1" customWidth="1"/>
    <col min="422" max="422" width="11" style="12" bestFit="1" customWidth="1"/>
    <col min="423" max="423" width="7" style="12" bestFit="1" customWidth="1"/>
    <col min="424" max="424" width="9" style="12" bestFit="1" customWidth="1"/>
    <col min="425" max="432" width="7" style="12" bestFit="1" customWidth="1"/>
    <col min="433" max="433" width="11" style="12" bestFit="1" customWidth="1"/>
    <col min="434" max="437" width="7" style="12" bestFit="1" customWidth="1"/>
    <col min="438" max="438" width="9" style="12" bestFit="1" customWidth="1"/>
    <col min="439" max="440" width="7" style="12" bestFit="1" customWidth="1"/>
    <col min="441" max="441" width="11" style="12" bestFit="1" customWidth="1"/>
    <col min="442" max="444" width="7" style="12" bestFit="1" customWidth="1"/>
    <col min="445" max="445" width="11" style="12" bestFit="1" customWidth="1"/>
    <col min="446" max="447" width="7" style="12" bestFit="1" customWidth="1"/>
    <col min="448" max="448" width="9" style="12" bestFit="1" customWidth="1"/>
    <col min="449" max="452" width="7" style="12" bestFit="1" customWidth="1"/>
    <col min="453" max="453" width="9" style="12" bestFit="1" customWidth="1"/>
    <col min="454" max="470" width="7" style="12" bestFit="1" customWidth="1"/>
    <col min="471" max="471" width="9" style="12" bestFit="1" customWidth="1"/>
    <col min="472" max="479" width="7" style="12" bestFit="1" customWidth="1"/>
    <col min="480" max="480" width="11" style="12" bestFit="1" customWidth="1"/>
    <col min="481" max="481" width="7" style="12" bestFit="1" customWidth="1"/>
    <col min="482" max="482" width="9" style="12" bestFit="1" customWidth="1"/>
    <col min="483" max="484" width="11" style="12" bestFit="1" customWidth="1"/>
    <col min="485" max="490" width="7" style="12" bestFit="1" customWidth="1"/>
    <col min="491" max="491" width="9" style="12" bestFit="1" customWidth="1"/>
    <col min="492" max="498" width="7" style="12" bestFit="1" customWidth="1"/>
    <col min="499" max="499" width="8" style="12" bestFit="1" customWidth="1"/>
    <col min="500" max="500" width="11" style="12" bestFit="1" customWidth="1"/>
    <col min="501" max="501" width="7" style="12" bestFit="1" customWidth="1"/>
    <col min="502" max="502" width="11" style="12" bestFit="1" customWidth="1"/>
    <col min="503" max="503" width="9" style="12" bestFit="1" customWidth="1"/>
    <col min="504" max="522" width="7" style="12" bestFit="1" customWidth="1"/>
    <col min="523" max="523" width="11" style="12" bestFit="1" customWidth="1"/>
    <col min="524" max="524" width="10" style="12" bestFit="1" customWidth="1"/>
    <col min="525" max="526" width="7" style="12" bestFit="1" customWidth="1"/>
    <col min="527" max="527" width="9" style="12" bestFit="1" customWidth="1"/>
    <col min="528" max="532" width="7" style="12" bestFit="1" customWidth="1"/>
    <col min="533" max="533" width="11" style="12" bestFit="1" customWidth="1"/>
    <col min="534" max="534" width="9" style="12" bestFit="1" customWidth="1"/>
    <col min="535" max="542" width="7" style="12" bestFit="1" customWidth="1"/>
    <col min="543" max="543" width="9" style="12" bestFit="1" customWidth="1"/>
    <col min="544" max="544" width="11" style="12" bestFit="1" customWidth="1"/>
    <col min="545" max="547" width="7" style="12" bestFit="1" customWidth="1"/>
    <col min="548" max="548" width="11" style="12" bestFit="1" customWidth="1"/>
    <col min="549" max="554" width="7" style="12" bestFit="1" customWidth="1"/>
    <col min="555" max="556" width="11" style="12" bestFit="1" customWidth="1"/>
    <col min="557" max="557" width="8" style="12" bestFit="1" customWidth="1"/>
    <col min="558" max="558" width="7" style="12" bestFit="1" customWidth="1"/>
    <col min="559" max="559" width="9" style="12" bestFit="1" customWidth="1"/>
    <col min="560" max="561" width="8" style="12" bestFit="1" customWidth="1"/>
    <col min="562" max="562" width="12" style="12" bestFit="1" customWidth="1"/>
    <col min="563" max="563" width="7" style="12" bestFit="1" customWidth="1"/>
    <col min="564" max="566" width="8" style="12" bestFit="1" customWidth="1"/>
    <col min="567" max="567" width="9" style="12" bestFit="1" customWidth="1"/>
    <col min="568" max="568" width="11.28515625" style="12" bestFit="1" customWidth="1"/>
    <col min="569" max="569" width="12.42578125" style="12" bestFit="1" customWidth="1"/>
    <col min="570" max="570" width="9" style="12" bestFit="1" customWidth="1"/>
    <col min="571" max="571" width="10.42578125" style="12" bestFit="1" customWidth="1"/>
    <col min="572" max="572" width="10" style="12" bestFit="1" customWidth="1"/>
    <col min="573" max="573" width="10.42578125" style="12" bestFit="1" customWidth="1"/>
    <col min="574" max="574" width="10" style="12" bestFit="1" customWidth="1"/>
    <col min="575" max="575" width="12.42578125" style="12" bestFit="1" customWidth="1"/>
    <col min="576" max="576" width="11.85546875" style="12" bestFit="1" customWidth="1"/>
    <col min="577" max="577" width="14.5703125" style="12" bestFit="1" customWidth="1"/>
    <col min="578" max="578" width="10" style="12" bestFit="1" customWidth="1"/>
    <col min="579" max="579" width="10.42578125" style="12" bestFit="1" customWidth="1"/>
    <col min="580" max="580" width="10" style="12" bestFit="1" customWidth="1"/>
    <col min="581" max="581" width="10.42578125" style="12" bestFit="1" customWidth="1"/>
    <col min="582" max="582" width="10" style="12" bestFit="1" customWidth="1"/>
    <col min="583" max="583" width="10.42578125" style="12" bestFit="1" customWidth="1"/>
    <col min="584" max="584" width="10" style="12" bestFit="1" customWidth="1"/>
    <col min="585" max="585" width="10.42578125" style="12" bestFit="1" customWidth="1"/>
    <col min="586" max="586" width="10" style="12" bestFit="1" customWidth="1"/>
    <col min="587" max="587" width="8.85546875" style="12" bestFit="1" customWidth="1"/>
    <col min="588" max="588" width="9" style="12" bestFit="1" customWidth="1"/>
    <col min="589" max="589" width="10.42578125" style="12" bestFit="1" customWidth="1"/>
    <col min="590" max="590" width="10" style="12" bestFit="1" customWidth="1"/>
    <col min="591" max="591" width="8.85546875" style="12" bestFit="1" customWidth="1"/>
    <col min="592" max="592" width="11.85546875" style="12" bestFit="1" customWidth="1"/>
    <col min="593" max="593" width="14.5703125" style="12" bestFit="1" customWidth="1"/>
    <col min="594" max="594" width="10" style="12" bestFit="1" customWidth="1"/>
    <col min="595" max="595" width="10.42578125" style="12" bestFit="1" customWidth="1"/>
    <col min="596" max="596" width="10" style="12" bestFit="1" customWidth="1"/>
    <col min="597" max="597" width="12.42578125" style="12" bestFit="1" customWidth="1"/>
    <col min="598" max="598" width="12" style="12" bestFit="1" customWidth="1"/>
    <col min="599" max="599" width="8.85546875" style="12" bestFit="1" customWidth="1"/>
    <col min="600" max="600" width="9" style="12" bestFit="1" customWidth="1"/>
    <col min="601" max="601" width="10.42578125" style="12" bestFit="1" customWidth="1"/>
    <col min="602" max="602" width="10" style="12" bestFit="1" customWidth="1"/>
    <col min="603" max="603" width="8.85546875" style="12" bestFit="1" customWidth="1"/>
    <col min="604" max="604" width="10" style="12" bestFit="1" customWidth="1"/>
    <col min="605" max="605" width="10.42578125" style="12" bestFit="1" customWidth="1"/>
    <col min="606" max="606" width="10" style="12" bestFit="1" customWidth="1"/>
    <col min="607" max="607" width="8.85546875" style="12" bestFit="1" customWidth="1"/>
    <col min="608" max="608" width="10" style="12" bestFit="1" customWidth="1"/>
    <col min="609" max="609" width="10.42578125" style="12" bestFit="1" customWidth="1"/>
    <col min="610" max="610" width="10" style="12" bestFit="1" customWidth="1"/>
    <col min="611" max="611" width="12.42578125" style="12" bestFit="1" customWidth="1"/>
    <col min="612" max="612" width="10" style="12" bestFit="1" customWidth="1"/>
    <col min="613" max="613" width="8.85546875" style="12" bestFit="1" customWidth="1"/>
    <col min="614" max="614" width="10" style="12" bestFit="1" customWidth="1"/>
    <col min="615" max="615" width="10.42578125" style="12" bestFit="1" customWidth="1"/>
    <col min="616" max="616" width="10" style="12" bestFit="1" customWidth="1"/>
    <col min="617" max="617" width="10.42578125" style="12" bestFit="1" customWidth="1"/>
    <col min="618" max="618" width="10" style="12" bestFit="1" customWidth="1"/>
    <col min="619" max="619" width="10.42578125" style="12" bestFit="1" customWidth="1"/>
    <col min="620" max="620" width="10" style="12" bestFit="1" customWidth="1"/>
    <col min="621" max="621" width="10.42578125" style="12" bestFit="1" customWidth="1"/>
    <col min="622" max="622" width="10" style="12" bestFit="1" customWidth="1"/>
    <col min="623" max="623" width="10.42578125" style="12" bestFit="1" customWidth="1"/>
    <col min="624" max="624" width="10" style="12" bestFit="1" customWidth="1"/>
    <col min="625" max="625" width="8.85546875" style="12" bestFit="1" customWidth="1"/>
    <col min="626" max="626" width="10" style="12" bestFit="1" customWidth="1"/>
    <col min="627" max="627" width="8.85546875" style="12" bestFit="1" customWidth="1"/>
    <col min="628" max="628" width="11" style="12" bestFit="1" customWidth="1"/>
    <col min="629" max="629" width="10.42578125" style="12" bestFit="1" customWidth="1"/>
    <col min="630" max="630" width="9" style="12" bestFit="1" customWidth="1"/>
    <col min="631" max="631" width="10.42578125" style="12" bestFit="1" customWidth="1"/>
    <col min="632" max="632" width="10" style="12" bestFit="1" customWidth="1"/>
    <col min="633" max="633" width="12.42578125" style="12" bestFit="1" customWidth="1"/>
    <col min="634" max="634" width="10" style="12" bestFit="1" customWidth="1"/>
    <col min="635" max="635" width="10.42578125" style="12" bestFit="1" customWidth="1"/>
    <col min="636" max="636" width="9" style="12" bestFit="1" customWidth="1"/>
    <col min="637" max="637" width="8.85546875" style="12" bestFit="1" customWidth="1"/>
    <col min="638" max="638" width="9" style="12" bestFit="1" customWidth="1"/>
    <col min="639" max="639" width="10.42578125" style="12" bestFit="1" customWidth="1"/>
    <col min="640" max="640" width="9.85546875" style="12" bestFit="1" customWidth="1"/>
    <col min="641" max="641" width="12.42578125" style="12" bestFit="1" customWidth="1"/>
    <col min="642" max="642" width="10" style="12" bestFit="1" customWidth="1"/>
    <col min="643" max="643" width="10.42578125" style="12" bestFit="1" customWidth="1"/>
    <col min="644" max="644" width="10" style="12" bestFit="1" customWidth="1"/>
    <col min="645" max="645" width="10.42578125" style="12" bestFit="1" customWidth="1"/>
    <col min="646" max="646" width="11.85546875" style="12" bestFit="1" customWidth="1"/>
    <col min="647" max="647" width="14.5703125" style="12" bestFit="1" customWidth="1"/>
    <col min="648" max="648" width="10" style="12" bestFit="1" customWidth="1"/>
    <col min="649" max="649" width="10.42578125" style="12" bestFit="1" customWidth="1"/>
    <col min="650" max="650" width="10" style="12" bestFit="1" customWidth="1"/>
    <col min="651" max="651" width="10.42578125" style="12" bestFit="1" customWidth="1"/>
    <col min="652" max="652" width="10" style="12" bestFit="1" customWidth="1"/>
    <col min="653" max="653" width="12.42578125" style="12" bestFit="1" customWidth="1"/>
    <col min="654" max="654" width="10" style="12" bestFit="1" customWidth="1"/>
    <col min="655" max="655" width="10.42578125" style="12" bestFit="1" customWidth="1"/>
    <col min="656" max="657" width="10" style="12" bestFit="1" customWidth="1"/>
    <col min="658" max="658" width="10.42578125" style="12" bestFit="1" customWidth="1"/>
    <col min="659" max="659" width="10" style="12" bestFit="1" customWidth="1"/>
    <col min="660" max="660" width="10.42578125" style="12" bestFit="1" customWidth="1"/>
    <col min="661" max="661" width="10" style="12" bestFit="1" customWidth="1"/>
    <col min="662" max="662" width="10.42578125" style="12" bestFit="1" customWidth="1"/>
    <col min="663" max="663" width="10" style="12" bestFit="1" customWidth="1"/>
    <col min="664" max="664" width="10.42578125" style="12" bestFit="1" customWidth="1"/>
    <col min="665" max="665" width="10" style="12" bestFit="1" customWidth="1"/>
    <col min="666" max="666" width="10.42578125" style="12" bestFit="1" customWidth="1"/>
    <col min="667" max="667" width="10" style="12" bestFit="1" customWidth="1"/>
    <col min="668" max="668" width="10.42578125" style="12" bestFit="1" customWidth="1"/>
    <col min="669" max="669" width="9" style="12" bestFit="1" customWidth="1"/>
    <col min="670" max="670" width="10.42578125" style="12" bestFit="1" customWidth="1"/>
    <col min="671" max="671" width="10" style="12" bestFit="1" customWidth="1"/>
    <col min="672" max="672" width="10.42578125" style="12" bestFit="1" customWidth="1"/>
    <col min="673" max="673" width="9" style="12" bestFit="1" customWidth="1"/>
    <col min="674" max="674" width="10.42578125" style="12" bestFit="1" customWidth="1"/>
    <col min="675" max="675" width="10" style="12" bestFit="1" customWidth="1"/>
    <col min="676" max="676" width="10.42578125" style="12" bestFit="1" customWidth="1"/>
    <col min="677" max="677" width="10" style="12" bestFit="1" customWidth="1"/>
    <col min="678" max="678" width="10.42578125" style="12" bestFit="1" customWidth="1"/>
    <col min="679" max="679" width="11" style="12" bestFit="1" customWidth="1"/>
    <col min="680" max="680" width="10.42578125" style="12" bestFit="1" customWidth="1"/>
    <col min="681" max="681" width="10" style="12" bestFit="1" customWidth="1"/>
    <col min="682" max="682" width="10.42578125" style="12" bestFit="1" customWidth="1"/>
    <col min="683" max="683" width="9" style="12" bestFit="1" customWidth="1"/>
    <col min="684" max="684" width="8.85546875" style="12" bestFit="1" customWidth="1"/>
    <col min="685" max="685" width="10" style="12" bestFit="1" customWidth="1"/>
    <col min="686" max="686" width="10.42578125" style="12" bestFit="1" customWidth="1"/>
    <col min="687" max="687" width="10" style="12" bestFit="1" customWidth="1"/>
    <col min="688" max="688" width="12.42578125" style="12" bestFit="1" customWidth="1"/>
    <col min="689" max="689" width="10" style="12" bestFit="1" customWidth="1"/>
    <col min="690" max="690" width="10.42578125" style="12" bestFit="1" customWidth="1"/>
    <col min="691" max="691" width="10" style="12" bestFit="1" customWidth="1"/>
    <col min="692" max="692" width="10.42578125" style="12" bestFit="1" customWidth="1"/>
    <col min="693" max="693" width="10" style="12" bestFit="1" customWidth="1"/>
    <col min="694" max="694" width="12.42578125" style="12" bestFit="1" customWidth="1"/>
    <col min="695" max="695" width="11" style="12" bestFit="1" customWidth="1"/>
    <col min="696" max="696" width="10.42578125" style="12" bestFit="1" customWidth="1"/>
    <col min="697" max="697" width="10" style="12" bestFit="1" customWidth="1"/>
    <col min="698" max="698" width="10.42578125" style="12" bestFit="1" customWidth="1"/>
    <col min="699" max="699" width="10" style="12" bestFit="1" customWidth="1"/>
    <col min="700" max="700" width="12.42578125" style="12" bestFit="1" customWidth="1"/>
    <col min="701" max="701" width="9" style="12" bestFit="1" customWidth="1"/>
    <col min="702" max="702" width="8.85546875" style="12" bestFit="1" customWidth="1"/>
    <col min="703" max="703" width="10" style="12" bestFit="1" customWidth="1"/>
    <col min="704" max="704" width="10.42578125" style="12" bestFit="1" customWidth="1"/>
    <col min="705" max="705" width="10" style="12" bestFit="1" customWidth="1"/>
    <col min="706" max="706" width="12.42578125" style="12" bestFit="1" customWidth="1"/>
    <col min="707" max="707" width="10" style="12" bestFit="1" customWidth="1"/>
    <col min="708" max="708" width="10.42578125" style="12" bestFit="1" customWidth="1"/>
    <col min="709" max="709" width="10" style="12" bestFit="1" customWidth="1"/>
    <col min="710" max="710" width="10.42578125" style="12" bestFit="1" customWidth="1"/>
    <col min="711" max="711" width="11" style="12" bestFit="1" customWidth="1"/>
    <col min="712" max="712" width="10.42578125" style="12" bestFit="1" customWidth="1"/>
    <col min="713" max="713" width="10" style="12" bestFit="1" customWidth="1"/>
    <col min="714" max="714" width="10.42578125" style="12" bestFit="1" customWidth="1"/>
    <col min="715" max="715" width="10" style="12" bestFit="1" customWidth="1"/>
    <col min="716" max="716" width="8.85546875" style="12" bestFit="1" customWidth="1"/>
    <col min="717" max="717" width="10" style="12" bestFit="1" customWidth="1"/>
    <col min="718" max="718" width="10.42578125" style="12" bestFit="1" customWidth="1"/>
    <col min="719" max="719" width="10" style="12" bestFit="1" customWidth="1"/>
    <col min="720" max="720" width="8.85546875" style="12" bestFit="1" customWidth="1"/>
    <col min="721" max="721" width="10" style="12" bestFit="1" customWidth="1"/>
    <col min="722" max="722" width="8.85546875" style="12" bestFit="1" customWidth="1"/>
    <col min="723" max="723" width="10.85546875" style="12" bestFit="1" customWidth="1"/>
    <col min="724" max="724" width="13.5703125" style="12" bestFit="1" customWidth="1"/>
    <col min="725" max="725" width="10" style="12" bestFit="1" customWidth="1"/>
    <col min="726" max="726" width="12.42578125" style="12" bestFit="1" customWidth="1"/>
    <col min="727" max="727" width="10" style="12" bestFit="1" customWidth="1"/>
    <col min="728" max="728" width="10.42578125" style="12" bestFit="1" customWidth="1"/>
    <col min="729" max="729" width="11" style="12" bestFit="1" customWidth="1"/>
    <col min="730" max="730" width="10.42578125" style="12" bestFit="1" customWidth="1"/>
    <col min="731" max="731" width="10" style="12" bestFit="1" customWidth="1"/>
    <col min="732" max="732" width="10.42578125" style="12" bestFit="1" customWidth="1"/>
    <col min="733" max="733" width="11" style="12" bestFit="1" customWidth="1"/>
    <col min="734" max="734" width="10.42578125" style="12" bestFit="1" customWidth="1"/>
    <col min="735" max="735" width="9" style="12" bestFit="1" customWidth="1"/>
    <col min="736" max="736" width="10.42578125" style="12" bestFit="1" customWidth="1"/>
    <col min="737" max="737" width="10" style="12" bestFit="1" customWidth="1"/>
    <col min="738" max="738" width="10.42578125" style="12" bestFit="1" customWidth="1"/>
    <col min="739" max="739" width="10" style="12" bestFit="1" customWidth="1"/>
    <col min="740" max="740" width="8.85546875" style="12" bestFit="1" customWidth="1"/>
    <col min="741" max="741" width="10" style="12" bestFit="1" customWidth="1"/>
    <col min="742" max="742" width="12.42578125" style="12" bestFit="1" customWidth="1"/>
    <col min="743" max="743" width="11.85546875" style="12" bestFit="1" customWidth="1"/>
    <col min="744" max="744" width="14.5703125" style="12" bestFit="1" customWidth="1"/>
    <col min="745" max="745" width="10" style="12" bestFit="1" customWidth="1"/>
    <col min="746" max="746" width="12.42578125" style="12" bestFit="1" customWidth="1"/>
    <col min="747" max="747" width="10" style="12" bestFit="1" customWidth="1"/>
    <col min="748" max="748" width="10.42578125" style="12" bestFit="1" customWidth="1"/>
    <col min="749" max="749" width="10" style="12" bestFit="1" customWidth="1"/>
    <col min="750" max="750" width="10.42578125" style="12" bestFit="1" customWidth="1"/>
    <col min="751" max="751" width="11.85546875" style="12" bestFit="1" customWidth="1"/>
    <col min="752" max="752" width="14.5703125" style="12" bestFit="1" customWidth="1"/>
    <col min="753" max="753" width="10" style="12" bestFit="1" customWidth="1"/>
    <col min="754" max="754" width="10.42578125" style="12" bestFit="1" customWidth="1"/>
    <col min="755" max="755" width="11.85546875" style="12" bestFit="1" customWidth="1"/>
    <col min="756" max="756" width="14.5703125" style="12" bestFit="1" customWidth="1"/>
    <col min="757" max="757" width="10" style="12" bestFit="1" customWidth="1"/>
    <col min="758" max="758" width="10.42578125" style="12" bestFit="1" customWidth="1"/>
    <col min="759" max="759" width="10" style="12" bestFit="1" customWidth="1"/>
    <col min="760" max="760" width="10.42578125" style="12" bestFit="1" customWidth="1"/>
    <col min="761" max="761" width="10.85546875" style="12" bestFit="1" customWidth="1"/>
    <col min="762" max="762" width="13.5703125" style="12" bestFit="1" customWidth="1"/>
    <col min="763" max="763" width="10" style="12" bestFit="1" customWidth="1"/>
    <col min="764" max="764" width="10.42578125" style="12" bestFit="1" customWidth="1"/>
    <col min="765" max="765" width="11.85546875" style="12" bestFit="1" customWidth="1"/>
    <col min="766" max="766" width="14.5703125" style="12" bestFit="1" customWidth="1"/>
    <col min="767" max="767" width="11" style="12" bestFit="1" customWidth="1"/>
    <col min="768" max="768" width="10.42578125" style="12" bestFit="1" customWidth="1"/>
    <col min="769" max="769" width="10" style="12" bestFit="1" customWidth="1"/>
    <col min="770" max="770" width="10.42578125" style="12" bestFit="1" customWidth="1"/>
    <col min="771" max="771" width="10" style="12" bestFit="1" customWidth="1"/>
    <col min="772" max="772" width="10.42578125" style="12" bestFit="1" customWidth="1"/>
    <col min="773" max="773" width="10" style="12" bestFit="1" customWidth="1"/>
    <col min="774" max="774" width="10.42578125" style="12" bestFit="1" customWidth="1"/>
    <col min="775" max="775" width="10" style="12" bestFit="1" customWidth="1"/>
    <col min="776" max="776" width="10.42578125" style="12" bestFit="1" customWidth="1"/>
    <col min="777" max="777" width="11" style="12" bestFit="1" customWidth="1"/>
    <col min="778" max="778" width="12.42578125" style="12" bestFit="1" customWidth="1"/>
    <col min="779" max="779" width="10" style="12" bestFit="1" customWidth="1"/>
    <col min="780" max="780" width="10.42578125" style="12" bestFit="1" customWidth="1"/>
    <col min="781" max="781" width="10" style="12" bestFit="1" customWidth="1"/>
    <col min="782" max="782" width="10.42578125" style="12" bestFit="1" customWidth="1"/>
    <col min="783" max="783" width="10" style="12" bestFit="1" customWidth="1"/>
    <col min="784" max="784" width="10.42578125" style="12" bestFit="1" customWidth="1"/>
    <col min="785" max="785" width="11" style="12" bestFit="1" customWidth="1"/>
    <col min="786" max="786" width="8.85546875" style="12" bestFit="1" customWidth="1"/>
    <col min="787" max="787" width="10" style="12" bestFit="1" customWidth="1"/>
    <col min="788" max="788" width="10.42578125" style="12" bestFit="1" customWidth="1"/>
    <col min="789" max="789" width="10" style="12" bestFit="1" customWidth="1"/>
    <col min="790" max="790" width="10.42578125" style="12" bestFit="1" customWidth="1"/>
    <col min="791" max="791" width="11" style="12" bestFit="1" customWidth="1"/>
    <col min="792" max="792" width="10.42578125" style="12" bestFit="1" customWidth="1"/>
    <col min="793" max="793" width="10" style="12" bestFit="1" customWidth="1"/>
    <col min="794" max="794" width="10.42578125" style="12" bestFit="1" customWidth="1"/>
    <col min="795" max="795" width="9" style="12" bestFit="1" customWidth="1"/>
    <col min="796" max="796" width="8.85546875" style="12" bestFit="1" customWidth="1"/>
    <col min="797" max="797" width="11" style="12" bestFit="1" customWidth="1"/>
    <col min="798" max="798" width="10.42578125" style="12" bestFit="1" customWidth="1"/>
    <col min="799" max="799" width="10" style="12" bestFit="1" customWidth="1"/>
    <col min="800" max="800" width="8.85546875" style="12" bestFit="1" customWidth="1"/>
    <col min="801" max="801" width="10" style="12" bestFit="1" customWidth="1"/>
    <col min="802" max="802" width="10.42578125" style="12" bestFit="1" customWidth="1"/>
    <col min="803" max="805" width="11" style="12" bestFit="1" customWidth="1"/>
    <col min="806" max="806" width="9.85546875" style="12" bestFit="1" customWidth="1"/>
    <col min="807" max="807" width="11" style="12" bestFit="1" customWidth="1"/>
    <col min="808" max="808" width="9.85546875" style="12" bestFit="1" customWidth="1"/>
    <col min="809" max="809" width="10" style="12" bestFit="1" customWidth="1"/>
    <col min="810" max="810" width="11.42578125" style="12" bestFit="1" customWidth="1"/>
    <col min="811" max="811" width="9" style="12" bestFit="1" customWidth="1"/>
    <col min="812" max="812" width="11.42578125" style="12" bestFit="1" customWidth="1"/>
    <col min="813" max="813" width="11" style="12" bestFit="1" customWidth="1"/>
    <col min="814" max="814" width="11.42578125" style="12" bestFit="1" customWidth="1"/>
    <col min="815" max="815" width="10" style="12" bestFit="1" customWidth="1"/>
    <col min="816" max="816" width="11.42578125" style="12" bestFit="1" customWidth="1"/>
    <col min="817" max="817" width="11" style="12" bestFit="1" customWidth="1"/>
    <col min="818" max="818" width="13.5703125" style="12" bestFit="1" customWidth="1"/>
    <col min="819" max="819" width="11" style="12" bestFit="1" customWidth="1"/>
    <col min="820" max="820" width="11.42578125" style="12" bestFit="1" customWidth="1"/>
    <col min="821" max="821" width="11" style="12" bestFit="1" customWidth="1"/>
    <col min="822" max="822" width="13.5703125" style="12" bestFit="1" customWidth="1"/>
    <col min="823" max="823" width="10" style="12" bestFit="1" customWidth="1"/>
    <col min="824" max="824" width="11.42578125" style="12" bestFit="1" customWidth="1"/>
    <col min="825" max="825" width="12.85546875" style="12" bestFit="1" customWidth="1"/>
    <col min="826" max="826" width="15.5703125" style="12" bestFit="1" customWidth="1"/>
    <col min="827" max="827" width="11" style="12" bestFit="1" customWidth="1"/>
    <col min="828" max="828" width="11.42578125" style="12" bestFit="1" customWidth="1"/>
    <col min="829" max="829" width="11" style="12" bestFit="1" customWidth="1"/>
    <col min="830" max="830" width="9.85546875" style="12" bestFit="1" customWidth="1"/>
    <col min="831" max="831" width="10" style="12" bestFit="1" customWidth="1"/>
    <col min="832" max="832" width="11.42578125" style="12" bestFit="1" customWidth="1"/>
    <col min="833" max="833" width="10" style="12" bestFit="1" customWidth="1"/>
    <col min="834" max="834" width="11.42578125" style="12" bestFit="1" customWidth="1"/>
    <col min="835" max="835" width="10" style="12" bestFit="1" customWidth="1"/>
    <col min="836" max="836" width="11.42578125" style="12" bestFit="1" customWidth="1"/>
    <col min="837" max="837" width="11" style="12" bestFit="1" customWidth="1"/>
    <col min="838" max="838" width="11.42578125" style="12" bestFit="1" customWidth="1"/>
    <col min="839" max="839" width="10" style="12" bestFit="1" customWidth="1"/>
    <col min="840" max="840" width="11.42578125" style="12" bestFit="1" customWidth="1"/>
    <col min="841" max="841" width="10" style="12" bestFit="1" customWidth="1"/>
    <col min="842" max="842" width="11.42578125" style="12" bestFit="1" customWidth="1"/>
    <col min="843" max="843" width="9" style="12" bestFit="1" customWidth="1"/>
    <col min="844" max="844" width="11.42578125" style="12" bestFit="1" customWidth="1"/>
    <col min="845" max="845" width="10" style="12" bestFit="1" customWidth="1"/>
    <col min="846" max="846" width="9.85546875" style="12" bestFit="1" customWidth="1"/>
    <col min="847" max="847" width="11" style="12" bestFit="1" customWidth="1"/>
    <col min="848" max="848" width="9.85546875" style="12" bestFit="1" customWidth="1"/>
    <col min="849" max="849" width="11" style="12" bestFit="1" customWidth="1"/>
    <col min="850" max="850" width="11.42578125" style="12" bestFit="1" customWidth="1"/>
    <col min="851" max="851" width="10" style="12" bestFit="1" customWidth="1"/>
    <col min="852" max="852" width="11.42578125" style="12" bestFit="1" customWidth="1"/>
    <col min="853" max="853" width="11" style="12" bestFit="1" customWidth="1"/>
    <col min="854" max="854" width="9.85546875" style="12" bestFit="1" customWidth="1"/>
    <col min="855" max="855" width="12.85546875" style="12" bestFit="1" customWidth="1"/>
    <col min="856" max="856" width="15.5703125" style="12" bestFit="1" customWidth="1"/>
    <col min="857" max="857" width="11" style="12" bestFit="1" customWidth="1"/>
    <col min="858" max="858" width="11.42578125" style="12" bestFit="1" customWidth="1"/>
    <col min="859" max="859" width="10.85546875" style="12" bestFit="1" customWidth="1"/>
    <col min="860" max="860" width="13.5703125" style="12" bestFit="1" customWidth="1"/>
    <col min="861" max="864" width="11" style="12" bestFit="1" customWidth="1"/>
    <col min="865" max="865" width="10" style="12" bestFit="1" customWidth="1"/>
    <col min="866" max="866" width="9.85546875" style="12" bestFit="1" customWidth="1"/>
    <col min="867" max="867" width="10" style="12" bestFit="1" customWidth="1"/>
    <col min="868" max="868" width="11.42578125" style="12" bestFit="1" customWidth="1"/>
    <col min="869" max="869" width="11" style="12" bestFit="1" customWidth="1"/>
    <col min="870" max="870" width="11.42578125" style="12" bestFit="1" customWidth="1"/>
    <col min="871" max="871" width="10" style="12" bestFit="1" customWidth="1"/>
    <col min="872" max="872" width="11.42578125" style="12" bestFit="1" customWidth="1"/>
    <col min="873" max="873" width="11" style="12" bestFit="1" customWidth="1"/>
    <col min="874" max="874" width="11.42578125" style="12" bestFit="1" customWidth="1"/>
    <col min="875" max="875" width="11" style="12" bestFit="1" customWidth="1"/>
    <col min="876" max="876" width="9.85546875" style="12" bestFit="1" customWidth="1"/>
    <col min="877" max="877" width="11" style="12" bestFit="1" customWidth="1"/>
    <col min="878" max="878" width="9.85546875" style="12" bestFit="1" customWidth="1"/>
    <col min="879" max="879" width="11" style="12" bestFit="1" customWidth="1"/>
    <col min="880" max="880" width="11.42578125" style="12" bestFit="1" customWidth="1"/>
    <col min="881" max="881" width="12.85546875" style="12" bestFit="1" customWidth="1"/>
    <col min="882" max="882" width="15.5703125" style="12" bestFit="1" customWidth="1"/>
    <col min="883" max="883" width="10" style="12" bestFit="1" customWidth="1"/>
    <col min="884" max="884" width="11.42578125" style="12" bestFit="1" customWidth="1"/>
    <col min="885" max="885" width="10" style="12" bestFit="1" customWidth="1"/>
    <col min="886" max="886" width="11.42578125" style="12" bestFit="1" customWidth="1"/>
    <col min="887" max="887" width="11" style="12" bestFit="1" customWidth="1"/>
    <col min="888" max="888" width="11.42578125" style="12" bestFit="1" customWidth="1"/>
    <col min="889" max="889" width="11" style="12" bestFit="1" customWidth="1"/>
    <col min="890" max="890" width="11.42578125" style="12" bestFit="1" customWidth="1"/>
    <col min="891" max="891" width="11" style="12" bestFit="1" customWidth="1"/>
    <col min="892" max="892" width="13.5703125" style="12" bestFit="1" customWidth="1"/>
    <col min="893" max="893" width="11" style="12" bestFit="1" customWidth="1"/>
    <col min="894" max="894" width="11.42578125" style="12" bestFit="1" customWidth="1"/>
    <col min="895" max="895" width="11" style="12" bestFit="1" customWidth="1"/>
    <col min="896" max="896" width="11.42578125" style="12" bestFit="1" customWidth="1"/>
    <col min="897" max="897" width="12.85546875" style="12" bestFit="1" customWidth="1"/>
    <col min="898" max="898" width="15.5703125" style="12" bestFit="1" customWidth="1"/>
    <col min="899" max="899" width="11" style="12" bestFit="1" customWidth="1"/>
    <col min="900" max="900" width="9.85546875" style="12" bestFit="1" customWidth="1"/>
    <col min="901" max="901" width="10" style="12" bestFit="1" customWidth="1"/>
    <col min="902" max="902" width="11.42578125" style="12" bestFit="1" customWidth="1"/>
    <col min="903" max="903" width="10" style="12" bestFit="1" customWidth="1"/>
    <col min="904" max="904" width="11.42578125" style="12" bestFit="1" customWidth="1"/>
    <col min="905" max="905" width="12.85546875" style="12" bestFit="1" customWidth="1"/>
    <col min="906" max="906" width="15.5703125" style="12" bestFit="1" customWidth="1"/>
    <col min="907" max="907" width="11" style="12" bestFit="1" customWidth="1"/>
    <col min="908" max="908" width="11.42578125" style="12" bestFit="1" customWidth="1"/>
    <col min="909" max="909" width="11" style="12" bestFit="1" customWidth="1"/>
    <col min="910" max="910" width="9.85546875" style="12" bestFit="1" customWidth="1"/>
    <col min="911" max="911" width="11" style="12" bestFit="1" customWidth="1"/>
    <col min="912" max="912" width="13.5703125" style="12" bestFit="1" customWidth="1"/>
    <col min="913" max="913" width="11" style="12" bestFit="1" customWidth="1"/>
    <col min="914" max="914" width="9.85546875" style="12" bestFit="1" customWidth="1"/>
    <col min="915" max="915" width="11" style="12" bestFit="1" customWidth="1"/>
    <col min="916" max="916" width="11.42578125" style="12" bestFit="1" customWidth="1"/>
    <col min="917" max="917" width="11" style="12" bestFit="1" customWidth="1"/>
    <col min="918" max="918" width="11.42578125" style="12" bestFit="1" customWidth="1"/>
    <col min="919" max="919" width="11" style="12" bestFit="1" customWidth="1"/>
    <col min="920" max="920" width="11.42578125" style="12" bestFit="1" customWidth="1"/>
    <col min="921" max="921" width="11" style="12" bestFit="1" customWidth="1"/>
    <col min="922" max="922" width="13.5703125" style="12" bestFit="1" customWidth="1"/>
    <col min="923" max="923" width="11" style="12" bestFit="1" customWidth="1"/>
    <col min="924" max="924" width="11.42578125" style="12" bestFit="1" customWidth="1"/>
    <col min="925" max="925" width="11" style="12" bestFit="1" customWidth="1"/>
    <col min="926" max="926" width="11.42578125" style="12" bestFit="1" customWidth="1"/>
    <col min="927" max="927" width="11" style="12" bestFit="1" customWidth="1"/>
    <col min="928" max="928" width="11.42578125" style="12" bestFit="1" customWidth="1"/>
    <col min="929" max="929" width="11" style="12" bestFit="1" customWidth="1"/>
    <col min="930" max="930" width="11.42578125" style="12" bestFit="1" customWidth="1"/>
    <col min="931" max="931" width="10" style="12" bestFit="1" customWidth="1"/>
    <col min="932" max="932" width="9.85546875" style="12" bestFit="1" customWidth="1"/>
    <col min="933" max="933" width="11" style="12" bestFit="1" customWidth="1"/>
    <col min="934" max="934" width="11.42578125" style="12" bestFit="1" customWidth="1"/>
    <col min="935" max="935" width="11" style="12" bestFit="1" customWidth="1"/>
    <col min="936" max="936" width="11.42578125" style="12" bestFit="1" customWidth="1"/>
    <col min="937" max="937" width="11" style="12" bestFit="1" customWidth="1"/>
    <col min="938" max="938" width="9.85546875" style="12" bestFit="1" customWidth="1"/>
    <col min="939" max="939" width="11" style="12" bestFit="1" customWidth="1"/>
    <col min="940" max="940" width="11.42578125" style="12" bestFit="1" customWidth="1"/>
    <col min="941" max="941" width="11" style="12" bestFit="1" customWidth="1"/>
    <col min="942" max="942" width="9.85546875" style="12" bestFit="1" customWidth="1"/>
    <col min="943" max="943" width="11" style="12" bestFit="1" customWidth="1"/>
    <col min="944" max="944" width="11.42578125" style="12" bestFit="1" customWidth="1"/>
    <col min="945" max="945" width="11" style="12" bestFit="1" customWidth="1"/>
    <col min="946" max="946" width="11.42578125" style="12" bestFit="1" customWidth="1"/>
    <col min="947" max="947" width="11" style="12" bestFit="1" customWidth="1"/>
    <col min="948" max="948" width="11.42578125" style="12" bestFit="1" customWidth="1"/>
    <col min="949" max="949" width="11" style="12" bestFit="1" customWidth="1"/>
    <col min="950" max="950" width="11.42578125" style="12" bestFit="1" customWidth="1"/>
    <col min="951" max="951" width="11" style="12" bestFit="1" customWidth="1"/>
    <col min="952" max="952" width="11.42578125" style="12" bestFit="1" customWidth="1"/>
    <col min="953" max="953" width="11" style="12" bestFit="1" customWidth="1"/>
    <col min="954" max="954" width="11.42578125" style="12" bestFit="1" customWidth="1"/>
    <col min="955" max="955" width="11" style="12" bestFit="1" customWidth="1"/>
    <col min="956" max="956" width="9.85546875" style="12" bestFit="1" customWidth="1"/>
    <col min="957" max="957" width="11" style="12" bestFit="1" customWidth="1"/>
    <col min="958" max="958" width="13.5703125" style="12" bestFit="1" customWidth="1"/>
    <col min="959" max="959" width="11" style="12" bestFit="1" customWidth="1"/>
    <col min="960" max="960" width="9.85546875" style="12" bestFit="1" customWidth="1"/>
    <col min="961" max="961" width="11" style="12" bestFit="1" customWidth="1"/>
    <col min="962" max="962" width="11.42578125" style="12" bestFit="1" customWidth="1"/>
    <col min="963" max="963" width="11" style="12" bestFit="1" customWidth="1"/>
    <col min="964" max="964" width="11.42578125" style="12" bestFit="1" customWidth="1"/>
    <col min="965" max="965" width="11" style="12" bestFit="1" customWidth="1"/>
    <col min="966" max="966" width="11.42578125" style="12" bestFit="1" customWidth="1"/>
    <col min="967" max="967" width="11" style="12" bestFit="1" customWidth="1"/>
    <col min="968" max="968" width="11.42578125" style="12" bestFit="1" customWidth="1"/>
    <col min="969" max="969" width="11" style="12" bestFit="1" customWidth="1"/>
    <col min="970" max="970" width="11.42578125" style="12" bestFit="1" customWidth="1"/>
    <col min="971" max="971" width="11" style="12" bestFit="1" customWidth="1"/>
    <col min="972" max="972" width="11.42578125" style="12" bestFit="1" customWidth="1"/>
    <col min="973" max="973" width="11" style="12" bestFit="1" customWidth="1"/>
    <col min="974" max="974" width="9.85546875" style="12" bestFit="1" customWidth="1"/>
    <col min="975" max="975" width="12.85546875" style="12" bestFit="1" customWidth="1"/>
    <col min="976" max="976" width="15.5703125" style="12" bestFit="1" customWidth="1"/>
    <col min="977" max="977" width="11" style="12" bestFit="1" customWidth="1"/>
    <col min="978" max="978" width="11.42578125" style="12" bestFit="1" customWidth="1"/>
    <col min="979" max="979" width="11" style="12" bestFit="1" customWidth="1"/>
    <col min="980" max="980" width="13.5703125" style="12" bestFit="1" customWidth="1"/>
    <col min="981" max="981" width="12.85546875" style="12" bestFit="1" customWidth="1"/>
    <col min="982" max="982" width="15.5703125" style="12" bestFit="1" customWidth="1"/>
    <col min="983" max="983" width="12.85546875" style="12" bestFit="1" customWidth="1"/>
    <col min="984" max="984" width="15.5703125" style="12" bestFit="1" customWidth="1"/>
    <col min="985" max="985" width="11" style="12" bestFit="1" customWidth="1"/>
    <col min="986" max="986" width="11.42578125" style="12" bestFit="1" customWidth="1"/>
    <col min="987" max="987" width="11" style="12" bestFit="1" customWidth="1"/>
    <col min="988" max="988" width="11.42578125" style="12" bestFit="1" customWidth="1"/>
    <col min="989" max="989" width="11" style="12" bestFit="1" customWidth="1"/>
    <col min="990" max="990" width="11.42578125" style="12" bestFit="1" customWidth="1"/>
    <col min="991" max="991" width="11" style="12" bestFit="1" customWidth="1"/>
    <col min="992" max="992" width="11.42578125" style="12" bestFit="1" customWidth="1"/>
    <col min="993" max="993" width="11" style="12" bestFit="1" customWidth="1"/>
    <col min="994" max="994" width="11.42578125" style="12" bestFit="1" customWidth="1"/>
    <col min="995" max="995" width="11" style="12" bestFit="1" customWidth="1"/>
    <col min="996" max="996" width="11.42578125" style="12" bestFit="1" customWidth="1"/>
    <col min="997" max="997" width="11" style="12" bestFit="1" customWidth="1"/>
    <col min="998" max="998" width="13.5703125" style="12" bestFit="1" customWidth="1"/>
    <col min="999" max="999" width="11" style="12" bestFit="1" customWidth="1"/>
    <col min="1000" max="1000" width="9.85546875" style="12" bestFit="1" customWidth="1"/>
    <col min="1001" max="1001" width="11" style="12" bestFit="1" customWidth="1"/>
    <col min="1002" max="1002" width="11.42578125" style="12" bestFit="1" customWidth="1"/>
    <col min="1003" max="1003" width="11" style="12" bestFit="1" customWidth="1"/>
    <col min="1004" max="1004" width="11.42578125" style="12" bestFit="1" customWidth="1"/>
    <col min="1005" max="1005" width="11" style="12" bestFit="1" customWidth="1"/>
    <col min="1006" max="1006" width="11.42578125" style="12" bestFit="1" customWidth="1"/>
    <col min="1007" max="1007" width="11" style="12" bestFit="1" customWidth="1"/>
    <col min="1008" max="1008" width="11.42578125" style="12" bestFit="1" customWidth="1"/>
    <col min="1009" max="1009" width="11" style="12" bestFit="1" customWidth="1"/>
    <col min="1010" max="1010" width="11.42578125" style="12" bestFit="1" customWidth="1"/>
    <col min="1011" max="1011" width="11" style="12" bestFit="1" customWidth="1"/>
    <col min="1012" max="1012" width="11.42578125" style="12" bestFit="1" customWidth="1"/>
    <col min="1013" max="1013" width="11" style="12" bestFit="1" customWidth="1"/>
    <col min="1014" max="1014" width="12.42578125" style="12" bestFit="1" customWidth="1"/>
    <col min="1015" max="1015" width="12.85546875" style="12" bestFit="1" customWidth="1"/>
    <col min="1016" max="1016" width="15.5703125" style="12" bestFit="1" customWidth="1"/>
    <col min="1017" max="1017" width="11" style="12" bestFit="1" customWidth="1"/>
    <col min="1018" max="1018" width="11.42578125" style="12" bestFit="1" customWidth="1"/>
    <col min="1019" max="1019" width="12.85546875" style="12" bestFit="1" customWidth="1"/>
    <col min="1020" max="1020" width="15.5703125" style="12" bestFit="1" customWidth="1"/>
    <col min="1021" max="1021" width="11" style="12" bestFit="1" customWidth="1"/>
    <col min="1022" max="1022" width="13.5703125" style="12" bestFit="1" customWidth="1"/>
    <col min="1023" max="1023" width="11" style="12" bestFit="1" customWidth="1"/>
    <col min="1024" max="1024" width="11.42578125" style="12" bestFit="1" customWidth="1"/>
    <col min="1025" max="1025" width="10" style="12" bestFit="1" customWidth="1"/>
    <col min="1026" max="1026" width="11.42578125" style="12" bestFit="1" customWidth="1"/>
    <col min="1027" max="1027" width="11" style="12" bestFit="1" customWidth="1"/>
    <col min="1028" max="1028" width="11.42578125" style="12" bestFit="1" customWidth="1"/>
    <col min="1029" max="1029" width="11" style="12" bestFit="1" customWidth="1"/>
    <col min="1030" max="1030" width="11.42578125" style="12" bestFit="1" customWidth="1"/>
    <col min="1031" max="1031" width="11" style="12" bestFit="1" customWidth="1"/>
    <col min="1032" max="1032" width="9.85546875" style="12" bestFit="1" customWidth="1"/>
    <col min="1033" max="1033" width="11" style="12" bestFit="1" customWidth="1"/>
    <col min="1034" max="1034" width="11.42578125" style="12" bestFit="1" customWidth="1"/>
    <col min="1035" max="1035" width="11" style="12" bestFit="1" customWidth="1"/>
    <col min="1036" max="1036" width="11.42578125" style="12" bestFit="1" customWidth="1"/>
    <col min="1037" max="1037" width="11" style="12" bestFit="1" customWidth="1"/>
    <col min="1038" max="1038" width="11.42578125" style="12" bestFit="1" customWidth="1"/>
    <col min="1039" max="1039" width="11" style="12" bestFit="1" customWidth="1"/>
    <col min="1040" max="1040" width="9.85546875" style="12" bestFit="1" customWidth="1"/>
    <col min="1041" max="1041" width="11" style="12" bestFit="1" customWidth="1"/>
    <col min="1042" max="1042" width="11.42578125" style="12" bestFit="1" customWidth="1"/>
    <col min="1043" max="1043" width="11" style="12" bestFit="1" customWidth="1"/>
    <col min="1044" max="1044" width="11.42578125" style="12" bestFit="1" customWidth="1"/>
    <col min="1045" max="1045" width="11" style="12" bestFit="1" customWidth="1"/>
    <col min="1046" max="1046" width="9.85546875" style="12" bestFit="1" customWidth="1"/>
    <col min="1047" max="1047" width="11" style="12" bestFit="1" customWidth="1"/>
    <col min="1048" max="1048" width="9.85546875" style="12" bestFit="1" customWidth="1"/>
    <col min="1049" max="1049" width="11" style="12" bestFit="1" customWidth="1"/>
    <col min="1050" max="1050" width="11.42578125" style="12" bestFit="1" customWidth="1"/>
    <col min="1051" max="1051" width="11" style="12" bestFit="1" customWidth="1"/>
    <col min="1052" max="1052" width="11.42578125" style="12" bestFit="1" customWidth="1"/>
    <col min="1053" max="1053" width="11" style="12" bestFit="1" customWidth="1"/>
    <col min="1054" max="1054" width="11.42578125" style="12" bestFit="1" customWidth="1"/>
    <col min="1055" max="1055" width="11" style="12" bestFit="1" customWidth="1"/>
    <col min="1056" max="1056" width="11.42578125" style="12" bestFit="1" customWidth="1"/>
    <col min="1057" max="1057" width="11" style="12" bestFit="1" customWidth="1"/>
    <col min="1058" max="1058" width="11.42578125" style="12" bestFit="1" customWidth="1"/>
    <col min="1059" max="1059" width="11" style="12" bestFit="1" customWidth="1"/>
    <col min="1060" max="1060" width="9.85546875" style="12" bestFit="1" customWidth="1"/>
    <col min="1061" max="1061" width="12.85546875" style="12" bestFit="1" customWidth="1"/>
    <col min="1062" max="1062" width="15.5703125" style="12" bestFit="1" customWidth="1"/>
    <col min="1063" max="1063" width="11.85546875" style="12" bestFit="1" customWidth="1"/>
    <col min="1064" max="1064" width="14.5703125" style="12" bestFit="1" customWidth="1"/>
    <col min="1065" max="1065" width="11" style="12" bestFit="1" customWidth="1"/>
    <col min="1066" max="1066" width="11.42578125" style="12" bestFit="1" customWidth="1"/>
    <col min="1067" max="1067" width="11" style="12" bestFit="1" customWidth="1"/>
    <col min="1068" max="1068" width="9.85546875" style="12" bestFit="1" customWidth="1"/>
    <col min="1069" max="1069" width="11" style="12" bestFit="1" customWidth="1"/>
    <col min="1070" max="1070" width="13.5703125" style="12" bestFit="1" customWidth="1"/>
    <col min="1071" max="1071" width="11" style="12" bestFit="1" customWidth="1"/>
    <col min="1072" max="1072" width="11.42578125" style="12" bestFit="1" customWidth="1"/>
    <col min="1073" max="1073" width="11" style="12" bestFit="1" customWidth="1"/>
    <col min="1074" max="1074" width="11.42578125" style="12" bestFit="1" customWidth="1"/>
    <col min="1075" max="1075" width="11" style="12" bestFit="1" customWidth="1"/>
    <col min="1076" max="1076" width="11.42578125" style="12" bestFit="1" customWidth="1"/>
    <col min="1077" max="1077" width="11" style="12" bestFit="1" customWidth="1"/>
    <col min="1078" max="1078" width="11.42578125" style="12" bestFit="1" customWidth="1"/>
    <col min="1079" max="1079" width="11" style="12" bestFit="1" customWidth="1"/>
    <col min="1080" max="1080" width="9.85546875" style="12" bestFit="1" customWidth="1"/>
    <col min="1081" max="1081" width="12.85546875" style="12" bestFit="1" customWidth="1"/>
    <col min="1082" max="1082" width="15.5703125" style="12" bestFit="1" customWidth="1"/>
    <col min="1083" max="1083" width="11" style="12" bestFit="1" customWidth="1"/>
    <col min="1084" max="1084" width="13.5703125" style="12" bestFit="1" customWidth="1"/>
    <col min="1085" max="1085" width="11" style="12" bestFit="1" customWidth="1"/>
    <col min="1086" max="1086" width="11.42578125" style="12" bestFit="1" customWidth="1"/>
    <col min="1087" max="1087" width="11" style="12" bestFit="1" customWidth="1"/>
    <col min="1088" max="1088" width="11.42578125" style="12" bestFit="1" customWidth="1"/>
    <col min="1089" max="1089" width="11" style="12" bestFit="1" customWidth="1"/>
    <col min="1090" max="1090" width="11.42578125" style="12" bestFit="1" customWidth="1"/>
    <col min="1091" max="1091" width="9" style="12" bestFit="1" customWidth="1"/>
    <col min="1092" max="1092" width="11.42578125" style="12" bestFit="1" customWidth="1"/>
    <col min="1093" max="1093" width="11" style="12" bestFit="1" customWidth="1"/>
    <col min="1094" max="1094" width="11.42578125" style="12" bestFit="1" customWidth="1"/>
    <col min="1095" max="1095" width="11" style="12" bestFit="1" customWidth="1"/>
    <col min="1096" max="1096" width="9.85546875" style="12" bestFit="1" customWidth="1"/>
    <col min="1097" max="1097" width="11" style="12" bestFit="1" customWidth="1"/>
    <col min="1098" max="1098" width="11.42578125" style="12" bestFit="1" customWidth="1"/>
    <col min="1099" max="1099" width="10" style="12" bestFit="1" customWidth="1"/>
    <col min="1100" max="1100" width="11.42578125" style="12" bestFit="1" customWidth="1"/>
    <col min="1101" max="1101" width="11" style="12" bestFit="1" customWidth="1"/>
    <col min="1102" max="1102" width="13.5703125" style="12" bestFit="1" customWidth="1"/>
    <col min="1103" max="1103" width="12.85546875" style="12" bestFit="1" customWidth="1"/>
    <col min="1104" max="1104" width="15.5703125" style="12" bestFit="1" customWidth="1"/>
    <col min="1105" max="1105" width="11" style="12" bestFit="1" customWidth="1"/>
    <col min="1106" max="1106" width="11.42578125" style="12" bestFit="1" customWidth="1"/>
    <col min="1107" max="1107" width="11" style="12" bestFit="1" customWidth="1"/>
    <col min="1108" max="1108" width="9.85546875" style="12" bestFit="1" customWidth="1"/>
    <col min="1109" max="1109" width="11" style="12" bestFit="1" customWidth="1"/>
    <col min="1110" max="1110" width="11.42578125" style="12" bestFit="1" customWidth="1"/>
    <col min="1111" max="1111" width="12.85546875" style="12" bestFit="1" customWidth="1"/>
    <col min="1112" max="1112" width="15.5703125" style="12" bestFit="1" customWidth="1"/>
    <col min="1113" max="1113" width="11" style="12" bestFit="1" customWidth="1"/>
    <col min="1114" max="1114" width="11.42578125" style="12" bestFit="1" customWidth="1"/>
    <col min="1115" max="1115" width="11" style="12" bestFit="1" customWidth="1"/>
    <col min="1116" max="1116" width="11.42578125" style="12" bestFit="1" customWidth="1"/>
    <col min="1117" max="1117" width="11" style="12" bestFit="1" customWidth="1"/>
    <col min="1118" max="1118" width="11.42578125" style="12" bestFit="1" customWidth="1"/>
    <col min="1119" max="1119" width="11" style="12" bestFit="1" customWidth="1"/>
    <col min="1120" max="1120" width="11.42578125" style="12" bestFit="1" customWidth="1"/>
    <col min="1121" max="1121" width="11" style="12" bestFit="1" customWidth="1"/>
    <col min="1122" max="1122" width="11.42578125" style="12" bestFit="1" customWidth="1"/>
    <col min="1123" max="1123" width="11" style="12" bestFit="1" customWidth="1"/>
    <col min="1124" max="1124" width="11.42578125" style="12" bestFit="1" customWidth="1"/>
    <col min="1125" max="1125" width="12.85546875" style="12" bestFit="1" customWidth="1"/>
    <col min="1126" max="1126" width="15.5703125" style="12" bestFit="1" customWidth="1"/>
    <col min="1127" max="1127" width="12.85546875" style="12" bestFit="1" customWidth="1"/>
    <col min="1128" max="1128" width="15.5703125" style="12" bestFit="1" customWidth="1"/>
    <col min="1129" max="1129" width="12" style="12" bestFit="1" customWidth="1"/>
    <col min="1130" max="1130" width="11.42578125" style="12" bestFit="1" customWidth="1"/>
    <col min="1131" max="1131" width="11" style="12" bestFit="1" customWidth="1"/>
    <col min="1132" max="1132" width="11.42578125" style="12" bestFit="1" customWidth="1"/>
    <col min="1133" max="1133" width="11" style="12" bestFit="1" customWidth="1"/>
    <col min="1134" max="1134" width="13.5703125" style="12" bestFit="1" customWidth="1"/>
    <col min="1135" max="1135" width="11" style="12" bestFit="1" customWidth="1"/>
    <col min="1136" max="1136" width="12.42578125" style="12" bestFit="1" customWidth="1"/>
    <col min="1137" max="1137" width="12" style="12" bestFit="1" customWidth="1"/>
    <col min="1138" max="1138" width="12.42578125" style="12" bestFit="1" customWidth="1"/>
    <col min="1139" max="1139" width="13.85546875" style="12" bestFit="1" customWidth="1"/>
    <col min="1140" max="1140" width="16.5703125" style="12" bestFit="1" customWidth="1"/>
    <col min="1141" max="1141" width="11" style="12" bestFit="1" customWidth="1"/>
    <col min="1142" max="1142" width="10.85546875" style="12" bestFit="1" customWidth="1"/>
    <col min="1143" max="1143" width="12" style="12" bestFit="1" customWidth="1"/>
    <col min="1144" max="1144" width="12.42578125" style="12" bestFit="1" customWidth="1"/>
    <col min="1145" max="1145" width="12" style="12" bestFit="1" customWidth="1"/>
    <col min="1146" max="1146" width="12.42578125" style="12" bestFit="1" customWidth="1"/>
    <col min="1147" max="1147" width="11" style="12" bestFit="1" customWidth="1"/>
    <col min="1148" max="1148" width="12.42578125" style="12" bestFit="1" customWidth="1"/>
    <col min="1149" max="1149" width="12" style="12" bestFit="1" customWidth="1"/>
    <col min="1150" max="1150" width="11.85546875" style="12" bestFit="1" customWidth="1"/>
    <col min="1151" max="1151" width="11.28515625" style="12" bestFit="1" customWidth="1"/>
    <col min="1152" max="16384" width="9.140625" style="12"/>
  </cols>
  <sheetData>
    <row r="1" spans="1:22" ht="40.5" customHeight="1" x14ac:dyDescent="0.25">
      <c r="A1" s="38" t="s">
        <v>0</v>
      </c>
      <c r="B1" s="38" t="s">
        <v>1</v>
      </c>
      <c r="C1" s="38" t="s">
        <v>2</v>
      </c>
      <c r="D1" s="42" t="s">
        <v>3</v>
      </c>
      <c r="E1" s="42" t="s">
        <v>4</v>
      </c>
      <c r="F1" s="38" t="s">
        <v>5</v>
      </c>
      <c r="G1" s="38" t="s">
        <v>6</v>
      </c>
      <c r="H1" s="38" t="s">
        <v>7</v>
      </c>
      <c r="I1" s="38" t="s">
        <v>8</v>
      </c>
      <c r="J1" s="62" t="s">
        <v>1336</v>
      </c>
      <c r="K1" s="62" t="s">
        <v>1073</v>
      </c>
    </row>
    <row r="2" spans="1:22" x14ac:dyDescent="0.25">
      <c r="A2" s="1">
        <v>13251602</v>
      </c>
      <c r="B2" s="1">
        <v>2016</v>
      </c>
      <c r="C2" s="13">
        <v>2017</v>
      </c>
      <c r="D2" s="12" t="s">
        <v>9</v>
      </c>
      <c r="E2" s="12" t="s">
        <v>10</v>
      </c>
      <c r="F2" s="30">
        <v>197.4</v>
      </c>
      <c r="G2" s="30">
        <v>175.07061999999999</v>
      </c>
      <c r="H2" s="14">
        <f t="shared" ref="H2:H65" si="0">+G2-F2</f>
        <v>-22.329380000000015</v>
      </c>
      <c r="I2" s="15">
        <f t="shared" ref="I2:I65" si="1">+H2/F2</f>
        <v>-0.11311742654508619</v>
      </c>
      <c r="J2" s="69" t="s">
        <v>1320</v>
      </c>
      <c r="K2" s="16" t="s">
        <v>1321</v>
      </c>
    </row>
    <row r="3" spans="1:22" x14ac:dyDescent="0.25">
      <c r="A3" s="1">
        <v>13251606</v>
      </c>
      <c r="B3" s="1">
        <v>2016</v>
      </c>
      <c r="C3" s="13">
        <v>2017</v>
      </c>
      <c r="D3" s="12" t="s">
        <v>11</v>
      </c>
      <c r="E3" s="12" t="s">
        <v>12</v>
      </c>
      <c r="F3" s="30">
        <v>502.5</v>
      </c>
      <c r="G3" s="30">
        <v>550.03683999999998</v>
      </c>
      <c r="H3" s="14">
        <f t="shared" si="0"/>
        <v>47.536839999999984</v>
      </c>
      <c r="I3" s="15">
        <f t="shared" si="1"/>
        <v>9.4600676616915388E-2</v>
      </c>
      <c r="J3" s="69" t="s">
        <v>1320</v>
      </c>
      <c r="K3" s="16" t="s">
        <v>1321</v>
      </c>
    </row>
    <row r="4" spans="1:22" x14ac:dyDescent="0.25">
      <c r="A4" s="1">
        <v>13251613</v>
      </c>
      <c r="B4" s="1">
        <v>2016</v>
      </c>
      <c r="C4" s="13">
        <v>2017</v>
      </c>
      <c r="D4" s="12" t="s">
        <v>13</v>
      </c>
      <c r="E4" s="12" t="s">
        <v>14</v>
      </c>
      <c r="F4" s="30">
        <v>195.6</v>
      </c>
      <c r="G4" s="30">
        <v>121.66594000000001</v>
      </c>
      <c r="H4" s="14">
        <f t="shared" si="0"/>
        <v>-73.934059999999988</v>
      </c>
      <c r="I4" s="15">
        <f t="shared" si="1"/>
        <v>-0.37798599182004083</v>
      </c>
      <c r="J4" s="69" t="s">
        <v>1320</v>
      </c>
      <c r="K4" s="16" t="s">
        <v>1321</v>
      </c>
    </row>
    <row r="5" spans="1:22" x14ac:dyDescent="0.25">
      <c r="A5" s="1">
        <v>14301601</v>
      </c>
      <c r="B5" s="1">
        <v>2016</v>
      </c>
      <c r="C5" s="13">
        <v>2017</v>
      </c>
      <c r="D5" s="12" t="s">
        <v>15</v>
      </c>
      <c r="E5" s="12" t="s">
        <v>16</v>
      </c>
      <c r="F5" s="30">
        <v>484.7</v>
      </c>
      <c r="G5" s="30">
        <v>387.31428999999997</v>
      </c>
      <c r="H5" s="14">
        <f t="shared" si="0"/>
        <v>-97.385710000000017</v>
      </c>
      <c r="I5" s="15">
        <f t="shared" si="1"/>
        <v>-0.20091955848978754</v>
      </c>
      <c r="J5" s="69" t="s">
        <v>1320</v>
      </c>
      <c r="K5" s="16" t="s">
        <v>1321</v>
      </c>
      <c r="Q5" s="43"/>
      <c r="R5" s="43" t="s">
        <v>19</v>
      </c>
      <c r="S5" s="43"/>
      <c r="T5" s="43"/>
    </row>
    <row r="6" spans="1:22" ht="15.75" customHeight="1" thickBot="1" x14ac:dyDescent="0.3">
      <c r="A6" s="2">
        <v>13251708</v>
      </c>
      <c r="B6" s="2">
        <v>2017</v>
      </c>
      <c r="C6" s="13">
        <v>2017</v>
      </c>
      <c r="D6" s="12" t="s">
        <v>20</v>
      </c>
      <c r="E6" s="12" t="s">
        <v>21</v>
      </c>
      <c r="F6" s="30">
        <v>352.9</v>
      </c>
      <c r="G6" s="30">
        <v>190.81581</v>
      </c>
      <c r="H6" s="14">
        <f t="shared" si="0"/>
        <v>-162.08418999999998</v>
      </c>
      <c r="I6" s="15">
        <f t="shared" si="1"/>
        <v>-0.45929212241428163</v>
      </c>
      <c r="J6" s="69" t="s">
        <v>1320</v>
      </c>
      <c r="K6" s="16" t="s">
        <v>1321</v>
      </c>
      <c r="Q6" s="43" t="s">
        <v>2</v>
      </c>
      <c r="R6" s="44" t="s">
        <v>17</v>
      </c>
      <c r="S6" s="44" t="s">
        <v>18</v>
      </c>
      <c r="T6" s="45" t="s">
        <v>22</v>
      </c>
    </row>
    <row r="7" spans="1:22" ht="15.75" thickTop="1" x14ac:dyDescent="0.25">
      <c r="A7" s="2">
        <v>13251715</v>
      </c>
      <c r="B7" s="2">
        <v>2017</v>
      </c>
      <c r="C7" s="13">
        <v>2017</v>
      </c>
      <c r="D7" s="12" t="s">
        <v>23</v>
      </c>
      <c r="E7" s="12" t="s">
        <v>24</v>
      </c>
      <c r="F7" s="30">
        <v>389.2</v>
      </c>
      <c r="G7" s="30">
        <v>245.33595000000003</v>
      </c>
      <c r="H7" s="14">
        <f t="shared" si="0"/>
        <v>-143.86404999999996</v>
      </c>
      <c r="I7" s="15">
        <f t="shared" si="1"/>
        <v>-0.36964041623843774</v>
      </c>
      <c r="J7" s="69" t="s">
        <v>1320</v>
      </c>
      <c r="K7" s="16" t="s">
        <v>1321</v>
      </c>
      <c r="Q7" s="13">
        <v>2017</v>
      </c>
      <c r="R7" s="20">
        <v>51531.300000000032</v>
      </c>
      <c r="S7" s="20">
        <v>48135.701590000011</v>
      </c>
      <c r="T7" s="20">
        <v>-3395.5984100000001</v>
      </c>
      <c r="U7" s="15">
        <f>GETPIVOTDATA("Sum of Var $ ",$Q$5,"Year Closed",2017)/GETPIVOTDATA("Sum of Budget",$Q$5,"Year Closed",2017)</f>
        <v>-6.5893901570501776E-2</v>
      </c>
      <c r="V7" s="15"/>
    </row>
    <row r="8" spans="1:22" x14ac:dyDescent="0.25">
      <c r="A8" s="1">
        <v>12421614</v>
      </c>
      <c r="B8" s="1">
        <v>2016</v>
      </c>
      <c r="C8" s="13">
        <v>2017</v>
      </c>
      <c r="D8" s="12" t="s">
        <v>25</v>
      </c>
      <c r="E8" s="12" t="s">
        <v>26</v>
      </c>
      <c r="F8" s="30">
        <v>314.10000000000002</v>
      </c>
      <c r="G8" s="30">
        <v>183.34475</v>
      </c>
      <c r="H8" s="14">
        <f t="shared" si="0"/>
        <v>-130.75525000000002</v>
      </c>
      <c r="I8" s="15">
        <f t="shared" si="1"/>
        <v>-0.41628541865647883</v>
      </c>
      <c r="J8" s="69" t="s">
        <v>1320</v>
      </c>
      <c r="K8" s="16" t="s">
        <v>1321</v>
      </c>
      <c r="Q8" s="13">
        <v>2018</v>
      </c>
      <c r="R8" s="20">
        <v>128434.9</v>
      </c>
      <c r="S8" s="20">
        <v>114703.06008</v>
      </c>
      <c r="T8" s="20">
        <v>-13731.839920000006</v>
      </c>
      <c r="U8" s="15">
        <f>GETPIVOTDATA("Sum of Var $ ",$Q$5,"Year Closed",2018)/GETPIVOTDATA("Sum of Budget",$Q$5,"Year Closed",2018)</f>
        <v>-0.10691673306865973</v>
      </c>
      <c r="V8" s="15"/>
    </row>
    <row r="9" spans="1:22" x14ac:dyDescent="0.25">
      <c r="A9" s="1">
        <v>12811603</v>
      </c>
      <c r="B9" s="1">
        <v>2016</v>
      </c>
      <c r="C9" s="13">
        <v>2017</v>
      </c>
      <c r="D9" s="12" t="s">
        <v>27</v>
      </c>
      <c r="E9" s="12" t="s">
        <v>28</v>
      </c>
      <c r="F9" s="30">
        <v>94.3</v>
      </c>
      <c r="G9" s="30">
        <v>96.416759999999996</v>
      </c>
      <c r="H9" s="14">
        <f t="shared" si="0"/>
        <v>2.1167599999999993</v>
      </c>
      <c r="I9" s="15">
        <f t="shared" si="1"/>
        <v>2.2447083775185572E-2</v>
      </c>
      <c r="J9" s="69" t="s">
        <v>1320</v>
      </c>
      <c r="K9" s="16" t="s">
        <v>1321</v>
      </c>
      <c r="Q9" s="13">
        <v>2019</v>
      </c>
      <c r="R9" s="20">
        <v>391099.12925999996</v>
      </c>
      <c r="S9" s="20">
        <v>381220.73948999995</v>
      </c>
      <c r="T9" s="20">
        <v>-9878.3897699999943</v>
      </c>
      <c r="U9" s="15">
        <f>GETPIVOTDATA("Sum of Var $ ",$Q$5,"Year Closed",2019)/GETPIVOTDATA("Sum of Budget",$Q$5,"Year Closed",2019)</f>
        <v>-2.5258020360952812E-2</v>
      </c>
      <c r="V9" s="15"/>
    </row>
    <row r="10" spans="1:22" x14ac:dyDescent="0.25">
      <c r="A10" s="1">
        <v>12901501</v>
      </c>
      <c r="B10" s="1">
        <v>2015</v>
      </c>
      <c r="C10" s="13">
        <v>2017</v>
      </c>
      <c r="D10" s="12" t="s">
        <v>29</v>
      </c>
      <c r="E10" s="12" t="s">
        <v>30</v>
      </c>
      <c r="F10" s="30">
        <v>1008.3</v>
      </c>
      <c r="G10" s="30">
        <v>1036.8004000000001</v>
      </c>
      <c r="H10" s="14">
        <f t="shared" si="0"/>
        <v>28.500400000000127</v>
      </c>
      <c r="I10" s="15">
        <f t="shared" si="1"/>
        <v>2.8265793910542625E-2</v>
      </c>
      <c r="J10" s="69" t="s">
        <v>1320</v>
      </c>
      <c r="K10" s="16" t="s">
        <v>1321</v>
      </c>
      <c r="Q10" s="13">
        <v>2020</v>
      </c>
      <c r="R10" s="20">
        <v>87133.862800000003</v>
      </c>
      <c r="S10" s="20">
        <v>65911.427779999998</v>
      </c>
      <c r="T10" s="20">
        <v>-21222.435020000008</v>
      </c>
      <c r="U10" s="15">
        <f>GETPIVOTDATA("Sum of Var $ ",$Q$5,"Year Closed",2020)/GETPIVOTDATA("Sum of Budget",$Q$5,"Year Closed",2020)</f>
        <v>-0.24356127845166536</v>
      </c>
      <c r="V10" s="15"/>
    </row>
    <row r="11" spans="1:22" x14ac:dyDescent="0.25">
      <c r="A11" s="1">
        <v>12931509</v>
      </c>
      <c r="B11" s="1">
        <v>2015</v>
      </c>
      <c r="C11" s="13">
        <v>2017</v>
      </c>
      <c r="D11" s="12" t="s">
        <v>31</v>
      </c>
      <c r="E11" s="12" t="s">
        <v>32</v>
      </c>
      <c r="F11" s="30">
        <v>348.5</v>
      </c>
      <c r="G11" s="30">
        <v>412.76522</v>
      </c>
      <c r="H11" s="14">
        <f t="shared" si="0"/>
        <v>64.265219999999999</v>
      </c>
      <c r="I11" s="15">
        <f t="shared" si="1"/>
        <v>0.18440522238163559</v>
      </c>
      <c r="J11" s="69" t="s">
        <v>1320</v>
      </c>
      <c r="K11" s="16" t="s">
        <v>1321</v>
      </c>
      <c r="Q11" s="13">
        <v>2021</v>
      </c>
      <c r="R11" s="20">
        <v>146289.12600999998</v>
      </c>
      <c r="S11" s="20">
        <v>133293.90966000006</v>
      </c>
      <c r="T11" s="20">
        <v>-12995.216349999988</v>
      </c>
      <c r="U11" s="15">
        <f>GETPIVOTDATA("Sum of Var $ ",$Q$5,"Year Closed",2021)/GETPIVOTDATA("Sum of Budget",$Q$5,"Year Closed",2021)</f>
        <v>-8.8832414988327058E-2</v>
      </c>
      <c r="V11" s="15"/>
    </row>
    <row r="12" spans="1:22" x14ac:dyDescent="0.25">
      <c r="A12" s="1">
        <v>12931514</v>
      </c>
      <c r="B12" s="1">
        <v>2015</v>
      </c>
      <c r="C12" s="13">
        <v>2017</v>
      </c>
      <c r="D12" s="12" t="s">
        <v>33</v>
      </c>
      <c r="E12" s="12" t="s">
        <v>34</v>
      </c>
      <c r="F12" s="30">
        <v>1550.8</v>
      </c>
      <c r="G12" s="30">
        <v>2043.46282</v>
      </c>
      <c r="H12" s="14">
        <f t="shared" si="0"/>
        <v>492.66282000000001</v>
      </c>
      <c r="I12" s="15">
        <f t="shared" si="1"/>
        <v>0.31768301521795206</v>
      </c>
      <c r="J12" s="69" t="s">
        <v>1320</v>
      </c>
      <c r="K12" s="16" t="s">
        <v>1321</v>
      </c>
      <c r="Q12" s="13">
        <v>2022</v>
      </c>
      <c r="R12" s="20">
        <v>62943.075000000012</v>
      </c>
      <c r="S12" s="20">
        <v>59177.843520000009</v>
      </c>
      <c r="T12" s="20">
        <v>-3765.2314800000004</v>
      </c>
      <c r="U12" s="15">
        <f>GETPIVOTDATA("Sum of Var $ ",$Q$5,"Year Closed",2022)/GETPIVOTDATA("Sum of Budget",$Q$5,"Year Closed",2022)</f>
        <v>-5.9819630356476861E-2</v>
      </c>
      <c r="V12" s="15"/>
    </row>
    <row r="13" spans="1:22" x14ac:dyDescent="0.25">
      <c r="A13" s="1">
        <v>12931606</v>
      </c>
      <c r="B13" s="1">
        <v>2016</v>
      </c>
      <c r="C13" s="13">
        <v>2017</v>
      </c>
      <c r="D13" s="12" t="s">
        <v>35</v>
      </c>
      <c r="E13" s="12" t="s">
        <v>36</v>
      </c>
      <c r="F13" s="30">
        <v>401.2</v>
      </c>
      <c r="G13" s="30">
        <v>533.10789999999997</v>
      </c>
      <c r="H13" s="14">
        <f t="shared" si="0"/>
        <v>131.90789999999998</v>
      </c>
      <c r="I13" s="15">
        <f t="shared" si="1"/>
        <v>0.32878339980059818</v>
      </c>
      <c r="J13" s="69" t="s">
        <v>1320</v>
      </c>
      <c r="K13" s="16" t="s">
        <v>1321</v>
      </c>
      <c r="Q13" s="13">
        <v>2023</v>
      </c>
      <c r="R13" s="20">
        <v>93835.595199999952</v>
      </c>
      <c r="S13" s="20">
        <v>89924.725099999996</v>
      </c>
      <c r="T13" s="20">
        <v>-3910.8701000000028</v>
      </c>
      <c r="U13" s="15">
        <f>GETPIVOTDATA("Sum of Var $ ",$Q$5,"Year Closed",2023)/GETPIVOTDATA("Sum of Budget",$Q$5,"Year Closed",2023)</f>
        <v>-4.1677895170424674E-2</v>
      </c>
      <c r="V13" s="15"/>
    </row>
    <row r="14" spans="1:22" x14ac:dyDescent="0.25">
      <c r="A14" s="3">
        <v>12971702</v>
      </c>
      <c r="B14" s="3">
        <v>2017</v>
      </c>
      <c r="C14" s="13">
        <v>2017</v>
      </c>
      <c r="D14" s="12" t="s">
        <v>37</v>
      </c>
      <c r="E14" s="12" t="s">
        <v>38</v>
      </c>
      <c r="F14" s="31">
        <v>1162.5999999999999</v>
      </c>
      <c r="G14" s="30">
        <v>825.69315000000006</v>
      </c>
      <c r="H14" s="14">
        <f t="shared" si="0"/>
        <v>-336.90684999999985</v>
      </c>
      <c r="I14" s="15">
        <f t="shared" si="1"/>
        <v>-0.28978741613624626</v>
      </c>
      <c r="J14" s="69" t="s">
        <v>1320</v>
      </c>
      <c r="K14" s="16" t="s">
        <v>1321</v>
      </c>
      <c r="Q14" s="13">
        <v>2024</v>
      </c>
      <c r="R14" s="20">
        <v>56323.170309999994</v>
      </c>
      <c r="S14" s="20">
        <v>61026.144039999999</v>
      </c>
      <c r="T14" s="20">
        <v>4702.9737300000015</v>
      </c>
      <c r="U14" s="15">
        <f>GETPIVOTDATA("Sum of Var $ ",$Q$5,"Year Closed",2024)/GETPIVOTDATA("Sum of Budget",$Q$5,"Year Closed",2024)</f>
        <v>8.3499804860327681E-2</v>
      </c>
      <c r="V14" s="15"/>
    </row>
    <row r="15" spans="1:22" x14ac:dyDescent="0.25">
      <c r="A15" s="1">
        <v>12421601</v>
      </c>
      <c r="B15" s="1">
        <v>2016</v>
      </c>
      <c r="C15" s="13">
        <v>2017</v>
      </c>
      <c r="D15" s="12" t="s">
        <v>40</v>
      </c>
      <c r="E15" s="12" t="s">
        <v>41</v>
      </c>
      <c r="F15" s="30">
        <v>881.6</v>
      </c>
      <c r="G15" s="30">
        <v>645.24653000000001</v>
      </c>
      <c r="H15" s="14">
        <f t="shared" si="0"/>
        <v>-236.35347000000002</v>
      </c>
      <c r="I15" s="15">
        <f t="shared" si="1"/>
        <v>-0.26809604128856623</v>
      </c>
      <c r="J15" s="69" t="s">
        <v>1320</v>
      </c>
      <c r="K15" s="16" t="s">
        <v>1321</v>
      </c>
      <c r="Q15" s="13">
        <v>2025</v>
      </c>
      <c r="R15" s="20">
        <v>38155.873</v>
      </c>
      <c r="S15" s="20">
        <v>45816.328540000002</v>
      </c>
      <c r="T15" s="20">
        <v>7660.4555399999999</v>
      </c>
      <c r="U15" s="15">
        <f>GETPIVOTDATA("Sum of Var $ ",$Q$5,"Year Closed",2025)/GETPIVOTDATA("Sum of Budget",$Q$5,"Year Closed",2025)</f>
        <v>0.20076740322518632</v>
      </c>
      <c r="V15" s="15"/>
    </row>
    <row r="16" spans="1:22" ht="15.75" thickBot="1" x14ac:dyDescent="0.3">
      <c r="A16" s="1">
        <v>12421602</v>
      </c>
      <c r="B16" s="1">
        <v>2016</v>
      </c>
      <c r="C16" s="13">
        <v>2017</v>
      </c>
      <c r="D16" s="12" t="s">
        <v>42</v>
      </c>
      <c r="E16" s="12" t="s">
        <v>43</v>
      </c>
      <c r="F16" s="30">
        <v>1170.5</v>
      </c>
      <c r="G16" s="30">
        <v>1154.4370700000002</v>
      </c>
      <c r="H16" s="14">
        <f t="shared" si="0"/>
        <v>-16.062929999999824</v>
      </c>
      <c r="I16" s="15">
        <f t="shared" si="1"/>
        <v>-1.372313541221685E-2</v>
      </c>
      <c r="J16" s="69" t="s">
        <v>1320</v>
      </c>
      <c r="K16" s="16" t="s">
        <v>1321</v>
      </c>
      <c r="Q16" s="46" t="s">
        <v>39</v>
      </c>
      <c r="R16" s="47">
        <v>1055746.03158</v>
      </c>
      <c r="S16" s="47">
        <v>999209.87980000023</v>
      </c>
      <c r="T16" s="47">
        <v>-56536.151779999993</v>
      </c>
      <c r="U16" s="22">
        <f>GETPIVOTDATA("Sum of Var $ ",$Q$5)/GETPIVOTDATA("Sum of Budget",$Q$5)</f>
        <v>-5.3550901532056501E-2</v>
      </c>
    </row>
    <row r="17" spans="1:18" ht="15.75" thickTop="1" x14ac:dyDescent="0.25">
      <c r="A17" s="1">
        <v>12421603</v>
      </c>
      <c r="B17" s="1">
        <v>2016</v>
      </c>
      <c r="C17" s="13">
        <v>2017</v>
      </c>
      <c r="D17" s="12" t="s">
        <v>44</v>
      </c>
      <c r="E17" s="12" t="s">
        <v>45</v>
      </c>
      <c r="F17" s="30">
        <v>889.8</v>
      </c>
      <c r="G17" s="30">
        <v>978.53091000000006</v>
      </c>
      <c r="H17" s="14">
        <f t="shared" si="0"/>
        <v>88.730910000000108</v>
      </c>
      <c r="I17" s="15">
        <f t="shared" si="1"/>
        <v>9.972006068779514E-2</v>
      </c>
      <c r="J17" s="69" t="s">
        <v>1320</v>
      </c>
      <c r="K17" s="16" t="s">
        <v>1321</v>
      </c>
    </row>
    <row r="18" spans="1:18" x14ac:dyDescent="0.25">
      <c r="A18" s="1">
        <v>12421608</v>
      </c>
      <c r="B18" s="1">
        <v>2016</v>
      </c>
      <c r="C18" s="13">
        <v>2017</v>
      </c>
      <c r="D18" s="12" t="s">
        <v>47</v>
      </c>
      <c r="E18" s="12" t="s">
        <v>48</v>
      </c>
      <c r="F18" s="30">
        <v>191.9</v>
      </c>
      <c r="G18" s="30">
        <v>196.26076</v>
      </c>
      <c r="H18" s="14">
        <f t="shared" si="0"/>
        <v>4.3607599999999991</v>
      </c>
      <c r="I18" s="15">
        <f t="shared" si="1"/>
        <v>2.2724127149557054E-2</v>
      </c>
      <c r="J18" s="69" t="s">
        <v>1320</v>
      </c>
      <c r="K18" s="16" t="s">
        <v>1321</v>
      </c>
    </row>
    <row r="19" spans="1:18" x14ac:dyDescent="0.25">
      <c r="A19" s="1">
        <v>12421613</v>
      </c>
      <c r="B19" s="1">
        <v>2016</v>
      </c>
      <c r="C19" s="13">
        <v>2017</v>
      </c>
      <c r="D19" s="12" t="s">
        <v>49</v>
      </c>
      <c r="E19" s="12" t="s">
        <v>50</v>
      </c>
      <c r="F19" s="30">
        <v>836.8</v>
      </c>
      <c r="G19" s="30">
        <v>762.10996999999998</v>
      </c>
      <c r="H19" s="14">
        <f t="shared" si="0"/>
        <v>-74.690029999999979</v>
      </c>
      <c r="I19" s="15">
        <f t="shared" si="1"/>
        <v>-8.9256728011472261E-2</v>
      </c>
      <c r="J19" s="69" t="s">
        <v>1320</v>
      </c>
      <c r="K19" s="16" t="s">
        <v>1321</v>
      </c>
      <c r="Q19" s="12" t="s">
        <v>46</v>
      </c>
    </row>
    <row r="20" spans="1:18" x14ac:dyDescent="0.25">
      <c r="A20" s="1">
        <v>12421615</v>
      </c>
      <c r="B20" s="1">
        <v>2016</v>
      </c>
      <c r="C20" s="13">
        <v>2017</v>
      </c>
      <c r="D20" s="12" t="s">
        <v>51</v>
      </c>
      <c r="E20" s="12" t="s">
        <v>52</v>
      </c>
      <c r="F20" s="30">
        <v>564</v>
      </c>
      <c r="G20" s="30">
        <v>615.24950000000001</v>
      </c>
      <c r="H20" s="14">
        <f t="shared" si="0"/>
        <v>51.249500000000012</v>
      </c>
      <c r="I20" s="15">
        <f t="shared" si="1"/>
        <v>9.0867907801418457E-2</v>
      </c>
      <c r="J20" s="69" t="s">
        <v>1320</v>
      </c>
      <c r="K20" s="16" t="s">
        <v>1321</v>
      </c>
    </row>
    <row r="21" spans="1:18" x14ac:dyDescent="0.25">
      <c r="A21" s="1">
        <v>13321601</v>
      </c>
      <c r="B21" s="1">
        <v>2016</v>
      </c>
      <c r="C21" s="13">
        <v>2017</v>
      </c>
      <c r="D21" s="12" t="s">
        <v>53</v>
      </c>
      <c r="E21" s="12" t="s">
        <v>54</v>
      </c>
      <c r="F21" s="30">
        <v>311.8</v>
      </c>
      <c r="G21" s="30">
        <v>267.87251000000003</v>
      </c>
      <c r="H21" s="14">
        <f t="shared" si="0"/>
        <v>-43.927489999999977</v>
      </c>
      <c r="I21" s="15">
        <f t="shared" si="1"/>
        <v>-0.14088354714560608</v>
      </c>
      <c r="J21" s="69" t="s">
        <v>1320</v>
      </c>
      <c r="K21" s="16" t="s">
        <v>1321</v>
      </c>
      <c r="Q21" s="15">
        <v>-0.999</v>
      </c>
      <c r="R21" s="15">
        <v>-0.9</v>
      </c>
    </row>
    <row r="22" spans="1:18" x14ac:dyDescent="0.25">
      <c r="A22" s="1">
        <v>13321691</v>
      </c>
      <c r="B22" s="1">
        <v>2016</v>
      </c>
      <c r="C22" s="13">
        <v>2017</v>
      </c>
      <c r="D22" s="12" t="s">
        <v>55</v>
      </c>
      <c r="E22" s="12" t="s">
        <v>56</v>
      </c>
      <c r="F22" s="30">
        <v>3047.1</v>
      </c>
      <c r="G22" s="30">
        <v>2968.2856499999998</v>
      </c>
      <c r="H22" s="14">
        <f t="shared" si="0"/>
        <v>-78.814350000000104</v>
      </c>
      <c r="I22" s="15">
        <f t="shared" si="1"/>
        <v>-2.5865363788520269E-2</v>
      </c>
      <c r="J22" s="69" t="s">
        <v>1320</v>
      </c>
      <c r="K22" s="16" t="s">
        <v>1321</v>
      </c>
      <c r="Q22" s="15">
        <v>-0.89900000000000002</v>
      </c>
      <c r="R22" s="15">
        <v>-0.8</v>
      </c>
    </row>
    <row r="23" spans="1:18" x14ac:dyDescent="0.25">
      <c r="A23" s="1">
        <v>13331405</v>
      </c>
      <c r="B23" s="1">
        <v>2014</v>
      </c>
      <c r="C23" s="13">
        <v>2017</v>
      </c>
      <c r="D23" s="12" t="s">
        <v>57</v>
      </c>
      <c r="E23" s="12" t="s">
        <v>58</v>
      </c>
      <c r="F23" s="30">
        <v>819.4</v>
      </c>
      <c r="G23" s="30">
        <v>842.73193000000003</v>
      </c>
      <c r="H23" s="14">
        <f t="shared" si="0"/>
        <v>23.331930000000057</v>
      </c>
      <c r="I23" s="15">
        <f t="shared" si="1"/>
        <v>2.8474408103490428E-2</v>
      </c>
      <c r="J23" s="69" t="s">
        <v>1320</v>
      </c>
      <c r="K23" s="16" t="s">
        <v>1321</v>
      </c>
      <c r="Q23" s="15">
        <v>-0.79900000000000004</v>
      </c>
      <c r="R23" s="15">
        <v>-0.70000000000000007</v>
      </c>
    </row>
    <row r="24" spans="1:18" x14ac:dyDescent="0.25">
      <c r="A24" s="1">
        <v>13331603</v>
      </c>
      <c r="B24" s="1">
        <v>2016</v>
      </c>
      <c r="C24" s="13">
        <v>2017</v>
      </c>
      <c r="D24" s="12" t="s">
        <v>59</v>
      </c>
      <c r="E24" s="12" t="s">
        <v>60</v>
      </c>
      <c r="F24" s="30">
        <v>169.9</v>
      </c>
      <c r="G24" s="30">
        <v>257.47280999999998</v>
      </c>
      <c r="H24" s="14">
        <f t="shared" si="0"/>
        <v>87.572809999999976</v>
      </c>
      <c r="I24" s="15">
        <f t="shared" si="1"/>
        <v>0.51543737492642716</v>
      </c>
      <c r="J24" s="69" t="s">
        <v>1320</v>
      </c>
      <c r="K24" s="16" t="s">
        <v>1321</v>
      </c>
      <c r="Q24" s="15">
        <v>-0.69900000000000007</v>
      </c>
      <c r="R24" s="15">
        <v>-0.60000000000000009</v>
      </c>
    </row>
    <row r="25" spans="1:18" x14ac:dyDescent="0.25">
      <c r="A25" s="1">
        <v>13461605</v>
      </c>
      <c r="B25" s="1">
        <v>2016</v>
      </c>
      <c r="C25" s="13">
        <v>2017</v>
      </c>
      <c r="D25" s="12" t="s">
        <v>61</v>
      </c>
      <c r="E25" s="12" t="s">
        <v>62</v>
      </c>
      <c r="F25" s="30">
        <v>612.79999999999995</v>
      </c>
      <c r="G25" s="30">
        <v>616.34056999999996</v>
      </c>
      <c r="H25" s="14">
        <f t="shared" si="0"/>
        <v>3.5405700000000024</v>
      </c>
      <c r="I25" s="15">
        <f t="shared" si="1"/>
        <v>5.7776925587467408E-3</v>
      </c>
      <c r="J25" s="69" t="s">
        <v>1320</v>
      </c>
      <c r="K25" s="16" t="s">
        <v>1321</v>
      </c>
      <c r="Q25" s="15">
        <v>-0.59900000000000009</v>
      </c>
      <c r="R25" s="15">
        <v>-0.50000000000000011</v>
      </c>
    </row>
    <row r="26" spans="1:18" x14ac:dyDescent="0.25">
      <c r="A26" s="1">
        <v>14011604</v>
      </c>
      <c r="B26" s="1">
        <v>2016</v>
      </c>
      <c r="C26" s="13">
        <v>2017</v>
      </c>
      <c r="D26" s="12" t="s">
        <v>63</v>
      </c>
      <c r="E26" s="12" t="s">
        <v>64</v>
      </c>
      <c r="F26" s="30">
        <v>4407.1000000000004</v>
      </c>
      <c r="G26" s="30">
        <v>3652.201</v>
      </c>
      <c r="H26" s="14">
        <f t="shared" si="0"/>
        <v>-754.89900000000034</v>
      </c>
      <c r="I26" s="15">
        <f t="shared" si="1"/>
        <v>-0.17129155226793136</v>
      </c>
      <c r="J26" s="69" t="s">
        <v>1320</v>
      </c>
      <c r="K26" s="16" t="s">
        <v>1321</v>
      </c>
      <c r="Q26" s="15">
        <v>-0.49900000000000011</v>
      </c>
      <c r="R26" s="15">
        <v>-0.40000000000000013</v>
      </c>
    </row>
    <row r="27" spans="1:18" x14ac:dyDescent="0.25">
      <c r="A27" s="1">
        <v>14011606</v>
      </c>
      <c r="B27" s="1">
        <v>2016</v>
      </c>
      <c r="C27" s="13">
        <v>2017</v>
      </c>
      <c r="D27" s="12" t="s">
        <v>65</v>
      </c>
      <c r="E27" s="12" t="s">
        <v>66</v>
      </c>
      <c r="F27" s="30">
        <v>465.2</v>
      </c>
      <c r="G27" s="30">
        <v>465.18887999999998</v>
      </c>
      <c r="H27" s="14">
        <f t="shared" si="0"/>
        <v>-1.1120000000005348E-2</v>
      </c>
      <c r="I27" s="15">
        <f t="shared" si="1"/>
        <v>-2.3903697334491289E-5</v>
      </c>
      <c r="J27" s="69" t="s">
        <v>1320</v>
      </c>
      <c r="K27" s="16" t="s">
        <v>1321</v>
      </c>
      <c r="Q27" s="15">
        <v>-0.39900000000000013</v>
      </c>
      <c r="R27" s="15">
        <v>-0.30000000000000016</v>
      </c>
    </row>
    <row r="28" spans="1:18" x14ac:dyDescent="0.25">
      <c r="A28" s="1">
        <v>14361601</v>
      </c>
      <c r="B28" s="1">
        <v>2016</v>
      </c>
      <c r="C28" s="13">
        <v>2017</v>
      </c>
      <c r="D28" s="12" t="s">
        <v>67</v>
      </c>
      <c r="E28" s="12" t="s">
        <v>68</v>
      </c>
      <c r="F28" s="30">
        <v>4175.6000000000004</v>
      </c>
      <c r="G28" s="30">
        <v>3710.7616600000001</v>
      </c>
      <c r="H28" s="14">
        <f t="shared" si="0"/>
        <v>-464.83834000000024</v>
      </c>
      <c r="I28" s="15">
        <f t="shared" si="1"/>
        <v>-0.111322526104033</v>
      </c>
      <c r="J28" s="69" t="s">
        <v>1320</v>
      </c>
      <c r="K28" s="16" t="s">
        <v>1321</v>
      </c>
      <c r="Q28" s="15">
        <v>-0.29900000000000015</v>
      </c>
      <c r="R28" s="15">
        <v>-0.20000000000000015</v>
      </c>
    </row>
    <row r="29" spans="1:18" x14ac:dyDescent="0.25">
      <c r="A29" s="1">
        <v>13491603</v>
      </c>
      <c r="B29" s="1">
        <v>2016</v>
      </c>
      <c r="C29" s="13">
        <v>2017</v>
      </c>
      <c r="D29" s="12" t="s">
        <v>69</v>
      </c>
      <c r="E29" s="12" t="s">
        <v>70</v>
      </c>
      <c r="F29" s="30">
        <v>1567.9</v>
      </c>
      <c r="G29" s="30">
        <v>1486.43912</v>
      </c>
      <c r="H29" s="14">
        <f t="shared" si="0"/>
        <v>-81.460880000000088</v>
      </c>
      <c r="I29" s="15">
        <f t="shared" si="1"/>
        <v>-5.1955405319216844E-2</v>
      </c>
      <c r="J29" s="69" t="s">
        <v>1320</v>
      </c>
      <c r="K29" s="16" t="s">
        <v>1321</v>
      </c>
      <c r="Q29" s="15">
        <v>-0.19900000000000015</v>
      </c>
      <c r="R29" s="15">
        <v>-0.10000000000000014</v>
      </c>
    </row>
    <row r="30" spans="1:18" x14ac:dyDescent="0.25">
      <c r="A30" s="1">
        <v>14281692</v>
      </c>
      <c r="B30" s="1">
        <v>2016</v>
      </c>
      <c r="C30" s="13">
        <v>2017</v>
      </c>
      <c r="D30" s="12" t="s">
        <v>71</v>
      </c>
      <c r="E30" s="12" t="s">
        <v>72</v>
      </c>
      <c r="F30" s="30">
        <v>2250</v>
      </c>
      <c r="G30" s="30">
        <v>1894.4775500000001</v>
      </c>
      <c r="H30" s="14">
        <f t="shared" si="0"/>
        <v>-355.52244999999994</v>
      </c>
      <c r="I30" s="15">
        <f t="shared" si="1"/>
        <v>-0.15800997777777775</v>
      </c>
      <c r="J30" s="69" t="s">
        <v>1320</v>
      </c>
      <c r="K30" s="16" t="s">
        <v>1321</v>
      </c>
      <c r="Q30" s="15">
        <v>-9.9000000000000143E-2</v>
      </c>
      <c r="R30" s="15">
        <v>-1E-3</v>
      </c>
    </row>
    <row r="31" spans="1:18" x14ac:dyDescent="0.25">
      <c r="A31" s="1">
        <v>13331701</v>
      </c>
      <c r="B31" s="1">
        <v>2017</v>
      </c>
      <c r="C31" s="13">
        <v>2017</v>
      </c>
      <c r="D31" s="12" t="s">
        <v>73</v>
      </c>
      <c r="E31" s="12" t="s">
        <v>74</v>
      </c>
      <c r="F31" s="30">
        <v>2095.9</v>
      </c>
      <c r="G31" s="30">
        <v>1619.77981</v>
      </c>
      <c r="H31" s="14">
        <f t="shared" si="0"/>
        <v>-476.12019000000009</v>
      </c>
      <c r="I31" s="15">
        <f t="shared" si="1"/>
        <v>-0.22716741733861351</v>
      </c>
      <c r="J31" s="69" t="s">
        <v>1320</v>
      </c>
      <c r="K31" s="16" t="s">
        <v>1321</v>
      </c>
      <c r="Q31" s="15">
        <v>0</v>
      </c>
      <c r="R31" s="15">
        <v>9.9000000000000005E-2</v>
      </c>
    </row>
    <row r="32" spans="1:18" x14ac:dyDescent="0.25">
      <c r="A32" s="3">
        <v>12961701</v>
      </c>
      <c r="B32" s="3">
        <v>2017</v>
      </c>
      <c r="C32" s="13">
        <v>2017</v>
      </c>
      <c r="D32" s="12" t="s">
        <v>75</v>
      </c>
      <c r="E32" s="12" t="s">
        <v>76</v>
      </c>
      <c r="F32" s="30">
        <v>2302.1</v>
      </c>
      <c r="G32" s="30">
        <v>2496.5951600000003</v>
      </c>
      <c r="H32" s="14">
        <f t="shared" si="0"/>
        <v>194.4951600000004</v>
      </c>
      <c r="I32" s="15">
        <f t="shared" si="1"/>
        <v>8.4485973676208859E-2</v>
      </c>
      <c r="J32" s="69" t="s">
        <v>1320</v>
      </c>
      <c r="K32" s="16" t="s">
        <v>1321</v>
      </c>
      <c r="Q32" s="15">
        <v>0.1</v>
      </c>
      <c r="R32" s="15">
        <v>0.19900000000000001</v>
      </c>
    </row>
    <row r="33" spans="1:18" x14ac:dyDescent="0.25">
      <c r="A33" s="3">
        <v>12961706</v>
      </c>
      <c r="B33" s="3">
        <v>2017</v>
      </c>
      <c r="C33" s="13">
        <v>2017</v>
      </c>
      <c r="D33" s="12" t="s">
        <v>77</v>
      </c>
      <c r="E33" s="12" t="s">
        <v>78</v>
      </c>
      <c r="F33" s="30">
        <v>321.5</v>
      </c>
      <c r="G33" s="30">
        <v>338.322</v>
      </c>
      <c r="H33" s="14">
        <f t="shared" si="0"/>
        <v>16.822000000000003</v>
      </c>
      <c r="I33" s="15">
        <f t="shared" si="1"/>
        <v>5.2323483670295497E-2</v>
      </c>
      <c r="J33" s="69" t="s">
        <v>1320</v>
      </c>
      <c r="K33" s="16" t="s">
        <v>1321</v>
      </c>
      <c r="Q33" s="15">
        <v>0.2</v>
      </c>
      <c r="R33" s="15">
        <v>0.29900000000000004</v>
      </c>
    </row>
    <row r="34" spans="1:18" x14ac:dyDescent="0.25">
      <c r="A34" s="1">
        <v>12961707</v>
      </c>
      <c r="B34" s="1">
        <v>2017</v>
      </c>
      <c r="C34" s="13">
        <v>2017</v>
      </c>
      <c r="D34" s="12" t="s">
        <v>79</v>
      </c>
      <c r="E34" s="12" t="s">
        <v>80</v>
      </c>
      <c r="F34" s="30">
        <v>2437.3000000000002</v>
      </c>
      <c r="G34" s="30">
        <v>3058.10905</v>
      </c>
      <c r="H34" s="14">
        <f t="shared" si="0"/>
        <v>620.80904999999984</v>
      </c>
      <c r="I34" s="15">
        <f t="shared" si="1"/>
        <v>0.25471179173675779</v>
      </c>
      <c r="J34" s="69" t="s">
        <v>1320</v>
      </c>
      <c r="K34" s="16" t="s">
        <v>1321</v>
      </c>
      <c r="Q34" s="15">
        <v>0.30000000000000004</v>
      </c>
      <c r="R34" s="15">
        <v>0.39900000000000002</v>
      </c>
    </row>
    <row r="35" spans="1:18" x14ac:dyDescent="0.25">
      <c r="A35" s="4">
        <v>12961702</v>
      </c>
      <c r="B35" s="4">
        <v>2017</v>
      </c>
      <c r="C35" s="13">
        <v>2017</v>
      </c>
      <c r="D35" s="12" t="s">
        <v>81</v>
      </c>
      <c r="E35" s="12" t="s">
        <v>82</v>
      </c>
      <c r="F35" s="30">
        <v>210.8</v>
      </c>
      <c r="G35" s="30">
        <v>196.03856999999999</v>
      </c>
      <c r="H35" s="14">
        <f t="shared" si="0"/>
        <v>-14.761430000000018</v>
      </c>
      <c r="I35" s="15">
        <f t="shared" si="1"/>
        <v>-7.0025759013282812E-2</v>
      </c>
      <c r="J35" s="69" t="s">
        <v>1320</v>
      </c>
      <c r="K35" s="16" t="s">
        <v>1321</v>
      </c>
      <c r="Q35" s="15">
        <v>0.4</v>
      </c>
      <c r="R35" s="15">
        <v>0.499</v>
      </c>
    </row>
    <row r="36" spans="1:18" x14ac:dyDescent="0.25">
      <c r="A36" s="4">
        <v>12961703</v>
      </c>
      <c r="B36" s="4">
        <v>2017</v>
      </c>
      <c r="C36" s="13">
        <v>2017</v>
      </c>
      <c r="D36" s="12" t="s">
        <v>83</v>
      </c>
      <c r="E36" s="12" t="s">
        <v>84</v>
      </c>
      <c r="F36" s="30">
        <v>142.9</v>
      </c>
      <c r="G36" s="30">
        <v>191.37642000000002</v>
      </c>
      <c r="H36" s="14">
        <f t="shared" si="0"/>
        <v>48.476420000000019</v>
      </c>
      <c r="I36" s="15">
        <f t="shared" si="1"/>
        <v>0.3392331700489854</v>
      </c>
      <c r="J36" s="69" t="s">
        <v>1320</v>
      </c>
      <c r="K36" s="16" t="s">
        <v>1321</v>
      </c>
      <c r="Q36" s="15">
        <v>0.5</v>
      </c>
      <c r="R36" s="15">
        <v>0.59899999999999998</v>
      </c>
    </row>
    <row r="37" spans="1:18" x14ac:dyDescent="0.25">
      <c r="A37" s="4">
        <v>12961704</v>
      </c>
      <c r="B37" s="4">
        <v>2017</v>
      </c>
      <c r="C37" s="13">
        <v>2017</v>
      </c>
      <c r="D37" s="12" t="s">
        <v>85</v>
      </c>
      <c r="E37" s="12" t="s">
        <v>86</v>
      </c>
      <c r="F37" s="30">
        <v>279.3</v>
      </c>
      <c r="G37" s="30">
        <v>273.90096999999997</v>
      </c>
      <c r="H37" s="14">
        <f t="shared" si="0"/>
        <v>-5.3990300000000389</v>
      </c>
      <c r="I37" s="15">
        <f t="shared" si="1"/>
        <v>-1.9330576441102896E-2</v>
      </c>
      <c r="J37" s="69" t="s">
        <v>1320</v>
      </c>
      <c r="K37" s="16" t="s">
        <v>1321</v>
      </c>
      <c r="Q37" s="15">
        <v>0.6</v>
      </c>
      <c r="R37" s="15">
        <v>0.69899999999999995</v>
      </c>
    </row>
    <row r="38" spans="1:18" x14ac:dyDescent="0.25">
      <c r="A38" s="1">
        <v>13251718</v>
      </c>
      <c r="B38" s="1">
        <v>2017</v>
      </c>
      <c r="C38" s="13">
        <v>2017</v>
      </c>
      <c r="D38" s="12" t="s">
        <v>9</v>
      </c>
      <c r="E38" s="12" t="s">
        <v>10</v>
      </c>
      <c r="F38" s="30">
        <v>373.4</v>
      </c>
      <c r="G38" s="30">
        <v>236.58428000000001</v>
      </c>
      <c r="H38" s="14">
        <f t="shared" si="0"/>
        <v>-136.81571999999997</v>
      </c>
      <c r="I38" s="15">
        <f t="shared" si="1"/>
        <v>-0.3664052490626673</v>
      </c>
      <c r="J38" s="69" t="s">
        <v>1320</v>
      </c>
      <c r="K38" s="16" t="s">
        <v>1321</v>
      </c>
      <c r="Q38" s="15">
        <v>0.7</v>
      </c>
      <c r="R38" s="15">
        <v>0.79899999999999993</v>
      </c>
    </row>
    <row r="39" spans="1:18" x14ac:dyDescent="0.25">
      <c r="A39" s="1">
        <v>14111702</v>
      </c>
      <c r="B39" s="1">
        <v>2017</v>
      </c>
      <c r="C39" s="13">
        <v>2017</v>
      </c>
      <c r="D39" s="12" t="s">
        <v>87</v>
      </c>
      <c r="E39" s="12" t="s">
        <v>88</v>
      </c>
      <c r="F39" s="30">
        <v>199.8</v>
      </c>
      <c r="G39" s="30">
        <v>138.97298999999998</v>
      </c>
      <c r="H39" s="14">
        <f t="shared" si="0"/>
        <v>-60.82701000000003</v>
      </c>
      <c r="I39" s="15">
        <f t="shared" si="1"/>
        <v>-0.30443948948948962</v>
      </c>
      <c r="J39" s="69" t="s">
        <v>1320</v>
      </c>
      <c r="K39" s="16" t="s">
        <v>1321</v>
      </c>
      <c r="Q39" s="15">
        <v>0.79999999999999993</v>
      </c>
      <c r="R39" s="15">
        <v>0.89899999999999991</v>
      </c>
    </row>
    <row r="40" spans="1:18" x14ac:dyDescent="0.25">
      <c r="A40" s="1">
        <v>13251710</v>
      </c>
      <c r="B40" s="1">
        <v>2017</v>
      </c>
      <c r="C40" s="13">
        <v>2017</v>
      </c>
      <c r="D40" s="12" t="s">
        <v>89</v>
      </c>
      <c r="E40" s="12" t="s">
        <v>90</v>
      </c>
      <c r="F40" s="30">
        <v>2197.3000000000002</v>
      </c>
      <c r="G40" s="30">
        <v>1815.20326</v>
      </c>
      <c r="H40" s="14">
        <f t="shared" si="0"/>
        <v>-382.09674000000018</v>
      </c>
      <c r="I40" s="15">
        <f t="shared" si="1"/>
        <v>-0.17389375142220004</v>
      </c>
      <c r="J40" s="69" t="s">
        <v>1320</v>
      </c>
      <c r="K40" s="16" t="s">
        <v>1321</v>
      </c>
      <c r="Q40" s="15">
        <v>0.89999999999999991</v>
      </c>
      <c r="R40" s="15">
        <v>0.99899999999999989</v>
      </c>
    </row>
    <row r="41" spans="1:18" x14ac:dyDescent="0.25">
      <c r="A41" s="1">
        <v>13251711</v>
      </c>
      <c r="B41" s="1">
        <v>2017</v>
      </c>
      <c r="C41" s="13">
        <v>2017</v>
      </c>
      <c r="D41" s="12" t="s">
        <v>91</v>
      </c>
      <c r="E41" s="12" t="s">
        <v>92</v>
      </c>
      <c r="F41" s="30">
        <v>1458.8</v>
      </c>
      <c r="G41" s="30">
        <v>689.38747000000001</v>
      </c>
      <c r="H41" s="14">
        <f t="shared" si="0"/>
        <v>-769.41252999999995</v>
      </c>
      <c r="I41" s="15">
        <f t="shared" si="1"/>
        <v>-0.52742838634494105</v>
      </c>
      <c r="J41" s="69" t="s">
        <v>1320</v>
      </c>
      <c r="K41" s="16" t="s">
        <v>1321</v>
      </c>
    </row>
    <row r="42" spans="1:18" x14ac:dyDescent="0.25">
      <c r="A42" s="1">
        <v>13461706</v>
      </c>
      <c r="B42" s="1">
        <v>2017</v>
      </c>
      <c r="C42" s="13">
        <v>2017</v>
      </c>
      <c r="D42" s="12" t="s">
        <v>93</v>
      </c>
      <c r="E42" s="12" t="s">
        <v>94</v>
      </c>
      <c r="F42" s="30">
        <v>194.7</v>
      </c>
      <c r="G42" s="30">
        <v>161.26495</v>
      </c>
      <c r="H42" s="14">
        <f t="shared" si="0"/>
        <v>-33.43504999999999</v>
      </c>
      <c r="I42" s="15">
        <f t="shared" si="1"/>
        <v>-0.17172598870056494</v>
      </c>
      <c r="J42" s="69" t="s">
        <v>1320</v>
      </c>
      <c r="K42" s="16" t="s">
        <v>1321</v>
      </c>
    </row>
    <row r="43" spans="1:18" x14ac:dyDescent="0.25">
      <c r="A43" s="4">
        <v>13331703</v>
      </c>
      <c r="B43" s="4">
        <v>2017</v>
      </c>
      <c r="C43" s="13">
        <v>2017</v>
      </c>
      <c r="D43" s="12" t="s">
        <v>95</v>
      </c>
      <c r="E43" s="12" t="s">
        <v>96</v>
      </c>
      <c r="F43" s="30">
        <v>1058.8</v>
      </c>
      <c r="G43" s="30">
        <v>717.25810999999999</v>
      </c>
      <c r="H43" s="14">
        <f t="shared" si="0"/>
        <v>-341.54188999999997</v>
      </c>
      <c r="I43" s="15">
        <f t="shared" si="1"/>
        <v>-0.32257450887797506</v>
      </c>
      <c r="J43" s="69" t="s">
        <v>1320</v>
      </c>
      <c r="K43" s="16" t="s">
        <v>1321</v>
      </c>
    </row>
    <row r="44" spans="1:18" x14ac:dyDescent="0.25">
      <c r="A44" s="3">
        <v>14011602</v>
      </c>
      <c r="B44" s="3">
        <v>2016</v>
      </c>
      <c r="C44" s="13">
        <v>2017</v>
      </c>
      <c r="D44" s="12" t="s">
        <v>97</v>
      </c>
      <c r="E44" s="12" t="s">
        <v>98</v>
      </c>
      <c r="F44" s="30">
        <v>1453.8</v>
      </c>
      <c r="G44" s="30">
        <v>881.77620999999999</v>
      </c>
      <c r="H44" s="14">
        <f t="shared" si="0"/>
        <v>-572.02378999999996</v>
      </c>
      <c r="I44" s="15">
        <f t="shared" si="1"/>
        <v>-0.39346800797908926</v>
      </c>
      <c r="J44" s="69" t="s">
        <v>1320</v>
      </c>
      <c r="K44" s="16" t="s">
        <v>1321</v>
      </c>
    </row>
    <row r="45" spans="1:18" x14ac:dyDescent="0.25">
      <c r="A45" s="5">
        <v>13251709</v>
      </c>
      <c r="B45" s="5">
        <v>2017</v>
      </c>
      <c r="C45" s="13">
        <v>2017</v>
      </c>
      <c r="D45" s="12" t="s">
        <v>99</v>
      </c>
      <c r="E45" s="12" t="s">
        <v>100</v>
      </c>
      <c r="F45" s="30">
        <v>188.9</v>
      </c>
      <c r="G45" s="30">
        <v>149.27403000000001</v>
      </c>
      <c r="H45" s="14">
        <f t="shared" si="0"/>
        <v>-39.625969999999995</v>
      </c>
      <c r="I45" s="15">
        <f t="shared" si="1"/>
        <v>-0.20977220751720485</v>
      </c>
      <c r="J45" s="69" t="s">
        <v>1320</v>
      </c>
      <c r="K45" s="16" t="s">
        <v>1321</v>
      </c>
    </row>
    <row r="46" spans="1:18" x14ac:dyDescent="0.25">
      <c r="A46" s="5">
        <v>20081710</v>
      </c>
      <c r="B46" s="5">
        <v>2017</v>
      </c>
      <c r="C46" s="13">
        <v>2017</v>
      </c>
      <c r="D46" s="12" t="s">
        <v>101</v>
      </c>
      <c r="E46" s="12" t="s">
        <v>101</v>
      </c>
      <c r="F46" s="30">
        <v>923.4</v>
      </c>
      <c r="G46" s="30">
        <v>503.50258000000002</v>
      </c>
      <c r="H46" s="14">
        <f t="shared" si="0"/>
        <v>-419.89741999999995</v>
      </c>
      <c r="I46" s="15">
        <f t="shared" si="1"/>
        <v>-0.45472971626597353</v>
      </c>
      <c r="J46" s="69" t="s">
        <v>1320</v>
      </c>
      <c r="K46" s="16" t="s">
        <v>1321</v>
      </c>
    </row>
    <row r="47" spans="1:18" x14ac:dyDescent="0.25">
      <c r="A47" s="3">
        <v>13501705</v>
      </c>
      <c r="B47" s="3">
        <v>2017</v>
      </c>
      <c r="C47" s="13">
        <v>2017</v>
      </c>
      <c r="D47" s="12" t="s">
        <v>102</v>
      </c>
      <c r="E47" s="12" t="s">
        <v>103</v>
      </c>
      <c r="F47" s="30">
        <v>89.7</v>
      </c>
      <c r="G47" s="30">
        <v>73.401330000000002</v>
      </c>
      <c r="H47" s="14">
        <f t="shared" si="0"/>
        <v>-16.298670000000001</v>
      </c>
      <c r="I47" s="15">
        <f t="shared" si="1"/>
        <v>-0.18170200668896322</v>
      </c>
      <c r="J47" s="69" t="s">
        <v>1320</v>
      </c>
      <c r="K47" s="16" t="s">
        <v>1321</v>
      </c>
    </row>
    <row r="48" spans="1:18" x14ac:dyDescent="0.25">
      <c r="A48" s="5">
        <v>12931704</v>
      </c>
      <c r="B48" s="5">
        <v>2017</v>
      </c>
      <c r="C48" s="13">
        <v>2017</v>
      </c>
      <c r="D48" s="12" t="s">
        <v>104</v>
      </c>
      <c r="E48" s="12" t="s">
        <v>105</v>
      </c>
      <c r="F48" s="30">
        <v>489</v>
      </c>
      <c r="G48" s="30">
        <v>355.48475999999999</v>
      </c>
      <c r="H48" s="14">
        <f t="shared" si="0"/>
        <v>-133.51524000000001</v>
      </c>
      <c r="I48" s="15">
        <f t="shared" si="1"/>
        <v>-0.27303730061349696</v>
      </c>
      <c r="J48" s="69" t="s">
        <v>1320</v>
      </c>
      <c r="K48" s="16" t="s">
        <v>1321</v>
      </c>
    </row>
    <row r="49" spans="1:11" x14ac:dyDescent="0.25">
      <c r="A49" s="5">
        <v>12421704</v>
      </c>
      <c r="B49" s="5">
        <v>2017</v>
      </c>
      <c r="C49" s="13">
        <v>2017</v>
      </c>
      <c r="D49" s="12" t="s">
        <v>106</v>
      </c>
      <c r="E49" s="12" t="s">
        <v>107</v>
      </c>
      <c r="F49" s="30">
        <v>199.3</v>
      </c>
      <c r="G49" s="30">
        <v>228.64910999999998</v>
      </c>
      <c r="H49" s="14">
        <f t="shared" si="0"/>
        <v>29.349109999999968</v>
      </c>
      <c r="I49" s="15">
        <f t="shared" si="1"/>
        <v>0.14726096337180114</v>
      </c>
      <c r="J49" s="69" t="s">
        <v>1320</v>
      </c>
      <c r="K49" s="16" t="s">
        <v>1321</v>
      </c>
    </row>
    <row r="50" spans="1:11" x14ac:dyDescent="0.25">
      <c r="A50" s="5">
        <v>12421705</v>
      </c>
      <c r="B50" s="5">
        <v>2017</v>
      </c>
      <c r="C50" s="13">
        <v>2017</v>
      </c>
      <c r="D50" s="12" t="s">
        <v>108</v>
      </c>
      <c r="E50" s="12" t="s">
        <v>108</v>
      </c>
      <c r="F50" s="30">
        <v>49</v>
      </c>
      <c r="G50" s="30">
        <v>49.913699999999999</v>
      </c>
      <c r="H50" s="14">
        <f t="shared" si="0"/>
        <v>0.91369999999999862</v>
      </c>
      <c r="I50" s="15">
        <f t="shared" si="1"/>
        <v>1.8646938775510175E-2</v>
      </c>
      <c r="J50" s="69" t="s">
        <v>1320</v>
      </c>
      <c r="K50" s="16" t="s">
        <v>1321</v>
      </c>
    </row>
    <row r="51" spans="1:11" x14ac:dyDescent="0.25">
      <c r="A51" s="3">
        <v>13491708</v>
      </c>
      <c r="B51" s="3">
        <v>2017</v>
      </c>
      <c r="C51" s="13">
        <v>2017</v>
      </c>
      <c r="D51" s="12" t="s">
        <v>109</v>
      </c>
      <c r="E51" s="12" t="s">
        <v>110</v>
      </c>
      <c r="F51" s="30">
        <v>2404.1</v>
      </c>
      <c r="G51" s="30">
        <v>3234.6081300000001</v>
      </c>
      <c r="H51" s="14">
        <f t="shared" si="0"/>
        <v>830.50813000000016</v>
      </c>
      <c r="I51" s="15">
        <f t="shared" si="1"/>
        <v>0.34545490204234441</v>
      </c>
      <c r="J51" s="69" t="s">
        <v>1320</v>
      </c>
      <c r="K51" s="16" t="s">
        <v>1321</v>
      </c>
    </row>
    <row r="52" spans="1:11" x14ac:dyDescent="0.25">
      <c r="A52" s="6">
        <v>13071701</v>
      </c>
      <c r="B52" s="6">
        <v>2017</v>
      </c>
      <c r="C52" s="13">
        <v>2017</v>
      </c>
      <c r="D52" s="12" t="s">
        <v>111</v>
      </c>
      <c r="E52" s="12" t="s">
        <v>112</v>
      </c>
      <c r="F52" s="30">
        <v>198.8</v>
      </c>
      <c r="G52" s="30">
        <v>273.86599999999999</v>
      </c>
      <c r="H52" s="14">
        <f t="shared" si="0"/>
        <v>75.065999999999974</v>
      </c>
      <c r="I52" s="15">
        <f t="shared" si="1"/>
        <v>0.37759557344064371</v>
      </c>
      <c r="J52" s="69" t="s">
        <v>1320</v>
      </c>
      <c r="K52" s="16" t="s">
        <v>1321</v>
      </c>
    </row>
    <row r="53" spans="1:11" x14ac:dyDescent="0.25">
      <c r="A53" s="6">
        <v>13251706</v>
      </c>
      <c r="B53" s="6">
        <v>2017</v>
      </c>
      <c r="C53" s="13">
        <v>2017</v>
      </c>
      <c r="D53" s="12" t="s">
        <v>113</v>
      </c>
      <c r="E53" s="12" t="s">
        <v>114</v>
      </c>
      <c r="F53" s="30">
        <v>1000</v>
      </c>
      <c r="G53" s="30">
        <v>1437.20697</v>
      </c>
      <c r="H53" s="14">
        <f t="shared" si="0"/>
        <v>437.20696999999996</v>
      </c>
      <c r="I53" s="15">
        <f t="shared" si="1"/>
        <v>0.43720696999999997</v>
      </c>
      <c r="J53" s="69" t="s">
        <v>1320</v>
      </c>
      <c r="K53" s="16" t="s">
        <v>1321</v>
      </c>
    </row>
    <row r="54" spans="1:11" x14ac:dyDescent="0.25">
      <c r="A54" s="6">
        <v>12421710</v>
      </c>
      <c r="B54" s="6">
        <v>2017</v>
      </c>
      <c r="C54" s="13">
        <v>2017</v>
      </c>
      <c r="D54" s="12" t="s">
        <v>115</v>
      </c>
      <c r="E54" s="12" t="s">
        <v>116</v>
      </c>
      <c r="F54" s="30">
        <v>118.4</v>
      </c>
      <c r="G54" s="30">
        <v>121.13525</v>
      </c>
      <c r="H54" s="14">
        <f t="shared" si="0"/>
        <v>2.7352499999999935</v>
      </c>
      <c r="I54" s="15">
        <f t="shared" si="1"/>
        <v>2.3101773648648592E-2</v>
      </c>
      <c r="J54" s="69" t="s">
        <v>1320</v>
      </c>
      <c r="K54" s="16" t="s">
        <v>1321</v>
      </c>
    </row>
    <row r="55" spans="1:11" x14ac:dyDescent="0.25">
      <c r="A55" s="6">
        <v>12931709</v>
      </c>
      <c r="B55" s="6">
        <v>2017</v>
      </c>
      <c r="C55" s="13">
        <v>2017</v>
      </c>
      <c r="D55" s="12" t="s">
        <v>117</v>
      </c>
      <c r="E55" s="12" t="s">
        <v>118</v>
      </c>
      <c r="F55" s="30">
        <v>46.8</v>
      </c>
      <c r="G55" s="30">
        <v>45.493379999999995</v>
      </c>
      <c r="H55" s="14">
        <f t="shared" si="0"/>
        <v>-1.3066200000000023</v>
      </c>
      <c r="I55" s="15">
        <f t="shared" si="1"/>
        <v>-2.7919230769230821E-2</v>
      </c>
      <c r="J55" s="69" t="s">
        <v>1320</v>
      </c>
      <c r="K55" s="16" t="s">
        <v>1321</v>
      </c>
    </row>
    <row r="56" spans="1:11" x14ac:dyDescent="0.25">
      <c r="A56" s="6">
        <v>13251707</v>
      </c>
      <c r="B56" s="6">
        <v>2017</v>
      </c>
      <c r="C56" s="13">
        <v>2017</v>
      </c>
      <c r="D56" s="12" t="s">
        <v>119</v>
      </c>
      <c r="E56" s="12" t="s">
        <v>120</v>
      </c>
      <c r="F56" s="30">
        <v>495.8</v>
      </c>
      <c r="G56" s="30">
        <v>397.84487000000001</v>
      </c>
      <c r="H56" s="14">
        <f t="shared" si="0"/>
        <v>-97.955129999999997</v>
      </c>
      <c r="I56" s="15">
        <f t="shared" si="1"/>
        <v>-0.19756984671238401</v>
      </c>
      <c r="J56" s="69" t="s">
        <v>1320</v>
      </c>
      <c r="K56" s="16" t="s">
        <v>1321</v>
      </c>
    </row>
    <row r="57" spans="1:11" x14ac:dyDescent="0.25">
      <c r="A57" s="6">
        <v>12901702</v>
      </c>
      <c r="B57" s="6">
        <v>2017</v>
      </c>
      <c r="C57" s="13">
        <v>2017</v>
      </c>
      <c r="D57" s="12" t="s">
        <v>121</v>
      </c>
      <c r="E57" s="12" t="s">
        <v>122</v>
      </c>
      <c r="F57" s="30">
        <v>305.39999999999998</v>
      </c>
      <c r="G57" s="30">
        <v>334.11096000000003</v>
      </c>
      <c r="H57" s="14">
        <f t="shared" si="0"/>
        <v>28.710960000000057</v>
      </c>
      <c r="I57" s="15">
        <f t="shared" si="1"/>
        <v>9.4011001964636742E-2</v>
      </c>
      <c r="J57" s="69" t="s">
        <v>1320</v>
      </c>
      <c r="K57" s="16" t="s">
        <v>1321</v>
      </c>
    </row>
    <row r="58" spans="1:11" x14ac:dyDescent="0.25">
      <c r="A58" s="6">
        <v>12791701</v>
      </c>
      <c r="B58" s="6">
        <v>2017</v>
      </c>
      <c r="C58" s="13">
        <v>2017</v>
      </c>
      <c r="D58" s="12" t="s">
        <v>123</v>
      </c>
      <c r="E58" s="12" t="s">
        <v>124</v>
      </c>
      <c r="F58" s="30">
        <v>113.4</v>
      </c>
      <c r="G58" s="30">
        <v>112.04888000000001</v>
      </c>
      <c r="H58" s="14">
        <f t="shared" si="0"/>
        <v>-1.3511199999999945</v>
      </c>
      <c r="I58" s="15">
        <f t="shared" si="1"/>
        <v>-1.1914638447971733E-2</v>
      </c>
      <c r="J58" s="69" t="s">
        <v>1320</v>
      </c>
      <c r="K58" s="16" t="s">
        <v>1321</v>
      </c>
    </row>
    <row r="59" spans="1:11" x14ac:dyDescent="0.25">
      <c r="A59" s="7">
        <v>13961703</v>
      </c>
      <c r="B59" s="7">
        <v>2017</v>
      </c>
      <c r="C59" s="13">
        <v>2017</v>
      </c>
      <c r="D59" s="12" t="s">
        <v>125</v>
      </c>
      <c r="E59" s="12" t="s">
        <v>126</v>
      </c>
      <c r="F59" s="30">
        <v>199.2</v>
      </c>
      <c r="G59" s="30">
        <v>115.97474000000001</v>
      </c>
      <c r="H59" s="14">
        <f t="shared" si="0"/>
        <v>-83.225259999999977</v>
      </c>
      <c r="I59" s="15">
        <f t="shared" si="1"/>
        <v>-0.41779748995983929</v>
      </c>
      <c r="J59" s="69" t="s">
        <v>1320</v>
      </c>
      <c r="K59" s="16" t="s">
        <v>1321</v>
      </c>
    </row>
    <row r="60" spans="1:11" x14ac:dyDescent="0.25">
      <c r="A60" s="7">
        <v>13321703</v>
      </c>
      <c r="B60" s="7">
        <v>2017</v>
      </c>
      <c r="C60" s="13">
        <v>2017</v>
      </c>
      <c r="D60" s="12" t="s">
        <v>127</v>
      </c>
      <c r="E60" s="12" t="s">
        <v>128</v>
      </c>
      <c r="F60" s="30">
        <v>185</v>
      </c>
      <c r="G60" s="30">
        <v>161.20583999999999</v>
      </c>
      <c r="H60" s="14">
        <f t="shared" si="0"/>
        <v>-23.794160000000005</v>
      </c>
      <c r="I60" s="15">
        <f t="shared" si="1"/>
        <v>-0.12861708108108111</v>
      </c>
      <c r="J60" s="69" t="s">
        <v>1320</v>
      </c>
      <c r="K60" s="16" t="s">
        <v>1321</v>
      </c>
    </row>
    <row r="61" spans="1:11" x14ac:dyDescent="0.25">
      <c r="A61" s="7">
        <v>12981701</v>
      </c>
      <c r="B61" s="7">
        <v>2017</v>
      </c>
      <c r="C61" s="13">
        <v>2017</v>
      </c>
      <c r="D61" s="12" t="s">
        <v>129</v>
      </c>
      <c r="E61" s="12" t="s">
        <v>130</v>
      </c>
      <c r="F61" s="30">
        <v>198.6</v>
      </c>
      <c r="G61" s="30">
        <v>185.91085999999999</v>
      </c>
      <c r="H61" s="14">
        <f t="shared" si="0"/>
        <v>-12.689140000000009</v>
      </c>
      <c r="I61" s="15">
        <f t="shared" si="1"/>
        <v>-6.3892950654582115E-2</v>
      </c>
      <c r="J61" s="69" t="s">
        <v>1320</v>
      </c>
      <c r="K61" s="16" t="s">
        <v>1321</v>
      </c>
    </row>
    <row r="62" spans="1:11" x14ac:dyDescent="0.25">
      <c r="A62" s="7">
        <v>12421707</v>
      </c>
      <c r="B62" s="7">
        <v>2017</v>
      </c>
      <c r="C62" s="13">
        <v>2017</v>
      </c>
      <c r="D62" s="12" t="s">
        <v>131</v>
      </c>
      <c r="E62" s="12" t="s">
        <v>132</v>
      </c>
      <c r="F62" s="30">
        <v>45.2</v>
      </c>
      <c r="G62" s="30">
        <v>48.66404</v>
      </c>
      <c r="H62" s="14">
        <f t="shared" si="0"/>
        <v>3.4640399999999971</v>
      </c>
      <c r="I62" s="15">
        <f t="shared" si="1"/>
        <v>7.663805309734506E-2</v>
      </c>
      <c r="J62" s="69" t="s">
        <v>1320</v>
      </c>
      <c r="K62" s="16" t="s">
        <v>1321</v>
      </c>
    </row>
    <row r="63" spans="1:11" x14ac:dyDescent="0.25">
      <c r="A63" s="1">
        <v>13461711</v>
      </c>
      <c r="B63" s="1">
        <v>2017</v>
      </c>
      <c r="C63" s="13">
        <v>2017</v>
      </c>
      <c r="D63" s="12" t="s">
        <v>133</v>
      </c>
      <c r="E63" s="12" t="s">
        <v>134</v>
      </c>
      <c r="F63" s="30">
        <v>49.6</v>
      </c>
      <c r="G63" s="30">
        <v>43.204329999999999</v>
      </c>
      <c r="H63" s="14">
        <f t="shared" si="0"/>
        <v>-6.3956700000000026</v>
      </c>
      <c r="I63" s="15">
        <f t="shared" si="1"/>
        <v>-0.1289449596774194</v>
      </c>
      <c r="J63" s="69" t="s">
        <v>1320</v>
      </c>
      <c r="K63" s="16" t="s">
        <v>1321</v>
      </c>
    </row>
    <row r="64" spans="1:11" x14ac:dyDescent="0.25">
      <c r="A64" s="1">
        <v>12851701</v>
      </c>
      <c r="B64" s="1">
        <v>2017</v>
      </c>
      <c r="C64" s="13">
        <v>2017</v>
      </c>
      <c r="D64" s="12" t="s">
        <v>135</v>
      </c>
      <c r="E64" s="12" t="s">
        <v>136</v>
      </c>
      <c r="F64" s="30">
        <v>43.9</v>
      </c>
      <c r="G64" s="30">
        <v>36.185629999999996</v>
      </c>
      <c r="H64" s="14">
        <f t="shared" si="0"/>
        <v>-7.7143700000000024</v>
      </c>
      <c r="I64" s="15">
        <f t="shared" si="1"/>
        <v>-0.17572596810933946</v>
      </c>
      <c r="J64" s="69" t="s">
        <v>1320</v>
      </c>
      <c r="K64" s="16" t="s">
        <v>1321</v>
      </c>
    </row>
    <row r="65" spans="1:11" x14ac:dyDescent="0.25">
      <c r="A65" s="1">
        <v>12931712</v>
      </c>
      <c r="B65" s="1">
        <v>2017</v>
      </c>
      <c r="C65" s="13">
        <v>2017</v>
      </c>
      <c r="D65" s="12" t="s">
        <v>137</v>
      </c>
      <c r="E65" s="12" t="s">
        <v>138</v>
      </c>
      <c r="F65" s="30">
        <v>48</v>
      </c>
      <c r="G65" s="30">
        <v>46.138390000000001</v>
      </c>
      <c r="H65" s="14">
        <f t="shared" si="0"/>
        <v>-1.8616099999999989</v>
      </c>
      <c r="I65" s="15">
        <f t="shared" si="1"/>
        <v>-3.8783541666666643E-2</v>
      </c>
      <c r="J65" s="69" t="s">
        <v>1320</v>
      </c>
      <c r="K65" s="16" t="s">
        <v>1321</v>
      </c>
    </row>
    <row r="66" spans="1:11" x14ac:dyDescent="0.25">
      <c r="A66" s="1">
        <v>12971706</v>
      </c>
      <c r="B66" s="1">
        <v>2017</v>
      </c>
      <c r="C66" s="13">
        <v>2017</v>
      </c>
      <c r="D66" s="12" t="s">
        <v>139</v>
      </c>
      <c r="E66" s="12" t="s">
        <v>140</v>
      </c>
      <c r="F66" s="30">
        <v>49.9</v>
      </c>
      <c r="G66" s="30">
        <v>51.871690000000001</v>
      </c>
      <c r="H66" s="14">
        <f t="shared" ref="H66:H129" si="2">+G66-F66</f>
        <v>1.9716900000000024</v>
      </c>
      <c r="I66" s="15">
        <f t="shared" ref="I66:I129" si="3">+H66/F66</f>
        <v>3.9512825651302652E-2</v>
      </c>
      <c r="J66" s="69" t="s">
        <v>1320</v>
      </c>
      <c r="K66" s="16" t="s">
        <v>1321</v>
      </c>
    </row>
    <row r="67" spans="1:11" x14ac:dyDescent="0.25">
      <c r="A67" s="23">
        <v>13491701</v>
      </c>
      <c r="B67" s="23">
        <v>2017</v>
      </c>
      <c r="C67" s="13">
        <v>2018</v>
      </c>
      <c r="D67" s="17" t="s">
        <v>141</v>
      </c>
      <c r="E67" s="17" t="s">
        <v>142</v>
      </c>
      <c r="F67" s="10">
        <v>2511.5</v>
      </c>
      <c r="G67" s="10">
        <v>1727.67037</v>
      </c>
      <c r="H67" s="14">
        <f t="shared" si="2"/>
        <v>-783.82962999999995</v>
      </c>
      <c r="I67" s="15">
        <f t="shared" si="3"/>
        <v>-0.31209620943659167</v>
      </c>
      <c r="J67" s="69" t="s">
        <v>1320</v>
      </c>
      <c r="K67" s="16" t="s">
        <v>1321</v>
      </c>
    </row>
    <row r="68" spans="1:11" x14ac:dyDescent="0.25">
      <c r="A68" s="23">
        <v>12971601</v>
      </c>
      <c r="B68" s="23">
        <v>2016</v>
      </c>
      <c r="C68" s="13">
        <v>2018</v>
      </c>
      <c r="D68" s="17" t="s">
        <v>143</v>
      </c>
      <c r="E68" s="17" t="s">
        <v>144</v>
      </c>
      <c r="F68" s="10">
        <v>6477.8</v>
      </c>
      <c r="G68" s="10">
        <v>5640.8876500000006</v>
      </c>
      <c r="H68" s="14">
        <f t="shared" si="2"/>
        <v>-836.91234999999961</v>
      </c>
      <c r="I68" s="15">
        <f t="shared" si="3"/>
        <v>-0.12919700361233746</v>
      </c>
      <c r="J68" s="69" t="s">
        <v>1320</v>
      </c>
      <c r="K68" s="16" t="s">
        <v>1321</v>
      </c>
    </row>
    <row r="69" spans="1:11" x14ac:dyDescent="0.25">
      <c r="A69" s="23">
        <v>13251605</v>
      </c>
      <c r="B69" s="23">
        <v>2016</v>
      </c>
      <c r="C69" s="13">
        <v>2018</v>
      </c>
      <c r="D69" s="17" t="s">
        <v>145</v>
      </c>
      <c r="E69" s="17" t="s">
        <v>146</v>
      </c>
      <c r="F69" s="10">
        <v>1967.8</v>
      </c>
      <c r="G69" s="10">
        <v>1421.63733</v>
      </c>
      <c r="H69" s="14">
        <f t="shared" si="2"/>
        <v>-546.16266999999993</v>
      </c>
      <c r="I69" s="15">
        <f t="shared" si="3"/>
        <v>-0.2775498882000203</v>
      </c>
      <c r="J69" s="69" t="s">
        <v>1320</v>
      </c>
      <c r="K69" s="16" t="s">
        <v>1321</v>
      </c>
    </row>
    <row r="70" spans="1:11" x14ac:dyDescent="0.25">
      <c r="A70" s="23">
        <v>13251716</v>
      </c>
      <c r="B70" s="23">
        <v>2017</v>
      </c>
      <c r="C70" s="13">
        <v>2018</v>
      </c>
      <c r="D70" s="17" t="s">
        <v>147</v>
      </c>
      <c r="E70" s="17" t="s">
        <v>148</v>
      </c>
      <c r="F70" s="10">
        <v>1345.3</v>
      </c>
      <c r="G70" s="10">
        <v>792.76315</v>
      </c>
      <c r="H70" s="14">
        <f t="shared" si="2"/>
        <v>-552.53684999999996</v>
      </c>
      <c r="I70" s="15">
        <f t="shared" si="3"/>
        <v>-0.41071645729577044</v>
      </c>
      <c r="J70" s="69" t="s">
        <v>1320</v>
      </c>
      <c r="K70" s="16" t="s">
        <v>1321</v>
      </c>
    </row>
    <row r="71" spans="1:11" x14ac:dyDescent="0.25">
      <c r="A71" s="23">
        <v>14111703</v>
      </c>
      <c r="B71" s="23">
        <v>2017</v>
      </c>
      <c r="C71" s="13">
        <v>2018</v>
      </c>
      <c r="D71" s="17" t="s">
        <v>149</v>
      </c>
      <c r="E71" s="17" t="s">
        <v>150</v>
      </c>
      <c r="F71" s="10">
        <v>4374.3</v>
      </c>
      <c r="G71" s="10">
        <v>2871.8408799999997</v>
      </c>
      <c r="H71" s="14">
        <f t="shared" si="2"/>
        <v>-1502.4591200000004</v>
      </c>
      <c r="I71" s="15">
        <f t="shared" si="3"/>
        <v>-0.34347418329789919</v>
      </c>
      <c r="J71" s="69" t="s">
        <v>1320</v>
      </c>
      <c r="K71" s="16" t="s">
        <v>1321</v>
      </c>
    </row>
    <row r="72" spans="1:11" x14ac:dyDescent="0.25">
      <c r="A72" s="23">
        <v>12931705</v>
      </c>
      <c r="B72" s="23">
        <v>2017</v>
      </c>
      <c r="C72" s="13">
        <v>2018</v>
      </c>
      <c r="D72" s="17" t="s">
        <v>151</v>
      </c>
      <c r="E72" s="17" t="s">
        <v>152</v>
      </c>
      <c r="F72" s="10">
        <v>487.4</v>
      </c>
      <c r="G72" s="10">
        <v>629.59014999999999</v>
      </c>
      <c r="H72" s="14">
        <f t="shared" si="2"/>
        <v>142.19015000000002</v>
      </c>
      <c r="I72" s="15">
        <f t="shared" si="3"/>
        <v>0.29173194501436195</v>
      </c>
      <c r="J72" s="69" t="s">
        <v>1320</v>
      </c>
      <c r="K72" s="16" t="s">
        <v>1321</v>
      </c>
    </row>
    <row r="73" spans="1:11" x14ac:dyDescent="0.25">
      <c r="A73" s="23">
        <v>13251722</v>
      </c>
      <c r="B73" s="23">
        <v>2017</v>
      </c>
      <c r="C73" s="13">
        <v>2018</v>
      </c>
      <c r="D73" s="17" t="s">
        <v>153</v>
      </c>
      <c r="E73" s="17" t="s">
        <v>154</v>
      </c>
      <c r="F73" s="10">
        <v>14559</v>
      </c>
      <c r="G73" s="10">
        <v>9119.2081300000009</v>
      </c>
      <c r="H73" s="14">
        <f t="shared" si="2"/>
        <v>-5439.7918699999991</v>
      </c>
      <c r="I73" s="15">
        <f t="shared" si="3"/>
        <v>-0.37363774091627167</v>
      </c>
      <c r="J73" s="69" t="s">
        <v>1320</v>
      </c>
      <c r="K73" s="16" t="s">
        <v>1321</v>
      </c>
    </row>
    <row r="74" spans="1:11" x14ac:dyDescent="0.25">
      <c r="A74" s="23">
        <v>13321701</v>
      </c>
      <c r="B74" s="23">
        <v>2017</v>
      </c>
      <c r="C74" s="13">
        <v>2018</v>
      </c>
      <c r="D74" s="17" t="s">
        <v>155</v>
      </c>
      <c r="E74" s="17" t="s">
        <v>156</v>
      </c>
      <c r="F74" s="10">
        <v>1353.2</v>
      </c>
      <c r="G74" s="10">
        <v>593.92198999999994</v>
      </c>
      <c r="H74" s="14">
        <f t="shared" si="2"/>
        <v>-759.27801000000011</v>
      </c>
      <c r="I74" s="15">
        <f t="shared" si="3"/>
        <v>-0.56109814513745204</v>
      </c>
      <c r="J74" s="69" t="s">
        <v>1320</v>
      </c>
      <c r="K74" s="16" t="s">
        <v>1321</v>
      </c>
    </row>
    <row r="75" spans="1:11" x14ac:dyDescent="0.25">
      <c r="A75" s="23">
        <v>12841701</v>
      </c>
      <c r="B75" s="23">
        <v>2017</v>
      </c>
      <c r="C75" s="13">
        <v>2018</v>
      </c>
      <c r="D75" s="17" t="s">
        <v>157</v>
      </c>
      <c r="E75" s="17" t="s">
        <v>158</v>
      </c>
      <c r="F75" s="10">
        <v>641.4</v>
      </c>
      <c r="G75" s="10">
        <v>356.44979999999998</v>
      </c>
      <c r="H75" s="14">
        <f t="shared" si="2"/>
        <v>-284.9502</v>
      </c>
      <c r="I75" s="15">
        <f t="shared" si="3"/>
        <v>-0.44426286248830682</v>
      </c>
      <c r="J75" s="69" t="s">
        <v>1320</v>
      </c>
      <c r="K75" s="16" t="s">
        <v>1321</v>
      </c>
    </row>
    <row r="76" spans="1:11" x14ac:dyDescent="0.25">
      <c r="A76" s="23">
        <v>13071702</v>
      </c>
      <c r="B76" s="23">
        <v>2017</v>
      </c>
      <c r="C76" s="13">
        <v>2018</v>
      </c>
      <c r="D76" s="17" t="s">
        <v>159</v>
      </c>
      <c r="E76" s="17" t="s">
        <v>160</v>
      </c>
      <c r="F76" s="10">
        <v>196.9</v>
      </c>
      <c r="G76" s="10">
        <v>209.37357</v>
      </c>
      <c r="H76" s="14">
        <f t="shared" si="2"/>
        <v>12.473569999999995</v>
      </c>
      <c r="I76" s="15">
        <f t="shared" si="3"/>
        <v>6.3349771457592657E-2</v>
      </c>
      <c r="J76" s="69" t="s">
        <v>1320</v>
      </c>
      <c r="K76" s="16" t="s">
        <v>1321</v>
      </c>
    </row>
    <row r="77" spans="1:11" x14ac:dyDescent="0.25">
      <c r="A77" s="23">
        <v>13251705</v>
      </c>
      <c r="B77" s="23">
        <v>2017</v>
      </c>
      <c r="C77" s="13">
        <v>2018</v>
      </c>
      <c r="D77" s="17" t="s">
        <v>161</v>
      </c>
      <c r="E77" s="17" t="s">
        <v>162</v>
      </c>
      <c r="F77" s="10">
        <v>1147.5999999999999</v>
      </c>
      <c r="G77" s="10">
        <v>648.30475000000001</v>
      </c>
      <c r="H77" s="14">
        <f t="shared" si="2"/>
        <v>-499.2952499999999</v>
      </c>
      <c r="I77" s="15">
        <f t="shared" si="3"/>
        <v>-0.4350777710003485</v>
      </c>
      <c r="J77" s="69" t="s">
        <v>1320</v>
      </c>
      <c r="K77" s="16" t="s">
        <v>1321</v>
      </c>
    </row>
    <row r="78" spans="1:11" x14ac:dyDescent="0.25">
      <c r="A78" s="23">
        <v>12421701</v>
      </c>
      <c r="B78" s="23">
        <v>2017</v>
      </c>
      <c r="C78" s="13">
        <v>2018</v>
      </c>
      <c r="D78" s="17" t="s">
        <v>40</v>
      </c>
      <c r="E78" s="17" t="s">
        <v>163</v>
      </c>
      <c r="F78" s="10">
        <v>945.5</v>
      </c>
      <c r="G78" s="10">
        <v>772.74281999999994</v>
      </c>
      <c r="H78" s="14">
        <f t="shared" si="2"/>
        <v>-172.75718000000006</v>
      </c>
      <c r="I78" s="15">
        <f t="shared" si="3"/>
        <v>-0.18271515600211535</v>
      </c>
      <c r="J78" s="69" t="s">
        <v>1320</v>
      </c>
      <c r="K78" s="16" t="s">
        <v>1321</v>
      </c>
    </row>
    <row r="79" spans="1:11" x14ac:dyDescent="0.25">
      <c r="A79" s="23">
        <v>12841702</v>
      </c>
      <c r="B79" s="23">
        <v>2017</v>
      </c>
      <c r="C79" s="13">
        <v>2018</v>
      </c>
      <c r="D79" s="17" t="s">
        <v>164</v>
      </c>
      <c r="E79" s="17" t="s">
        <v>165</v>
      </c>
      <c r="F79" s="10">
        <v>271.10000000000002</v>
      </c>
      <c r="G79" s="10">
        <v>245.06673999999998</v>
      </c>
      <c r="H79" s="14">
        <f t="shared" si="2"/>
        <v>-26.033260000000041</v>
      </c>
      <c r="I79" s="15">
        <f t="shared" si="3"/>
        <v>-9.6028255256363104E-2</v>
      </c>
      <c r="J79" s="69" t="s">
        <v>1320</v>
      </c>
      <c r="K79" s="16" t="s">
        <v>1321</v>
      </c>
    </row>
    <row r="80" spans="1:11" x14ac:dyDescent="0.25">
      <c r="A80" s="23">
        <v>13331702</v>
      </c>
      <c r="B80" s="23">
        <v>2017</v>
      </c>
      <c r="C80" s="13">
        <v>2018</v>
      </c>
      <c r="D80" s="17" t="s">
        <v>166</v>
      </c>
      <c r="E80" s="17" t="s">
        <v>167</v>
      </c>
      <c r="F80" s="10">
        <v>1206.9000000000001</v>
      </c>
      <c r="G80" s="10">
        <v>1126.6528500000002</v>
      </c>
      <c r="H80" s="14">
        <f t="shared" si="2"/>
        <v>-80.24714999999992</v>
      </c>
      <c r="I80" s="15">
        <f t="shared" si="3"/>
        <v>-6.6490305741983516E-2</v>
      </c>
      <c r="J80" s="69" t="s">
        <v>1320</v>
      </c>
      <c r="K80" s="16" t="s">
        <v>1321</v>
      </c>
    </row>
    <row r="81" spans="1:11" x14ac:dyDescent="0.25">
      <c r="A81" s="23">
        <v>13491702</v>
      </c>
      <c r="B81" s="23">
        <v>2017</v>
      </c>
      <c r="C81" s="13">
        <v>2018</v>
      </c>
      <c r="D81" s="17" t="s">
        <v>168</v>
      </c>
      <c r="E81" s="17" t="s">
        <v>168</v>
      </c>
      <c r="F81" s="10">
        <v>416.9</v>
      </c>
      <c r="G81" s="10">
        <v>299.42144999999999</v>
      </c>
      <c r="H81" s="14">
        <f t="shared" si="2"/>
        <v>-117.47854999999998</v>
      </c>
      <c r="I81" s="15">
        <f t="shared" si="3"/>
        <v>-0.2817907171983689</v>
      </c>
      <c r="J81" s="69" t="s">
        <v>1320</v>
      </c>
      <c r="K81" s="16" t="s">
        <v>1321</v>
      </c>
    </row>
    <row r="82" spans="1:11" x14ac:dyDescent="0.25">
      <c r="A82" s="23">
        <v>12931708</v>
      </c>
      <c r="B82" s="23">
        <v>2017</v>
      </c>
      <c r="C82" s="13">
        <v>2018</v>
      </c>
      <c r="D82" s="17" t="s">
        <v>169</v>
      </c>
      <c r="E82" s="17" t="s">
        <v>170</v>
      </c>
      <c r="F82" s="10">
        <v>165.5</v>
      </c>
      <c r="G82" s="10">
        <v>167.31312</v>
      </c>
      <c r="H82" s="14">
        <f t="shared" si="2"/>
        <v>1.8131199999999978</v>
      </c>
      <c r="I82" s="15">
        <f t="shared" si="3"/>
        <v>1.0955407854984882E-2</v>
      </c>
      <c r="J82" s="69" t="s">
        <v>1320</v>
      </c>
      <c r="K82" s="16" t="s">
        <v>1321</v>
      </c>
    </row>
    <row r="83" spans="1:11" x14ac:dyDescent="0.25">
      <c r="A83" s="23">
        <v>12841601</v>
      </c>
      <c r="B83" s="23">
        <v>2016</v>
      </c>
      <c r="C83" s="13">
        <v>2018</v>
      </c>
      <c r="D83" s="17" t="s">
        <v>171</v>
      </c>
      <c r="E83" s="17" t="s">
        <v>172</v>
      </c>
      <c r="F83" s="10">
        <v>294.2</v>
      </c>
      <c r="G83" s="10">
        <v>279.67624000000001</v>
      </c>
      <c r="H83" s="14">
        <f t="shared" si="2"/>
        <v>-14.523759999999982</v>
      </c>
      <c r="I83" s="15">
        <f t="shared" si="3"/>
        <v>-4.9366961250849703E-2</v>
      </c>
      <c r="J83" s="69" t="s">
        <v>1320</v>
      </c>
      <c r="K83" s="16" t="s">
        <v>1321</v>
      </c>
    </row>
    <row r="84" spans="1:11" x14ac:dyDescent="0.25">
      <c r="A84" s="23">
        <v>12901701</v>
      </c>
      <c r="B84" s="23">
        <v>2017</v>
      </c>
      <c r="C84" s="13">
        <v>2018</v>
      </c>
      <c r="D84" s="17" t="s">
        <v>173</v>
      </c>
      <c r="E84" s="17" t="s">
        <v>174</v>
      </c>
      <c r="F84" s="10">
        <v>2553.8000000000002</v>
      </c>
      <c r="G84" s="10">
        <v>1697.4615800000001</v>
      </c>
      <c r="H84" s="14">
        <f t="shared" si="2"/>
        <v>-856.33842000000004</v>
      </c>
      <c r="I84" s="15">
        <f t="shared" si="3"/>
        <v>-0.33531929673427835</v>
      </c>
      <c r="J84" s="69" t="s">
        <v>1320</v>
      </c>
      <c r="K84" s="16" t="s">
        <v>1321</v>
      </c>
    </row>
    <row r="85" spans="1:11" x14ac:dyDescent="0.25">
      <c r="A85" s="23">
        <v>13251303</v>
      </c>
      <c r="B85" s="23">
        <v>2013</v>
      </c>
      <c r="C85" s="13">
        <v>2018</v>
      </c>
      <c r="D85" s="17" t="s">
        <v>175</v>
      </c>
      <c r="E85" s="17" t="s">
        <v>148</v>
      </c>
      <c r="F85" s="10">
        <v>3668</v>
      </c>
      <c r="G85" s="10">
        <v>3530.2061600000002</v>
      </c>
      <c r="H85" s="14">
        <f t="shared" si="2"/>
        <v>-137.79383999999982</v>
      </c>
      <c r="I85" s="15">
        <f t="shared" si="3"/>
        <v>-3.7566477644492863E-2</v>
      </c>
      <c r="J85" s="69" t="s">
        <v>1320</v>
      </c>
      <c r="K85" s="16" t="s">
        <v>1321</v>
      </c>
    </row>
    <row r="86" spans="1:11" x14ac:dyDescent="0.25">
      <c r="A86" s="23">
        <v>13251714</v>
      </c>
      <c r="B86" s="23">
        <v>2017</v>
      </c>
      <c r="C86" s="13">
        <v>2018</v>
      </c>
      <c r="D86" s="17" t="s">
        <v>176</v>
      </c>
      <c r="E86" s="17" t="s">
        <v>177</v>
      </c>
      <c r="F86" s="10">
        <v>157.80000000000001</v>
      </c>
      <c r="G86" s="10">
        <v>126.38036</v>
      </c>
      <c r="H86" s="14">
        <f t="shared" si="2"/>
        <v>-31.419640000000015</v>
      </c>
      <c r="I86" s="15">
        <f t="shared" si="3"/>
        <v>-0.1991105196451205</v>
      </c>
      <c r="J86" s="69" t="s">
        <v>1320</v>
      </c>
      <c r="K86" s="16" t="s">
        <v>1321</v>
      </c>
    </row>
    <row r="87" spans="1:11" x14ac:dyDescent="0.25">
      <c r="A87" s="23">
        <v>14011705</v>
      </c>
      <c r="B87" s="23">
        <v>2017</v>
      </c>
      <c r="C87" s="13">
        <v>2018</v>
      </c>
      <c r="D87" s="17" t="s">
        <v>178</v>
      </c>
      <c r="E87" s="17" t="s">
        <v>179</v>
      </c>
      <c r="F87" s="10">
        <v>1432.5</v>
      </c>
      <c r="G87" s="10">
        <v>1315.5202400000001</v>
      </c>
      <c r="H87" s="14">
        <f t="shared" si="2"/>
        <v>-116.97975999999994</v>
      </c>
      <c r="I87" s="15">
        <f t="shared" si="3"/>
        <v>-8.1661263525305366E-2</v>
      </c>
      <c r="J87" s="69" t="s">
        <v>1320</v>
      </c>
      <c r="K87" s="16" t="s">
        <v>1321</v>
      </c>
    </row>
    <row r="88" spans="1:11" x14ac:dyDescent="0.25">
      <c r="A88" s="23">
        <v>13461705</v>
      </c>
      <c r="B88" s="23">
        <v>2017</v>
      </c>
      <c r="C88" s="13">
        <v>2018</v>
      </c>
      <c r="D88" s="17" t="s">
        <v>180</v>
      </c>
      <c r="E88" s="17" t="s">
        <v>181</v>
      </c>
      <c r="F88" s="10">
        <v>816.4</v>
      </c>
      <c r="G88" s="10">
        <v>477.72084999999998</v>
      </c>
      <c r="H88" s="14">
        <f t="shared" si="2"/>
        <v>-338.67914999999999</v>
      </c>
      <c r="I88" s="15">
        <f t="shared" si="3"/>
        <v>-0.41484462273395395</v>
      </c>
      <c r="J88" s="69" t="s">
        <v>1320</v>
      </c>
      <c r="K88" s="16" t="s">
        <v>1321</v>
      </c>
    </row>
    <row r="89" spans="1:11" x14ac:dyDescent="0.25">
      <c r="A89" s="23">
        <v>13251720</v>
      </c>
      <c r="B89" s="23">
        <v>2017</v>
      </c>
      <c r="C89" s="13">
        <v>2018</v>
      </c>
      <c r="D89" s="17" t="s">
        <v>182</v>
      </c>
      <c r="E89" s="17" t="s">
        <v>183</v>
      </c>
      <c r="F89" s="10">
        <v>971.9</v>
      </c>
      <c r="G89" s="10">
        <v>196.66504</v>
      </c>
      <c r="H89" s="14">
        <f t="shared" si="2"/>
        <v>-775.23496</v>
      </c>
      <c r="I89" s="15">
        <f t="shared" si="3"/>
        <v>-0.79764889391912752</v>
      </c>
      <c r="J89" s="69" t="s">
        <v>1320</v>
      </c>
      <c r="K89" s="16" t="s">
        <v>1321</v>
      </c>
    </row>
    <row r="90" spans="1:11" x14ac:dyDescent="0.25">
      <c r="A90" s="23">
        <v>14111701</v>
      </c>
      <c r="B90" s="23">
        <v>2017</v>
      </c>
      <c r="C90" s="13">
        <v>2018</v>
      </c>
      <c r="D90" s="17" t="s">
        <v>184</v>
      </c>
      <c r="E90" s="17" t="s">
        <v>185</v>
      </c>
      <c r="F90" s="10">
        <v>1142</v>
      </c>
      <c r="G90" s="10">
        <v>1047.80807</v>
      </c>
      <c r="H90" s="14">
        <f t="shared" si="2"/>
        <v>-94.191929999999957</v>
      </c>
      <c r="I90" s="15">
        <f t="shared" si="3"/>
        <v>-8.2479798598949175E-2</v>
      </c>
      <c r="J90" s="69" t="s">
        <v>1320</v>
      </c>
      <c r="K90" s="16" t="s">
        <v>1321</v>
      </c>
    </row>
    <row r="91" spans="1:11" x14ac:dyDescent="0.25">
      <c r="A91" s="23">
        <v>12931707</v>
      </c>
      <c r="B91" s="23">
        <v>2017</v>
      </c>
      <c r="C91" s="13">
        <v>2018</v>
      </c>
      <c r="D91" s="17" t="s">
        <v>186</v>
      </c>
      <c r="E91" s="17" t="s">
        <v>187</v>
      </c>
      <c r="F91" s="10">
        <v>303.2</v>
      </c>
      <c r="G91" s="10">
        <v>230.74726999999999</v>
      </c>
      <c r="H91" s="14">
        <f t="shared" si="2"/>
        <v>-72.452730000000003</v>
      </c>
      <c r="I91" s="15">
        <f t="shared" si="3"/>
        <v>-0.23896019129287602</v>
      </c>
      <c r="J91" s="69" t="s">
        <v>1320</v>
      </c>
      <c r="K91" s="16" t="s">
        <v>1321</v>
      </c>
    </row>
    <row r="92" spans="1:11" x14ac:dyDescent="0.25">
      <c r="A92" s="23">
        <v>13321702</v>
      </c>
      <c r="B92" s="23">
        <v>2017</v>
      </c>
      <c r="C92" s="13">
        <v>2018</v>
      </c>
      <c r="D92" s="17" t="s">
        <v>188</v>
      </c>
      <c r="E92" s="17" t="s">
        <v>189</v>
      </c>
      <c r="F92" s="10">
        <v>956.7</v>
      </c>
      <c r="G92" s="10">
        <v>469.25653999999997</v>
      </c>
      <c r="H92" s="14">
        <f t="shared" si="2"/>
        <v>-487.44346000000007</v>
      </c>
      <c r="I92" s="15">
        <f t="shared" si="3"/>
        <v>-0.50950502769938333</v>
      </c>
      <c r="J92" s="69" t="s">
        <v>1320</v>
      </c>
      <c r="K92" s="16" t="s">
        <v>1321</v>
      </c>
    </row>
    <row r="93" spans="1:11" x14ac:dyDescent="0.25">
      <c r="A93" s="23">
        <v>13251719</v>
      </c>
      <c r="B93" s="23">
        <v>2017</v>
      </c>
      <c r="C93" s="13">
        <v>2018</v>
      </c>
      <c r="D93" s="17" t="s">
        <v>190</v>
      </c>
      <c r="E93" s="17" t="s">
        <v>191</v>
      </c>
      <c r="F93" s="10">
        <v>926.7</v>
      </c>
      <c r="G93" s="10">
        <v>794.99401</v>
      </c>
      <c r="H93" s="14">
        <f t="shared" si="2"/>
        <v>-131.70599000000004</v>
      </c>
      <c r="I93" s="15">
        <f t="shared" si="3"/>
        <v>-0.14212365382540201</v>
      </c>
      <c r="J93" s="69" t="s">
        <v>1320</v>
      </c>
      <c r="K93" s="16" t="s">
        <v>1321</v>
      </c>
    </row>
    <row r="94" spans="1:11" x14ac:dyDescent="0.25">
      <c r="A94" s="23">
        <v>12931703</v>
      </c>
      <c r="B94" s="23">
        <v>2017</v>
      </c>
      <c r="C94" s="13">
        <v>2018</v>
      </c>
      <c r="D94" s="17" t="s">
        <v>192</v>
      </c>
      <c r="E94" s="17" t="s">
        <v>193</v>
      </c>
      <c r="F94" s="10">
        <v>997.9</v>
      </c>
      <c r="G94" s="10">
        <v>685.62446</v>
      </c>
      <c r="H94" s="14">
        <f t="shared" si="2"/>
        <v>-312.27553999999998</v>
      </c>
      <c r="I94" s="15">
        <f t="shared" si="3"/>
        <v>-0.31293269866720108</v>
      </c>
      <c r="J94" s="69" t="s">
        <v>1320</v>
      </c>
      <c r="K94" s="16" t="s">
        <v>1321</v>
      </c>
    </row>
    <row r="95" spans="1:11" x14ac:dyDescent="0.25">
      <c r="A95" s="23">
        <v>20081611</v>
      </c>
      <c r="B95" s="23">
        <v>2016</v>
      </c>
      <c r="C95" s="13">
        <v>2018</v>
      </c>
      <c r="D95" s="17" t="s">
        <v>194</v>
      </c>
      <c r="E95" s="17" t="s">
        <v>195</v>
      </c>
      <c r="F95" s="10">
        <v>264.10000000000002</v>
      </c>
      <c r="G95" s="10">
        <v>276.42311000000001</v>
      </c>
      <c r="H95" s="14">
        <f t="shared" si="2"/>
        <v>12.323109999999986</v>
      </c>
      <c r="I95" s="15">
        <f t="shared" si="3"/>
        <v>4.6660772434683771E-2</v>
      </c>
      <c r="J95" s="69" t="s">
        <v>1320</v>
      </c>
      <c r="K95" s="16" t="s">
        <v>1321</v>
      </c>
    </row>
    <row r="96" spans="1:11" x14ac:dyDescent="0.25">
      <c r="A96" s="23">
        <v>13331602</v>
      </c>
      <c r="B96" s="23">
        <v>2016</v>
      </c>
      <c r="C96" s="13">
        <v>2018</v>
      </c>
      <c r="D96" s="17" t="s">
        <v>196</v>
      </c>
      <c r="E96" s="17" t="s">
        <v>197</v>
      </c>
      <c r="F96" s="10">
        <v>434</v>
      </c>
      <c r="G96" s="10">
        <v>458.00869</v>
      </c>
      <c r="H96" s="14">
        <f t="shared" si="2"/>
        <v>24.008690000000001</v>
      </c>
      <c r="I96" s="15">
        <f t="shared" si="3"/>
        <v>5.5319562211981567E-2</v>
      </c>
      <c r="J96" s="69" t="s">
        <v>1320</v>
      </c>
      <c r="K96" s="16" t="s">
        <v>1321</v>
      </c>
    </row>
    <row r="97" spans="1:11" x14ac:dyDescent="0.25">
      <c r="A97" s="23">
        <v>13251612</v>
      </c>
      <c r="B97" s="23">
        <v>2016</v>
      </c>
      <c r="C97" s="13">
        <v>2018</v>
      </c>
      <c r="D97" s="17" t="s">
        <v>198</v>
      </c>
      <c r="E97" s="17" t="s">
        <v>199</v>
      </c>
      <c r="F97" s="10">
        <v>766</v>
      </c>
      <c r="G97" s="10">
        <v>592.86968000000002</v>
      </c>
      <c r="H97" s="14">
        <f t="shared" si="2"/>
        <v>-173.13031999999998</v>
      </c>
      <c r="I97" s="15">
        <f t="shared" si="3"/>
        <v>-0.22601869451697126</v>
      </c>
      <c r="J97" s="69" t="s">
        <v>1320</v>
      </c>
      <c r="K97" s="16" t="s">
        <v>1321</v>
      </c>
    </row>
    <row r="98" spans="1:11" x14ac:dyDescent="0.25">
      <c r="A98" s="23">
        <v>12931608</v>
      </c>
      <c r="B98" s="23">
        <v>2016</v>
      </c>
      <c r="C98" s="13">
        <v>2018</v>
      </c>
      <c r="D98" s="17" t="s">
        <v>200</v>
      </c>
      <c r="E98" s="17" t="s">
        <v>201</v>
      </c>
      <c r="F98" s="10">
        <v>351.5</v>
      </c>
      <c r="G98" s="10">
        <v>398.60933</v>
      </c>
      <c r="H98" s="14">
        <f t="shared" si="2"/>
        <v>47.10933</v>
      </c>
      <c r="I98" s="15">
        <f t="shared" si="3"/>
        <v>0.13402369843527739</v>
      </c>
      <c r="J98" s="69" t="s">
        <v>1320</v>
      </c>
      <c r="K98" s="16" t="s">
        <v>1321</v>
      </c>
    </row>
    <row r="99" spans="1:11" x14ac:dyDescent="0.25">
      <c r="A99" s="23">
        <v>13501703</v>
      </c>
      <c r="B99" s="23">
        <v>2017</v>
      </c>
      <c r="C99" s="13">
        <v>2018</v>
      </c>
      <c r="D99" s="17" t="s">
        <v>202</v>
      </c>
      <c r="E99" s="17" t="s">
        <v>203</v>
      </c>
      <c r="F99" s="10">
        <v>1195.0999999999999</v>
      </c>
      <c r="G99" s="10">
        <v>994.01760000000002</v>
      </c>
      <c r="H99" s="14">
        <f t="shared" si="2"/>
        <v>-201.08239999999989</v>
      </c>
      <c r="I99" s="15">
        <f t="shared" si="3"/>
        <v>-0.16825571081917823</v>
      </c>
      <c r="J99" s="69" t="s">
        <v>1320</v>
      </c>
      <c r="K99" s="16" t="s">
        <v>1321</v>
      </c>
    </row>
    <row r="100" spans="1:11" x14ac:dyDescent="0.25">
      <c r="A100" s="23">
        <v>13251723</v>
      </c>
      <c r="B100" s="23">
        <v>2017</v>
      </c>
      <c r="C100" s="13">
        <v>2018</v>
      </c>
      <c r="D100" s="17" t="s">
        <v>204</v>
      </c>
      <c r="E100" s="17" t="s">
        <v>205</v>
      </c>
      <c r="F100" s="10">
        <v>932.1</v>
      </c>
      <c r="G100" s="10">
        <v>664.70905000000005</v>
      </c>
      <c r="H100" s="14">
        <f t="shared" si="2"/>
        <v>-267.39094999999998</v>
      </c>
      <c r="I100" s="15">
        <f t="shared" si="3"/>
        <v>-0.28686938096770731</v>
      </c>
      <c r="J100" s="69" t="s">
        <v>1320</v>
      </c>
      <c r="K100" s="16" t="s">
        <v>1321</v>
      </c>
    </row>
    <row r="101" spans="1:11" x14ac:dyDescent="0.25">
      <c r="A101" s="23">
        <v>13501704</v>
      </c>
      <c r="B101" s="23">
        <v>2017</v>
      </c>
      <c r="C101" s="13">
        <v>2018</v>
      </c>
      <c r="D101" s="17" t="s">
        <v>206</v>
      </c>
      <c r="E101" s="17" t="s">
        <v>207</v>
      </c>
      <c r="F101" s="10">
        <v>465.7</v>
      </c>
      <c r="G101" s="10">
        <v>489.17259999999999</v>
      </c>
      <c r="H101" s="14">
        <f t="shared" si="2"/>
        <v>23.4726</v>
      </c>
      <c r="I101" s="15">
        <f t="shared" si="3"/>
        <v>5.0402834442774318E-2</v>
      </c>
      <c r="J101" s="69" t="s">
        <v>1320</v>
      </c>
      <c r="K101" s="16" t="s">
        <v>1321</v>
      </c>
    </row>
    <row r="102" spans="1:11" x14ac:dyDescent="0.25">
      <c r="A102" s="23">
        <v>13251713</v>
      </c>
      <c r="B102" s="23">
        <v>2017</v>
      </c>
      <c r="C102" s="13">
        <v>2018</v>
      </c>
      <c r="D102" s="17" t="s">
        <v>208</v>
      </c>
      <c r="E102" s="17" t="s">
        <v>209</v>
      </c>
      <c r="F102" s="10">
        <v>197.8</v>
      </c>
      <c r="G102" s="10">
        <v>263.21260999999998</v>
      </c>
      <c r="H102" s="14">
        <f t="shared" si="2"/>
        <v>65.412609999999972</v>
      </c>
      <c r="I102" s="15">
        <f t="shared" si="3"/>
        <v>0.33070075834175922</v>
      </c>
      <c r="J102" s="69" t="s">
        <v>1320</v>
      </c>
      <c r="K102" s="16" t="s">
        <v>1321</v>
      </c>
    </row>
    <row r="103" spans="1:11" x14ac:dyDescent="0.25">
      <c r="A103" s="23">
        <v>13491601</v>
      </c>
      <c r="B103" s="23">
        <v>2016</v>
      </c>
      <c r="C103" s="13">
        <v>2018</v>
      </c>
      <c r="D103" s="17" t="s">
        <v>210</v>
      </c>
      <c r="E103" s="17" t="s">
        <v>211</v>
      </c>
      <c r="F103" s="10">
        <v>26560.9</v>
      </c>
      <c r="G103" s="10">
        <v>26707.137059999997</v>
      </c>
      <c r="H103" s="14">
        <f t="shared" si="2"/>
        <v>146.23705999999584</v>
      </c>
      <c r="I103" s="15">
        <f t="shared" si="3"/>
        <v>5.5057268390753264E-3</v>
      </c>
      <c r="J103" s="69" t="s">
        <v>1320</v>
      </c>
      <c r="K103" s="16" t="s">
        <v>1321</v>
      </c>
    </row>
    <row r="104" spans="1:11" x14ac:dyDescent="0.25">
      <c r="A104" s="23">
        <v>12421715</v>
      </c>
      <c r="B104" s="23">
        <v>2017</v>
      </c>
      <c r="C104" s="13">
        <v>2018</v>
      </c>
      <c r="D104" s="17" t="s">
        <v>212</v>
      </c>
      <c r="E104" s="17" t="s">
        <v>213</v>
      </c>
      <c r="F104" s="10">
        <v>757.1</v>
      </c>
      <c r="G104" s="10">
        <v>623.28678000000002</v>
      </c>
      <c r="H104" s="14">
        <f t="shared" si="2"/>
        <v>-133.81322</v>
      </c>
      <c r="I104" s="15">
        <f t="shared" si="3"/>
        <v>-0.17674444591203275</v>
      </c>
      <c r="J104" s="69" t="s">
        <v>1320</v>
      </c>
      <c r="K104" s="16" t="s">
        <v>1321</v>
      </c>
    </row>
    <row r="105" spans="1:11" x14ac:dyDescent="0.25">
      <c r="A105" s="23">
        <v>14111504</v>
      </c>
      <c r="B105" s="23">
        <v>2015</v>
      </c>
      <c r="C105" s="13">
        <v>2018</v>
      </c>
      <c r="D105" s="17" t="s">
        <v>214</v>
      </c>
      <c r="E105" s="17" t="s">
        <v>215</v>
      </c>
      <c r="F105" s="10">
        <v>958</v>
      </c>
      <c r="G105" s="10">
        <v>1359.9236100000001</v>
      </c>
      <c r="H105" s="14">
        <f t="shared" si="2"/>
        <v>401.92361000000005</v>
      </c>
      <c r="I105" s="15">
        <f t="shared" si="3"/>
        <v>0.41954447807933198</v>
      </c>
      <c r="J105" s="69" t="s">
        <v>1320</v>
      </c>
      <c r="K105" s="16" t="s">
        <v>1321</v>
      </c>
    </row>
    <row r="106" spans="1:11" x14ac:dyDescent="0.25">
      <c r="A106" s="23">
        <v>12091701</v>
      </c>
      <c r="B106" s="23">
        <v>2017</v>
      </c>
      <c r="C106" s="13">
        <v>2018</v>
      </c>
      <c r="D106" s="17" t="s">
        <v>216</v>
      </c>
      <c r="E106" s="17" t="s">
        <v>217</v>
      </c>
      <c r="F106" s="10">
        <v>1970.2</v>
      </c>
      <c r="G106" s="10">
        <v>1790.49162</v>
      </c>
      <c r="H106" s="14">
        <f t="shared" si="2"/>
        <v>-179.70838000000003</v>
      </c>
      <c r="I106" s="15">
        <f t="shared" si="3"/>
        <v>-9.1213267688559557E-2</v>
      </c>
      <c r="J106" s="69" t="s">
        <v>1320</v>
      </c>
      <c r="K106" s="16" t="s">
        <v>1321</v>
      </c>
    </row>
    <row r="107" spans="1:11" x14ac:dyDescent="0.25">
      <c r="A107" s="23">
        <v>13501603</v>
      </c>
      <c r="B107" s="23">
        <v>2016</v>
      </c>
      <c r="C107" s="13">
        <v>2018</v>
      </c>
      <c r="D107" s="17" t="s">
        <v>218</v>
      </c>
      <c r="E107" s="17" t="s">
        <v>219</v>
      </c>
      <c r="F107" s="10">
        <v>6635.9</v>
      </c>
      <c r="G107" s="10">
        <v>6408.1559699999998</v>
      </c>
      <c r="H107" s="14">
        <f t="shared" si="2"/>
        <v>-227.74402999999984</v>
      </c>
      <c r="I107" s="15">
        <f t="shared" si="3"/>
        <v>-3.4319991259663327E-2</v>
      </c>
      <c r="J107" s="69" t="s">
        <v>1320</v>
      </c>
      <c r="K107" s="16" t="s">
        <v>1321</v>
      </c>
    </row>
    <row r="108" spans="1:11" x14ac:dyDescent="0.25">
      <c r="A108" s="23">
        <v>12091601</v>
      </c>
      <c r="B108" s="23">
        <v>2016</v>
      </c>
      <c r="C108" s="13">
        <v>2018</v>
      </c>
      <c r="D108" s="17" t="s">
        <v>220</v>
      </c>
      <c r="E108" s="17" t="s">
        <v>221</v>
      </c>
      <c r="F108" s="10">
        <v>967.2</v>
      </c>
      <c r="G108" s="10">
        <v>1408.3220700000002</v>
      </c>
      <c r="H108" s="14">
        <f t="shared" si="2"/>
        <v>441.12207000000012</v>
      </c>
      <c r="I108" s="15">
        <f t="shared" si="3"/>
        <v>0.45608154466501249</v>
      </c>
      <c r="J108" s="69" t="s">
        <v>1320</v>
      </c>
      <c r="K108" s="16" t="s">
        <v>1321</v>
      </c>
    </row>
    <row r="109" spans="1:11" x14ac:dyDescent="0.25">
      <c r="A109" s="23">
        <v>13251603</v>
      </c>
      <c r="B109" s="23">
        <v>2016</v>
      </c>
      <c r="C109" s="13">
        <v>2018</v>
      </c>
      <c r="D109" s="17" t="s">
        <v>222</v>
      </c>
      <c r="E109" s="17" t="s">
        <v>223</v>
      </c>
      <c r="F109" s="10">
        <v>1857</v>
      </c>
      <c r="G109" s="10">
        <v>3314.7093100000002</v>
      </c>
      <c r="H109" s="14">
        <f t="shared" si="2"/>
        <v>1457.7093100000002</v>
      </c>
      <c r="I109" s="15">
        <f t="shared" si="3"/>
        <v>0.78498078082929468</v>
      </c>
      <c r="J109" s="69" t="s">
        <v>1320</v>
      </c>
      <c r="K109" s="16" t="s">
        <v>1321</v>
      </c>
    </row>
    <row r="110" spans="1:11" x14ac:dyDescent="0.25">
      <c r="A110" s="23">
        <v>12971703</v>
      </c>
      <c r="B110" s="23">
        <v>2017</v>
      </c>
      <c r="C110" s="13">
        <v>2018</v>
      </c>
      <c r="D110" s="17" t="s">
        <v>224</v>
      </c>
      <c r="E110" s="17" t="s">
        <v>225</v>
      </c>
      <c r="F110" s="10">
        <v>923.1</v>
      </c>
      <c r="G110" s="10">
        <v>1890.8069699999999</v>
      </c>
      <c r="H110" s="14">
        <f t="shared" si="2"/>
        <v>967.70696999999984</v>
      </c>
      <c r="I110" s="15">
        <f t="shared" si="3"/>
        <v>1.0483230094247642</v>
      </c>
      <c r="J110" s="69" t="s">
        <v>1320</v>
      </c>
      <c r="K110" s="16" t="s">
        <v>1321</v>
      </c>
    </row>
    <row r="111" spans="1:11" x14ac:dyDescent="0.25">
      <c r="A111" s="8">
        <v>13961803</v>
      </c>
      <c r="B111" s="8">
        <v>2018</v>
      </c>
      <c r="C111" s="13">
        <v>2018</v>
      </c>
      <c r="D111" s="17" t="s">
        <v>226</v>
      </c>
      <c r="E111" s="17" t="s">
        <v>227</v>
      </c>
      <c r="F111" s="10">
        <v>505</v>
      </c>
      <c r="G111" s="10">
        <v>222.45517999999998</v>
      </c>
      <c r="H111" s="14">
        <f t="shared" si="2"/>
        <v>-282.54482000000002</v>
      </c>
      <c r="I111" s="15">
        <f t="shared" si="3"/>
        <v>-0.55949469306930699</v>
      </c>
      <c r="J111" s="69" t="s">
        <v>1320</v>
      </c>
      <c r="K111" s="16" t="s">
        <v>1321</v>
      </c>
    </row>
    <row r="112" spans="1:11" x14ac:dyDescent="0.25">
      <c r="A112" s="8">
        <v>13321801</v>
      </c>
      <c r="B112" s="8">
        <v>2018</v>
      </c>
      <c r="C112" s="13">
        <v>2018</v>
      </c>
      <c r="D112" s="17" t="s">
        <v>127</v>
      </c>
      <c r="E112" s="17" t="s">
        <v>128</v>
      </c>
      <c r="F112" s="10">
        <v>626.9</v>
      </c>
      <c r="G112" s="10">
        <v>534.67167000000006</v>
      </c>
      <c r="H112" s="14">
        <f t="shared" si="2"/>
        <v>-92.228329999999914</v>
      </c>
      <c r="I112" s="15">
        <f t="shared" si="3"/>
        <v>-0.14711808900941126</v>
      </c>
      <c r="J112" s="69" t="s">
        <v>1320</v>
      </c>
      <c r="K112" s="16" t="s">
        <v>1321</v>
      </c>
    </row>
    <row r="113" spans="1:11" x14ac:dyDescent="0.25">
      <c r="A113" s="8">
        <v>12981801</v>
      </c>
      <c r="B113" s="8">
        <v>2018</v>
      </c>
      <c r="C113" s="13">
        <v>2018</v>
      </c>
      <c r="D113" s="17" t="s">
        <v>228</v>
      </c>
      <c r="E113" s="17" t="s">
        <v>229</v>
      </c>
      <c r="F113" s="10">
        <v>199.4</v>
      </c>
      <c r="G113" s="10">
        <v>166.33682000000002</v>
      </c>
      <c r="H113" s="14">
        <f t="shared" si="2"/>
        <v>-33.063179999999988</v>
      </c>
      <c r="I113" s="15">
        <f t="shared" si="3"/>
        <v>-0.16581334002006012</v>
      </c>
      <c r="J113" s="69" t="s">
        <v>1320</v>
      </c>
      <c r="K113" s="16" t="s">
        <v>1321</v>
      </c>
    </row>
    <row r="114" spans="1:11" x14ac:dyDescent="0.25">
      <c r="A114" s="8">
        <v>13461806</v>
      </c>
      <c r="B114" s="8">
        <v>2018</v>
      </c>
      <c r="C114" s="13">
        <v>2018</v>
      </c>
      <c r="D114" s="17" t="s">
        <v>93</v>
      </c>
      <c r="E114" s="17" t="s">
        <v>230</v>
      </c>
      <c r="F114" s="10">
        <v>46.7</v>
      </c>
      <c r="G114" s="10">
        <v>40.05556</v>
      </c>
      <c r="H114" s="14">
        <f t="shared" si="2"/>
        <v>-6.644440000000003</v>
      </c>
      <c r="I114" s="15">
        <f t="shared" si="3"/>
        <v>-0.14227922912205573</v>
      </c>
      <c r="J114" s="69" t="s">
        <v>1320</v>
      </c>
      <c r="K114" s="16" t="s">
        <v>1321</v>
      </c>
    </row>
    <row r="115" spans="1:11" x14ac:dyDescent="0.25">
      <c r="A115" s="8">
        <v>13331801</v>
      </c>
      <c r="B115" s="8">
        <v>2018</v>
      </c>
      <c r="C115" s="13">
        <v>2018</v>
      </c>
      <c r="D115" s="17" t="s">
        <v>73</v>
      </c>
      <c r="E115" s="17" t="s">
        <v>231</v>
      </c>
      <c r="F115" s="10">
        <v>2852.4</v>
      </c>
      <c r="G115" s="10">
        <v>2028.9873</v>
      </c>
      <c r="H115" s="14">
        <f t="shared" si="2"/>
        <v>-823.41270000000009</v>
      </c>
      <c r="I115" s="15">
        <f t="shared" si="3"/>
        <v>-0.28867364324779138</v>
      </c>
      <c r="J115" s="69" t="s">
        <v>1320</v>
      </c>
      <c r="K115" s="16" t="s">
        <v>1321</v>
      </c>
    </row>
    <row r="116" spans="1:11" x14ac:dyDescent="0.25">
      <c r="A116" s="8">
        <v>13071801</v>
      </c>
      <c r="B116" s="8">
        <v>2018</v>
      </c>
      <c r="C116" s="13">
        <v>2018</v>
      </c>
      <c r="D116" s="17" t="s">
        <v>232</v>
      </c>
      <c r="E116" s="17" t="s">
        <v>233</v>
      </c>
      <c r="F116" s="10">
        <v>198.5</v>
      </c>
      <c r="G116" s="10">
        <v>236.64159000000001</v>
      </c>
      <c r="H116" s="14">
        <f t="shared" si="2"/>
        <v>38.141590000000008</v>
      </c>
      <c r="I116" s="15">
        <f t="shared" si="3"/>
        <v>0.19214906801007561</v>
      </c>
      <c r="J116" s="69" t="s">
        <v>1320</v>
      </c>
      <c r="K116" s="16" t="s">
        <v>1321</v>
      </c>
    </row>
    <row r="117" spans="1:11" x14ac:dyDescent="0.25">
      <c r="A117" s="8">
        <v>14011801</v>
      </c>
      <c r="B117" s="8">
        <v>2018</v>
      </c>
      <c r="C117" s="13">
        <v>2018</v>
      </c>
      <c r="D117" s="17" t="s">
        <v>234</v>
      </c>
      <c r="E117" s="17" t="s">
        <v>235</v>
      </c>
      <c r="F117" s="10">
        <v>730.1</v>
      </c>
      <c r="G117" s="10">
        <v>301.97757999999999</v>
      </c>
      <c r="H117" s="14">
        <f t="shared" si="2"/>
        <v>-428.12242000000003</v>
      </c>
      <c r="I117" s="15">
        <f t="shared" si="3"/>
        <v>-0.58638874126831941</v>
      </c>
      <c r="J117" s="69" t="s">
        <v>1320</v>
      </c>
      <c r="K117" s="16" t="s">
        <v>1321</v>
      </c>
    </row>
    <row r="118" spans="1:11" x14ac:dyDescent="0.25">
      <c r="A118" s="8">
        <v>13251801</v>
      </c>
      <c r="B118" s="8">
        <v>2018</v>
      </c>
      <c r="C118" s="13">
        <v>2018</v>
      </c>
      <c r="D118" s="17" t="s">
        <v>113</v>
      </c>
      <c r="E118" s="17" t="s">
        <v>236</v>
      </c>
      <c r="F118" s="10">
        <v>1000</v>
      </c>
      <c r="G118" s="10">
        <v>2268.94461</v>
      </c>
      <c r="H118" s="14">
        <f t="shared" si="2"/>
        <v>1268.94461</v>
      </c>
      <c r="I118" s="15">
        <f t="shared" si="3"/>
        <v>1.2689446099999999</v>
      </c>
      <c r="J118" s="69" t="s">
        <v>1320</v>
      </c>
      <c r="K118" s="16" t="s">
        <v>1321</v>
      </c>
    </row>
    <row r="119" spans="1:11" x14ac:dyDescent="0.25">
      <c r="A119" s="8">
        <v>13251802</v>
      </c>
      <c r="B119" s="8">
        <v>2018</v>
      </c>
      <c r="C119" s="13">
        <v>2018</v>
      </c>
      <c r="D119" s="17" t="s">
        <v>237</v>
      </c>
      <c r="E119" s="17" t="s">
        <v>10</v>
      </c>
      <c r="F119" s="10">
        <v>361.8</v>
      </c>
      <c r="G119" s="10">
        <v>94.766120000000001</v>
      </c>
      <c r="H119" s="14">
        <f t="shared" si="2"/>
        <v>-267.03388000000001</v>
      </c>
      <c r="I119" s="15">
        <f t="shared" si="3"/>
        <v>-0.73807042564953018</v>
      </c>
      <c r="J119" s="69" t="s">
        <v>1320</v>
      </c>
      <c r="K119" s="16" t="s">
        <v>1321</v>
      </c>
    </row>
    <row r="120" spans="1:11" x14ac:dyDescent="0.25">
      <c r="A120" s="8">
        <v>13251803</v>
      </c>
      <c r="B120" s="8">
        <v>2018</v>
      </c>
      <c r="C120" s="13">
        <v>2018</v>
      </c>
      <c r="D120" s="17" t="s">
        <v>20</v>
      </c>
      <c r="E120" s="17" t="s">
        <v>21</v>
      </c>
      <c r="F120" s="10">
        <v>287.60000000000002</v>
      </c>
      <c r="G120" s="10">
        <v>143.18801000000002</v>
      </c>
      <c r="H120" s="14">
        <f t="shared" si="2"/>
        <v>-144.41199</v>
      </c>
      <c r="I120" s="15">
        <f t="shared" si="3"/>
        <v>-0.50212792072322665</v>
      </c>
      <c r="J120" s="69" t="s">
        <v>1320</v>
      </c>
      <c r="K120" s="16" t="s">
        <v>1321</v>
      </c>
    </row>
    <row r="121" spans="1:11" x14ac:dyDescent="0.25">
      <c r="A121" s="8">
        <v>13251805</v>
      </c>
      <c r="B121" s="8">
        <v>2018</v>
      </c>
      <c r="C121" s="13">
        <v>2018</v>
      </c>
      <c r="D121" s="17" t="s">
        <v>23</v>
      </c>
      <c r="E121" s="17" t="s">
        <v>238</v>
      </c>
      <c r="F121" s="10">
        <v>367</v>
      </c>
      <c r="G121" s="10">
        <v>286.86183</v>
      </c>
      <c r="H121" s="14">
        <f t="shared" si="2"/>
        <v>-80.138170000000002</v>
      </c>
      <c r="I121" s="15">
        <f t="shared" si="3"/>
        <v>-0.21836013623978201</v>
      </c>
      <c r="J121" s="69" t="s">
        <v>1320</v>
      </c>
      <c r="K121" s="16" t="s">
        <v>1321</v>
      </c>
    </row>
    <row r="122" spans="1:11" x14ac:dyDescent="0.25">
      <c r="A122" s="8">
        <v>12971802</v>
      </c>
      <c r="B122" s="8">
        <v>2018</v>
      </c>
      <c r="C122" s="13">
        <v>2018</v>
      </c>
      <c r="D122" s="17" t="s">
        <v>239</v>
      </c>
      <c r="E122" s="17" t="s">
        <v>240</v>
      </c>
      <c r="F122" s="10">
        <v>1252.5999999999999</v>
      </c>
      <c r="G122" s="10">
        <v>1528.5457799999999</v>
      </c>
      <c r="H122" s="14">
        <f t="shared" si="2"/>
        <v>275.94578000000001</v>
      </c>
      <c r="I122" s="15">
        <f t="shared" si="3"/>
        <v>0.22029840332109216</v>
      </c>
      <c r="J122" s="69" t="s">
        <v>1320</v>
      </c>
      <c r="K122" s="16" t="s">
        <v>1321</v>
      </c>
    </row>
    <row r="123" spans="1:11" x14ac:dyDescent="0.25">
      <c r="A123" s="8">
        <v>12961801</v>
      </c>
      <c r="B123" s="8">
        <v>2018</v>
      </c>
      <c r="C123" s="13">
        <v>2018</v>
      </c>
      <c r="D123" s="17" t="s">
        <v>241</v>
      </c>
      <c r="E123" s="17" t="s">
        <v>242</v>
      </c>
      <c r="F123" s="10">
        <v>1250</v>
      </c>
      <c r="G123" s="10">
        <v>2699.9082000000003</v>
      </c>
      <c r="H123" s="14">
        <f t="shared" si="2"/>
        <v>1449.9082000000003</v>
      </c>
      <c r="I123" s="15">
        <f t="shared" si="3"/>
        <v>1.1599265600000002</v>
      </c>
      <c r="J123" s="69" t="s">
        <v>1320</v>
      </c>
      <c r="K123" s="16" t="s">
        <v>1321</v>
      </c>
    </row>
    <row r="124" spans="1:11" x14ac:dyDescent="0.25">
      <c r="A124" s="8">
        <v>12961803</v>
      </c>
      <c r="B124" s="8">
        <v>2018</v>
      </c>
      <c r="C124" s="13">
        <v>2018</v>
      </c>
      <c r="D124" s="17" t="s">
        <v>79</v>
      </c>
      <c r="E124" s="17" t="s">
        <v>80</v>
      </c>
      <c r="F124" s="10">
        <v>2749.6</v>
      </c>
      <c r="G124" s="10">
        <v>3906.9442400000003</v>
      </c>
      <c r="H124" s="14">
        <f t="shared" si="2"/>
        <v>1157.3442400000004</v>
      </c>
      <c r="I124" s="15">
        <f t="shared" si="3"/>
        <v>0.42091367471632252</v>
      </c>
      <c r="J124" s="69" t="s">
        <v>1320</v>
      </c>
      <c r="K124" s="16" t="s">
        <v>1321</v>
      </c>
    </row>
    <row r="125" spans="1:11" x14ac:dyDescent="0.25">
      <c r="A125" s="8">
        <v>12421809</v>
      </c>
      <c r="B125" s="8">
        <v>2018</v>
      </c>
      <c r="C125" s="13">
        <v>2018</v>
      </c>
      <c r="D125" s="17" t="s">
        <v>243</v>
      </c>
      <c r="E125" s="17" t="s">
        <v>244</v>
      </c>
      <c r="F125" s="10">
        <v>74.400000000000006</v>
      </c>
      <c r="G125" s="10">
        <v>75.469380000000001</v>
      </c>
      <c r="H125" s="14">
        <f t="shared" si="2"/>
        <v>1.0693799999999953</v>
      </c>
      <c r="I125" s="15">
        <f t="shared" si="3"/>
        <v>1.437338709677413E-2</v>
      </c>
      <c r="J125" s="69" t="s">
        <v>1320</v>
      </c>
      <c r="K125" s="16" t="s">
        <v>1321</v>
      </c>
    </row>
    <row r="126" spans="1:11" x14ac:dyDescent="0.25">
      <c r="A126" s="8">
        <v>13491808</v>
      </c>
      <c r="B126" s="8">
        <v>2018</v>
      </c>
      <c r="C126" s="13">
        <v>2018</v>
      </c>
      <c r="D126" s="17" t="s">
        <v>109</v>
      </c>
      <c r="E126" s="17" t="s">
        <v>110</v>
      </c>
      <c r="F126" s="10">
        <v>3532.9</v>
      </c>
      <c r="G126" s="10">
        <v>3185.6228799999999</v>
      </c>
      <c r="H126" s="14">
        <f t="shared" si="2"/>
        <v>-347.2771200000002</v>
      </c>
      <c r="I126" s="15">
        <f t="shared" si="3"/>
        <v>-9.8298032777604849E-2</v>
      </c>
      <c r="J126" s="69" t="s">
        <v>1320</v>
      </c>
      <c r="K126" s="16" t="s">
        <v>1321</v>
      </c>
    </row>
    <row r="127" spans="1:11" x14ac:dyDescent="0.25">
      <c r="A127" s="8">
        <v>13251806</v>
      </c>
      <c r="B127" s="8">
        <v>2018</v>
      </c>
      <c r="C127" s="13">
        <v>2018</v>
      </c>
      <c r="D127" s="17" t="s">
        <v>89</v>
      </c>
      <c r="E127" s="17" t="s">
        <v>245</v>
      </c>
      <c r="F127" s="10">
        <v>1180.5999999999999</v>
      </c>
      <c r="G127" s="10">
        <v>955.86768999999993</v>
      </c>
      <c r="H127" s="14">
        <f t="shared" si="2"/>
        <v>-224.73230999999998</v>
      </c>
      <c r="I127" s="15">
        <f t="shared" si="3"/>
        <v>-0.19035431983737083</v>
      </c>
      <c r="J127" s="69" t="s">
        <v>1320</v>
      </c>
      <c r="K127" s="16" t="s">
        <v>1321</v>
      </c>
    </row>
    <row r="128" spans="1:11" x14ac:dyDescent="0.25">
      <c r="A128" s="24">
        <v>14111801</v>
      </c>
      <c r="B128" s="24">
        <v>2018</v>
      </c>
      <c r="C128" s="13">
        <v>2018</v>
      </c>
      <c r="D128" s="17" t="s">
        <v>196</v>
      </c>
      <c r="E128" s="17" t="s">
        <v>246</v>
      </c>
      <c r="F128" s="10">
        <v>280.8</v>
      </c>
      <c r="G128" s="10">
        <v>242.52020000000002</v>
      </c>
      <c r="H128" s="14">
        <f t="shared" si="2"/>
        <v>-38.279799999999994</v>
      </c>
      <c r="I128" s="15">
        <f t="shared" si="3"/>
        <v>-0.13632407407407404</v>
      </c>
      <c r="J128" s="69" t="s">
        <v>1320</v>
      </c>
      <c r="K128" s="16" t="s">
        <v>1321</v>
      </c>
    </row>
    <row r="129" spans="1:11" x14ac:dyDescent="0.25">
      <c r="A129" s="24">
        <v>12421805</v>
      </c>
      <c r="B129" s="24">
        <v>2018</v>
      </c>
      <c r="C129" s="13">
        <v>2018</v>
      </c>
      <c r="D129" s="17" t="s">
        <v>108</v>
      </c>
      <c r="E129" s="17" t="s">
        <v>247</v>
      </c>
      <c r="F129" s="10">
        <v>49</v>
      </c>
      <c r="G129" s="10">
        <v>46.827280000000002</v>
      </c>
      <c r="H129" s="14">
        <f t="shared" si="2"/>
        <v>-2.1727199999999982</v>
      </c>
      <c r="I129" s="15">
        <f t="shared" si="3"/>
        <v>-4.4341224489795883E-2</v>
      </c>
      <c r="J129" s="69" t="s">
        <v>1320</v>
      </c>
      <c r="K129" s="16" t="s">
        <v>1321</v>
      </c>
    </row>
    <row r="130" spans="1:11" x14ac:dyDescent="0.25">
      <c r="A130" s="24">
        <v>12421806</v>
      </c>
      <c r="B130" s="24">
        <v>2018</v>
      </c>
      <c r="C130" s="13">
        <v>2018</v>
      </c>
      <c r="D130" s="17" t="s">
        <v>248</v>
      </c>
      <c r="E130" s="17" t="s">
        <v>249</v>
      </c>
      <c r="F130" s="10">
        <v>360.3</v>
      </c>
      <c r="G130" s="10">
        <v>331.11378999999999</v>
      </c>
      <c r="H130" s="14">
        <f t="shared" ref="H130:H193" si="4">+G130-F130</f>
        <v>-29.186210000000017</v>
      </c>
      <c r="I130" s="15">
        <f t="shared" ref="I130:I193" si="5">+H130/F130</f>
        <v>-8.1005301137940647E-2</v>
      </c>
      <c r="J130" s="69" t="s">
        <v>1320</v>
      </c>
      <c r="K130" s="16" t="s">
        <v>1321</v>
      </c>
    </row>
    <row r="131" spans="1:11" x14ac:dyDescent="0.25">
      <c r="A131" s="24">
        <v>12421808</v>
      </c>
      <c r="B131" s="24">
        <v>2018</v>
      </c>
      <c r="C131" s="13">
        <v>2018</v>
      </c>
      <c r="D131" s="17" t="s">
        <v>250</v>
      </c>
      <c r="E131" s="17" t="s">
        <v>251</v>
      </c>
      <c r="F131" s="10">
        <v>118.3</v>
      </c>
      <c r="G131" s="10">
        <v>108.51572</v>
      </c>
      <c r="H131" s="14">
        <f t="shared" si="4"/>
        <v>-9.7842799999999954</v>
      </c>
      <c r="I131" s="15">
        <f t="shared" si="5"/>
        <v>-8.2707354184277229E-2</v>
      </c>
      <c r="J131" s="69" t="s">
        <v>1320</v>
      </c>
      <c r="K131" s="16" t="s">
        <v>1321</v>
      </c>
    </row>
    <row r="132" spans="1:11" x14ac:dyDescent="0.25">
      <c r="A132" s="24">
        <v>12421804</v>
      </c>
      <c r="B132" s="24">
        <v>2018</v>
      </c>
      <c r="C132" s="13">
        <v>2018</v>
      </c>
      <c r="D132" s="17" t="s">
        <v>106</v>
      </c>
      <c r="E132" s="17" t="s">
        <v>252</v>
      </c>
      <c r="F132" s="10">
        <v>199.5</v>
      </c>
      <c r="G132" s="10">
        <v>239.05295999999998</v>
      </c>
      <c r="H132" s="14">
        <f t="shared" si="4"/>
        <v>39.552959999999985</v>
      </c>
      <c r="I132" s="15">
        <f t="shared" si="5"/>
        <v>0.19826045112781948</v>
      </c>
      <c r="J132" s="69" t="s">
        <v>1320</v>
      </c>
      <c r="K132" s="16" t="s">
        <v>1321</v>
      </c>
    </row>
    <row r="133" spans="1:11" x14ac:dyDescent="0.25">
      <c r="A133" s="24">
        <v>12961802</v>
      </c>
      <c r="B133" s="24">
        <v>2018</v>
      </c>
      <c r="C133" s="13">
        <v>2018</v>
      </c>
      <c r="D133" s="17" t="s">
        <v>253</v>
      </c>
      <c r="E133" s="17" t="s">
        <v>254</v>
      </c>
      <c r="F133" s="10">
        <v>438.3</v>
      </c>
      <c r="G133" s="10">
        <v>302.68281999999999</v>
      </c>
      <c r="H133" s="14">
        <f t="shared" si="4"/>
        <v>-135.61718000000002</v>
      </c>
      <c r="I133" s="15">
        <f t="shared" si="5"/>
        <v>-0.30941633584302991</v>
      </c>
      <c r="J133" s="69" t="s">
        <v>1320</v>
      </c>
      <c r="K133" s="16" t="s">
        <v>1321</v>
      </c>
    </row>
    <row r="134" spans="1:11" x14ac:dyDescent="0.25">
      <c r="A134" s="24">
        <v>12961804</v>
      </c>
      <c r="B134" s="24">
        <v>2018</v>
      </c>
      <c r="C134" s="13">
        <v>2018</v>
      </c>
      <c r="D134" s="17" t="s">
        <v>255</v>
      </c>
      <c r="E134" s="17" t="s">
        <v>256</v>
      </c>
      <c r="F134" s="10">
        <v>1005</v>
      </c>
      <c r="G134" s="10">
        <v>1060.57554</v>
      </c>
      <c r="H134" s="14">
        <f t="shared" si="4"/>
        <v>55.575540000000046</v>
      </c>
      <c r="I134" s="15">
        <f t="shared" si="5"/>
        <v>5.5299044776119452E-2</v>
      </c>
      <c r="J134" s="69" t="s">
        <v>1320</v>
      </c>
      <c r="K134" s="16" t="s">
        <v>1321</v>
      </c>
    </row>
    <row r="135" spans="1:11" x14ac:dyDescent="0.25">
      <c r="A135" s="24">
        <v>12961805</v>
      </c>
      <c r="B135" s="24">
        <v>2018</v>
      </c>
      <c r="C135" s="13">
        <v>2018</v>
      </c>
      <c r="D135" s="17" t="s">
        <v>257</v>
      </c>
      <c r="E135" s="17" t="s">
        <v>258</v>
      </c>
      <c r="F135" s="10">
        <v>2485.6999999999998</v>
      </c>
      <c r="G135" s="10">
        <v>2247.7470400000002</v>
      </c>
      <c r="H135" s="14">
        <f t="shared" si="4"/>
        <v>-237.95295999999962</v>
      </c>
      <c r="I135" s="15">
        <f t="shared" si="5"/>
        <v>-9.5728752464094471E-2</v>
      </c>
      <c r="J135" s="69" t="s">
        <v>1320</v>
      </c>
      <c r="K135" s="16" t="s">
        <v>1321</v>
      </c>
    </row>
    <row r="136" spans="1:11" x14ac:dyDescent="0.25">
      <c r="A136" s="24">
        <v>14011806</v>
      </c>
      <c r="B136" s="24">
        <v>2018</v>
      </c>
      <c r="C136" s="13">
        <v>2018</v>
      </c>
      <c r="D136" s="17" t="s">
        <v>259</v>
      </c>
      <c r="E136" s="17" t="s">
        <v>260</v>
      </c>
      <c r="F136" s="10">
        <v>524.9</v>
      </c>
      <c r="G136" s="10">
        <v>721.61311000000001</v>
      </c>
      <c r="H136" s="14">
        <f t="shared" si="4"/>
        <v>196.71311000000003</v>
      </c>
      <c r="I136" s="15">
        <f t="shared" si="5"/>
        <v>0.37476302152791013</v>
      </c>
      <c r="J136" s="69" t="s">
        <v>1320</v>
      </c>
      <c r="K136" s="16" t="s">
        <v>1321</v>
      </c>
    </row>
    <row r="137" spans="1:11" x14ac:dyDescent="0.25">
      <c r="A137" s="24">
        <v>12931803</v>
      </c>
      <c r="B137" s="24">
        <v>2018</v>
      </c>
      <c r="C137" s="13">
        <v>2018</v>
      </c>
      <c r="D137" s="17" t="s">
        <v>261</v>
      </c>
      <c r="E137" s="17" t="s">
        <v>262</v>
      </c>
      <c r="F137" s="10">
        <v>1251.0999999999999</v>
      </c>
      <c r="G137" s="10">
        <v>452.42313999999999</v>
      </c>
      <c r="H137" s="14">
        <f t="shared" si="4"/>
        <v>-798.67685999999992</v>
      </c>
      <c r="I137" s="15">
        <f t="shared" si="5"/>
        <v>-0.63837971385181036</v>
      </c>
      <c r="J137" s="69" t="s">
        <v>1320</v>
      </c>
      <c r="K137" s="16" t="s">
        <v>1321</v>
      </c>
    </row>
    <row r="138" spans="1:11" x14ac:dyDescent="0.25">
      <c r="A138" s="24">
        <v>12931810</v>
      </c>
      <c r="B138" s="24">
        <v>2018</v>
      </c>
      <c r="C138" s="13">
        <v>2018</v>
      </c>
      <c r="D138" s="17" t="s">
        <v>104</v>
      </c>
      <c r="E138" s="25" t="s">
        <v>263</v>
      </c>
      <c r="F138" s="10">
        <v>394.7</v>
      </c>
      <c r="G138" s="10">
        <v>344.17149999999998</v>
      </c>
      <c r="H138" s="14">
        <f t="shared" si="4"/>
        <v>-50.528500000000008</v>
      </c>
      <c r="I138" s="15">
        <f t="shared" si="5"/>
        <v>-0.12801748163161897</v>
      </c>
      <c r="J138" s="69" t="s">
        <v>1320</v>
      </c>
      <c r="K138" s="16" t="s">
        <v>1321</v>
      </c>
    </row>
    <row r="139" spans="1:11" x14ac:dyDescent="0.25">
      <c r="A139" s="8">
        <v>12791801</v>
      </c>
      <c r="B139" s="24">
        <v>2018</v>
      </c>
      <c r="C139" s="13">
        <v>2018</v>
      </c>
      <c r="D139" s="17" t="s">
        <v>123</v>
      </c>
      <c r="E139" s="25" t="s">
        <v>123</v>
      </c>
      <c r="F139" s="10">
        <v>235.2</v>
      </c>
      <c r="G139" s="10">
        <v>255.59920000000002</v>
      </c>
      <c r="H139" s="14">
        <f t="shared" si="4"/>
        <v>20.399200000000036</v>
      </c>
      <c r="I139" s="15">
        <f t="shared" si="5"/>
        <v>8.6731292517006967E-2</v>
      </c>
      <c r="J139" s="69" t="s">
        <v>1320</v>
      </c>
      <c r="K139" s="16" t="s">
        <v>1321</v>
      </c>
    </row>
    <row r="140" spans="1:11" x14ac:dyDescent="0.25">
      <c r="A140" s="8">
        <v>12931815</v>
      </c>
      <c r="B140" s="24">
        <v>2018</v>
      </c>
      <c r="C140" s="13">
        <v>2018</v>
      </c>
      <c r="D140" s="17" t="s">
        <v>264</v>
      </c>
      <c r="E140" s="25" t="s">
        <v>265</v>
      </c>
      <c r="F140" s="10">
        <v>2520.6999999999998</v>
      </c>
      <c r="G140" s="10">
        <v>1717.8403899999998</v>
      </c>
      <c r="H140" s="14">
        <f t="shared" si="4"/>
        <v>-802.85960999999998</v>
      </c>
      <c r="I140" s="15">
        <f t="shared" si="5"/>
        <v>-0.31850660927520136</v>
      </c>
      <c r="J140" s="69" t="s">
        <v>1320</v>
      </c>
      <c r="K140" s="16" t="s">
        <v>1321</v>
      </c>
    </row>
    <row r="141" spans="1:11" x14ac:dyDescent="0.25">
      <c r="A141" s="8">
        <v>12931816</v>
      </c>
      <c r="B141" s="24">
        <v>2018</v>
      </c>
      <c r="C141" s="13">
        <v>2018</v>
      </c>
      <c r="D141" s="17" t="s">
        <v>266</v>
      </c>
      <c r="E141" s="25" t="s">
        <v>267</v>
      </c>
      <c r="F141" s="10">
        <v>340.4</v>
      </c>
      <c r="G141" s="10">
        <v>233.08776</v>
      </c>
      <c r="H141" s="14">
        <f t="shared" si="4"/>
        <v>-107.31223999999997</v>
      </c>
      <c r="I141" s="15">
        <f t="shared" si="5"/>
        <v>-0.31525334900117502</v>
      </c>
      <c r="J141" s="69" t="s">
        <v>1320</v>
      </c>
      <c r="K141" s="16" t="s">
        <v>1321</v>
      </c>
    </row>
    <row r="142" spans="1:11" x14ac:dyDescent="0.25">
      <c r="A142" s="8">
        <v>13251809</v>
      </c>
      <c r="B142" s="24">
        <v>2018</v>
      </c>
      <c r="C142" s="13">
        <v>2018</v>
      </c>
      <c r="D142" s="17" t="s">
        <v>91</v>
      </c>
      <c r="E142" s="17" t="s">
        <v>268</v>
      </c>
      <c r="F142" s="10">
        <v>1233</v>
      </c>
      <c r="G142" s="10">
        <v>1005.6007499999999</v>
      </c>
      <c r="H142" s="14">
        <f t="shared" si="4"/>
        <v>-227.39925000000005</v>
      </c>
      <c r="I142" s="15">
        <f t="shared" si="5"/>
        <v>-0.1844276155717762</v>
      </c>
      <c r="J142" s="69" t="s">
        <v>1320</v>
      </c>
      <c r="K142" s="16" t="s">
        <v>1321</v>
      </c>
    </row>
    <row r="143" spans="1:11" x14ac:dyDescent="0.25">
      <c r="A143" s="8">
        <v>12841801</v>
      </c>
      <c r="B143" s="24">
        <v>2018</v>
      </c>
      <c r="C143" s="13">
        <v>2018</v>
      </c>
      <c r="D143" s="17" t="s">
        <v>269</v>
      </c>
      <c r="E143" s="25" t="s">
        <v>270</v>
      </c>
      <c r="F143" s="10">
        <v>729.1</v>
      </c>
      <c r="G143" s="10">
        <v>436.34901000000002</v>
      </c>
      <c r="H143" s="14">
        <f t="shared" si="4"/>
        <v>-292.75099</v>
      </c>
      <c r="I143" s="15">
        <f t="shared" si="5"/>
        <v>-0.40152378274585104</v>
      </c>
      <c r="J143" s="69" t="s">
        <v>1320</v>
      </c>
      <c r="K143" s="16" t="s">
        <v>1321</v>
      </c>
    </row>
    <row r="144" spans="1:11" x14ac:dyDescent="0.25">
      <c r="A144" s="8">
        <v>12811801</v>
      </c>
      <c r="B144" s="24">
        <v>2018</v>
      </c>
      <c r="C144" s="13">
        <v>2018</v>
      </c>
      <c r="D144" s="17" t="s">
        <v>271</v>
      </c>
      <c r="E144" s="25" t="s">
        <v>272</v>
      </c>
      <c r="F144" s="10">
        <v>516.79999999999995</v>
      </c>
      <c r="G144" s="10">
        <v>429.88453000000004</v>
      </c>
      <c r="H144" s="14">
        <f t="shared" si="4"/>
        <v>-86.915469999999914</v>
      </c>
      <c r="I144" s="15">
        <f t="shared" si="5"/>
        <v>-0.16818008900928777</v>
      </c>
      <c r="J144" s="69" t="s">
        <v>1320</v>
      </c>
      <c r="K144" s="16" t="s">
        <v>1321</v>
      </c>
    </row>
    <row r="145" spans="1:11" x14ac:dyDescent="0.25">
      <c r="A145" s="8">
        <v>20081801</v>
      </c>
      <c r="B145" s="24">
        <v>2018</v>
      </c>
      <c r="C145" s="13">
        <v>2018</v>
      </c>
      <c r="D145" s="17" t="s">
        <v>273</v>
      </c>
      <c r="E145" s="17" t="s">
        <v>274</v>
      </c>
      <c r="F145" s="10">
        <v>90</v>
      </c>
      <c r="G145" s="10">
        <v>26.278320000000001</v>
      </c>
      <c r="H145" s="14">
        <f t="shared" si="4"/>
        <v>-63.721679999999999</v>
      </c>
      <c r="I145" s="15">
        <f t="shared" si="5"/>
        <v>-0.70801866666666669</v>
      </c>
      <c r="J145" s="69" t="s">
        <v>1320</v>
      </c>
      <c r="K145" s="16" t="s">
        <v>1321</v>
      </c>
    </row>
    <row r="146" spans="1:11" x14ac:dyDescent="0.25">
      <c r="A146" s="6">
        <v>12931813</v>
      </c>
      <c r="B146" s="24">
        <v>2018</v>
      </c>
      <c r="C146" s="13">
        <v>2018</v>
      </c>
      <c r="D146" s="17" t="s">
        <v>275</v>
      </c>
      <c r="E146" s="25" t="s">
        <v>276</v>
      </c>
      <c r="F146" s="10">
        <v>515.1</v>
      </c>
      <c r="G146" s="10">
        <v>423.60748000000001</v>
      </c>
      <c r="H146" s="14">
        <f t="shared" si="4"/>
        <v>-91.492520000000013</v>
      </c>
      <c r="I146" s="15">
        <f t="shared" si="5"/>
        <v>-0.17762088914773833</v>
      </c>
      <c r="J146" s="69" t="s">
        <v>1320</v>
      </c>
      <c r="K146" s="16" t="s">
        <v>1321</v>
      </c>
    </row>
    <row r="147" spans="1:11" x14ac:dyDescent="0.25">
      <c r="A147" s="13">
        <v>12841802</v>
      </c>
      <c r="B147" s="24">
        <v>2018</v>
      </c>
      <c r="C147" s="13">
        <v>2018</v>
      </c>
      <c r="D147" s="17" t="s">
        <v>277</v>
      </c>
      <c r="E147" s="25" t="s">
        <v>278</v>
      </c>
      <c r="F147" s="10">
        <v>74.5</v>
      </c>
      <c r="G147" s="10">
        <v>51.469059999999999</v>
      </c>
      <c r="H147" s="14">
        <f t="shared" si="4"/>
        <v>-23.030940000000001</v>
      </c>
      <c r="I147" s="15">
        <f t="shared" si="5"/>
        <v>-0.30914013422818792</v>
      </c>
      <c r="J147" s="69" t="s">
        <v>1320</v>
      </c>
      <c r="K147" s="16" t="s">
        <v>1321</v>
      </c>
    </row>
    <row r="148" spans="1:11" x14ac:dyDescent="0.25">
      <c r="A148" s="13">
        <v>20081803</v>
      </c>
      <c r="B148" s="24">
        <v>2018</v>
      </c>
      <c r="C148" s="13">
        <v>2018</v>
      </c>
      <c r="D148" s="17" t="s">
        <v>279</v>
      </c>
      <c r="E148" s="17" t="s">
        <v>280</v>
      </c>
      <c r="F148" s="10">
        <v>49.5</v>
      </c>
      <c r="G148" s="10">
        <v>50.261489999999995</v>
      </c>
      <c r="H148" s="14">
        <f t="shared" si="4"/>
        <v>0.76148999999999489</v>
      </c>
      <c r="I148" s="15">
        <f t="shared" si="5"/>
        <v>1.5383636363636261E-2</v>
      </c>
      <c r="J148" s="69" t="s">
        <v>1320</v>
      </c>
      <c r="K148" s="16" t="s">
        <v>1321</v>
      </c>
    </row>
    <row r="149" spans="1:11" x14ac:dyDescent="0.25">
      <c r="A149" s="8">
        <v>12971804</v>
      </c>
      <c r="B149" s="24">
        <v>2018</v>
      </c>
      <c r="C149" s="13">
        <v>2018</v>
      </c>
      <c r="D149" s="17" t="s">
        <v>281</v>
      </c>
      <c r="E149" s="17" t="s">
        <v>282</v>
      </c>
      <c r="F149" s="10">
        <v>49.5</v>
      </c>
      <c r="G149" s="10">
        <v>9.3213200000000001</v>
      </c>
      <c r="H149" s="14">
        <f t="shared" si="4"/>
        <v>-40.17868</v>
      </c>
      <c r="I149" s="15">
        <f t="shared" si="5"/>
        <v>-0.811690505050505</v>
      </c>
      <c r="J149" s="69" t="s">
        <v>1320</v>
      </c>
      <c r="K149" s="16" t="s">
        <v>1321</v>
      </c>
    </row>
    <row r="150" spans="1:11" x14ac:dyDescent="0.25">
      <c r="A150" s="6">
        <v>12421807</v>
      </c>
      <c r="B150" s="24">
        <v>2018</v>
      </c>
      <c r="C150" s="13">
        <v>2018</v>
      </c>
      <c r="D150" s="17" t="s">
        <v>131</v>
      </c>
      <c r="E150" s="17" t="s">
        <v>132</v>
      </c>
      <c r="F150" s="10">
        <v>46</v>
      </c>
      <c r="G150" s="10">
        <v>30.681330000000003</v>
      </c>
      <c r="H150" s="14">
        <f t="shared" si="4"/>
        <v>-15.318669999999997</v>
      </c>
      <c r="I150" s="15">
        <f t="shared" si="5"/>
        <v>-0.33301456521739126</v>
      </c>
      <c r="J150" s="69" t="s">
        <v>1320</v>
      </c>
      <c r="K150" s="16" t="s">
        <v>1321</v>
      </c>
    </row>
    <row r="151" spans="1:11" x14ac:dyDescent="0.25">
      <c r="A151" s="6">
        <v>20081804</v>
      </c>
      <c r="B151" s="24">
        <v>2018</v>
      </c>
      <c r="C151" s="13">
        <v>2018</v>
      </c>
      <c r="D151" s="17" t="s">
        <v>283</v>
      </c>
      <c r="E151" s="17" t="s">
        <v>284</v>
      </c>
      <c r="F151" s="10">
        <v>45.5</v>
      </c>
      <c r="G151" s="10">
        <v>8.4700300000000013</v>
      </c>
      <c r="H151" s="14">
        <f t="shared" si="4"/>
        <v>-37.029969999999999</v>
      </c>
      <c r="I151" s="15">
        <f t="shared" si="5"/>
        <v>-0.81384549450549448</v>
      </c>
      <c r="J151" s="69" t="s">
        <v>1320</v>
      </c>
      <c r="K151" s="16" t="s">
        <v>1321</v>
      </c>
    </row>
    <row r="152" spans="1:11" x14ac:dyDescent="0.25">
      <c r="A152" s="6">
        <v>12931817</v>
      </c>
      <c r="B152" s="24">
        <v>2018</v>
      </c>
      <c r="C152" s="13">
        <v>2018</v>
      </c>
      <c r="D152" s="17" t="s">
        <v>285</v>
      </c>
      <c r="E152" s="17" t="s">
        <v>286</v>
      </c>
      <c r="F152" s="10">
        <v>46.3</v>
      </c>
      <c r="G152" s="10">
        <v>31.332630000000002</v>
      </c>
      <c r="H152" s="14">
        <f t="shared" si="4"/>
        <v>-14.967369999999995</v>
      </c>
      <c r="I152" s="15">
        <f t="shared" si="5"/>
        <v>-0.32326933045356365</v>
      </c>
      <c r="J152" s="69" t="s">
        <v>1320</v>
      </c>
      <c r="K152" s="16" t="s">
        <v>1321</v>
      </c>
    </row>
    <row r="153" spans="1:11" x14ac:dyDescent="0.25">
      <c r="A153" s="6">
        <v>12931818</v>
      </c>
      <c r="B153" s="24">
        <v>2018</v>
      </c>
      <c r="C153" s="13">
        <v>2018</v>
      </c>
      <c r="D153" s="17" t="s">
        <v>287</v>
      </c>
      <c r="E153" s="17" t="s">
        <v>288</v>
      </c>
      <c r="F153" s="10">
        <v>29.5</v>
      </c>
      <c r="G153" s="10">
        <v>45.050760000000004</v>
      </c>
      <c r="H153" s="14">
        <f t="shared" si="4"/>
        <v>15.550760000000004</v>
      </c>
      <c r="I153" s="15">
        <f t="shared" si="5"/>
        <v>0.52714440677966112</v>
      </c>
      <c r="J153" s="69" t="s">
        <v>1320</v>
      </c>
      <c r="K153" s="16" t="s">
        <v>1321</v>
      </c>
    </row>
    <row r="154" spans="1:11" x14ac:dyDescent="0.25">
      <c r="A154" s="6">
        <v>20081805</v>
      </c>
      <c r="B154" s="24">
        <v>2018</v>
      </c>
      <c r="C154" s="13">
        <v>2018</v>
      </c>
      <c r="D154" s="17" t="s">
        <v>289</v>
      </c>
      <c r="E154" s="17" t="s">
        <v>290</v>
      </c>
      <c r="F154" s="10">
        <v>47.4</v>
      </c>
      <c r="G154" s="10">
        <v>41.476849999999999</v>
      </c>
      <c r="H154" s="14">
        <f t="shared" si="4"/>
        <v>-5.9231499999999997</v>
      </c>
      <c r="I154" s="15">
        <f t="shared" si="5"/>
        <v>-0.12496097046413501</v>
      </c>
      <c r="J154" s="69" t="s">
        <v>1320</v>
      </c>
      <c r="K154" s="16" t="s">
        <v>1321</v>
      </c>
    </row>
    <row r="155" spans="1:11" x14ac:dyDescent="0.25">
      <c r="A155" s="6">
        <v>20081806</v>
      </c>
      <c r="B155" s="24">
        <v>2018</v>
      </c>
      <c r="C155" s="13">
        <v>2018</v>
      </c>
      <c r="D155" s="17" t="s">
        <v>291</v>
      </c>
      <c r="E155" s="17" t="s">
        <v>292</v>
      </c>
      <c r="F155" s="10">
        <v>18.399999999999999</v>
      </c>
      <c r="G155" s="10">
        <v>17.5</v>
      </c>
      <c r="H155" s="14">
        <f t="shared" si="4"/>
        <v>-0.89999999999999858</v>
      </c>
      <c r="I155" s="15">
        <f t="shared" si="5"/>
        <v>-4.8913043478260795E-2</v>
      </c>
      <c r="J155" s="69" t="s">
        <v>1320</v>
      </c>
      <c r="K155" s="16" t="s">
        <v>1321</v>
      </c>
    </row>
    <row r="156" spans="1:11" x14ac:dyDescent="0.25">
      <c r="A156" s="23">
        <v>12421801</v>
      </c>
      <c r="B156" s="24">
        <v>2018</v>
      </c>
      <c r="C156" s="13">
        <v>2019</v>
      </c>
      <c r="D156" s="17" t="s">
        <v>293</v>
      </c>
      <c r="E156" s="17" t="s">
        <v>294</v>
      </c>
      <c r="F156" s="10">
        <v>1242.3</v>
      </c>
      <c r="G156" s="10">
        <v>1379.6252899999999</v>
      </c>
      <c r="H156" s="14">
        <f t="shared" si="4"/>
        <v>137.32529</v>
      </c>
      <c r="I156" s="15">
        <f t="shared" si="5"/>
        <v>0.11054116557997264</v>
      </c>
      <c r="J156" s="69" t="s">
        <v>1320</v>
      </c>
      <c r="K156" s="16" t="s">
        <v>1321</v>
      </c>
    </row>
    <row r="157" spans="1:11" x14ac:dyDescent="0.25">
      <c r="A157" s="23">
        <v>12421802</v>
      </c>
      <c r="B157" s="24">
        <v>2018</v>
      </c>
      <c r="C157" s="13">
        <v>2019</v>
      </c>
      <c r="D157" s="17" t="s">
        <v>295</v>
      </c>
      <c r="E157" s="17" t="s">
        <v>296</v>
      </c>
      <c r="F157" s="10">
        <v>1201</v>
      </c>
      <c r="G157" s="10">
        <v>1233.0771599999998</v>
      </c>
      <c r="H157" s="14">
        <f t="shared" si="4"/>
        <v>32.077159999999822</v>
      </c>
      <c r="I157" s="15">
        <f t="shared" si="5"/>
        <v>2.6708709408825831E-2</v>
      </c>
      <c r="J157" s="69" t="s">
        <v>1320</v>
      </c>
      <c r="K157" s="16" t="s">
        <v>1321</v>
      </c>
    </row>
    <row r="158" spans="1:11" x14ac:dyDescent="0.25">
      <c r="A158" s="23">
        <v>12421803</v>
      </c>
      <c r="B158" s="24">
        <v>2018</v>
      </c>
      <c r="C158" s="13">
        <v>2019</v>
      </c>
      <c r="D158" s="17" t="s">
        <v>297</v>
      </c>
      <c r="E158" s="17" t="s">
        <v>298</v>
      </c>
      <c r="F158" s="10">
        <v>517.4</v>
      </c>
      <c r="G158" s="10">
        <v>492.98695000000004</v>
      </c>
      <c r="H158" s="14">
        <f t="shared" si="4"/>
        <v>-24.413049999999942</v>
      </c>
      <c r="I158" s="15">
        <f t="shared" si="5"/>
        <v>-4.71840935446462E-2</v>
      </c>
      <c r="J158" s="69" t="s">
        <v>1320</v>
      </c>
      <c r="K158" s="16" t="s">
        <v>1321</v>
      </c>
    </row>
    <row r="159" spans="1:11" x14ac:dyDescent="0.25">
      <c r="A159" s="23">
        <v>12421810</v>
      </c>
      <c r="B159" s="24">
        <v>2018</v>
      </c>
      <c r="C159" s="13">
        <v>2019</v>
      </c>
      <c r="D159" s="17" t="s">
        <v>40</v>
      </c>
      <c r="E159" s="17" t="s">
        <v>299</v>
      </c>
      <c r="F159" s="10">
        <v>937.9</v>
      </c>
      <c r="G159" s="10">
        <v>903.17306000000008</v>
      </c>
      <c r="H159" s="14">
        <f t="shared" si="4"/>
        <v>-34.7269399999999</v>
      </c>
      <c r="I159" s="15">
        <f t="shared" si="5"/>
        <v>-3.7026271457511355E-2</v>
      </c>
      <c r="J159" s="69" t="s">
        <v>1320</v>
      </c>
      <c r="K159" s="16" t="s">
        <v>1321</v>
      </c>
    </row>
    <row r="160" spans="1:11" x14ac:dyDescent="0.25">
      <c r="A160" s="23">
        <v>12931801</v>
      </c>
      <c r="B160" s="24">
        <v>2018</v>
      </c>
      <c r="C160" s="13">
        <v>2019</v>
      </c>
      <c r="D160" s="17" t="s">
        <v>300</v>
      </c>
      <c r="E160" s="17" t="s">
        <v>301</v>
      </c>
      <c r="F160" s="10">
        <v>2508.4</v>
      </c>
      <c r="G160" s="10">
        <v>1818.4012399999999</v>
      </c>
      <c r="H160" s="14">
        <f t="shared" si="4"/>
        <v>-689.99876000000017</v>
      </c>
      <c r="I160" s="15">
        <f t="shared" si="5"/>
        <v>-0.27507525115611553</v>
      </c>
      <c r="J160" s="69" t="s">
        <v>1320</v>
      </c>
      <c r="K160" s="16" t="s">
        <v>1321</v>
      </c>
    </row>
    <row r="161" spans="1:11" x14ac:dyDescent="0.25">
      <c r="A161" s="23">
        <v>12931806</v>
      </c>
      <c r="B161" s="24">
        <v>2018</v>
      </c>
      <c r="C161" s="13">
        <v>2019</v>
      </c>
      <c r="D161" s="17" t="s">
        <v>302</v>
      </c>
      <c r="E161" s="17" t="s">
        <v>303</v>
      </c>
      <c r="F161" s="10">
        <v>445.1</v>
      </c>
      <c r="G161" s="10">
        <v>387.73480000000001</v>
      </c>
      <c r="H161" s="14">
        <f t="shared" si="4"/>
        <v>-57.365200000000016</v>
      </c>
      <c r="I161" s="15">
        <f t="shared" si="5"/>
        <v>-0.12888159964053025</v>
      </c>
      <c r="J161" s="69" t="s">
        <v>1320</v>
      </c>
      <c r="K161" s="16" t="s">
        <v>1321</v>
      </c>
    </row>
    <row r="162" spans="1:11" x14ac:dyDescent="0.25">
      <c r="A162" s="23">
        <v>12931811</v>
      </c>
      <c r="B162" s="24">
        <v>2018</v>
      </c>
      <c r="C162" s="13">
        <v>2019</v>
      </c>
      <c r="D162" s="17" t="s">
        <v>304</v>
      </c>
      <c r="E162" s="26" t="s">
        <v>305</v>
      </c>
      <c r="F162" s="10">
        <v>257.5</v>
      </c>
      <c r="G162" s="10">
        <v>100.46981</v>
      </c>
      <c r="H162" s="14">
        <f t="shared" si="4"/>
        <v>-157.03019</v>
      </c>
      <c r="I162" s="15">
        <f t="shared" si="5"/>
        <v>-0.60982598058252424</v>
      </c>
      <c r="J162" s="69" t="s">
        <v>1320</v>
      </c>
      <c r="K162" s="16" t="s">
        <v>1321</v>
      </c>
    </row>
    <row r="163" spans="1:11" x14ac:dyDescent="0.25">
      <c r="A163" s="23">
        <v>12931814</v>
      </c>
      <c r="B163" s="24">
        <v>2018</v>
      </c>
      <c r="C163" s="13">
        <v>2019</v>
      </c>
      <c r="D163" s="17" t="s">
        <v>306</v>
      </c>
      <c r="E163" s="25" t="s">
        <v>307</v>
      </c>
      <c r="F163" s="10">
        <v>406.6</v>
      </c>
      <c r="G163" s="10">
        <v>264.39747999999997</v>
      </c>
      <c r="H163" s="14">
        <f t="shared" si="4"/>
        <v>-142.20252000000005</v>
      </c>
      <c r="I163" s="15">
        <f t="shared" si="5"/>
        <v>-0.34973566158386632</v>
      </c>
      <c r="J163" s="69" t="s">
        <v>1320</v>
      </c>
      <c r="K163" s="16" t="s">
        <v>1321</v>
      </c>
    </row>
    <row r="164" spans="1:11" x14ac:dyDescent="0.25">
      <c r="A164" s="23">
        <v>12971801</v>
      </c>
      <c r="B164" s="24">
        <v>2018</v>
      </c>
      <c r="C164" s="13">
        <v>2019</v>
      </c>
      <c r="D164" s="17" t="s">
        <v>308</v>
      </c>
      <c r="E164" s="17" t="s">
        <v>309</v>
      </c>
      <c r="F164" s="10">
        <v>380.6</v>
      </c>
      <c r="G164" s="10">
        <v>345.12376</v>
      </c>
      <c r="H164" s="14">
        <f t="shared" si="4"/>
        <v>-35.476240000000018</v>
      </c>
      <c r="I164" s="15">
        <f t="shared" si="5"/>
        <v>-9.3211350499211809E-2</v>
      </c>
      <c r="J164" s="69" t="s">
        <v>1320</v>
      </c>
      <c r="K164" s="16" t="s">
        <v>1321</v>
      </c>
    </row>
    <row r="165" spans="1:11" x14ac:dyDescent="0.25">
      <c r="A165" s="23">
        <v>13251804</v>
      </c>
      <c r="B165" s="24">
        <v>2018</v>
      </c>
      <c r="C165" s="13">
        <v>2019</v>
      </c>
      <c r="D165" s="17" t="s">
        <v>147</v>
      </c>
      <c r="E165" s="17" t="s">
        <v>148</v>
      </c>
      <c r="F165" s="10">
        <v>1181.0999999999999</v>
      </c>
      <c r="G165" s="10">
        <v>670.54522999999995</v>
      </c>
      <c r="H165" s="14">
        <f t="shared" si="4"/>
        <v>-510.55476999999996</v>
      </c>
      <c r="I165" s="15">
        <f t="shared" si="5"/>
        <v>-0.43227056980780626</v>
      </c>
      <c r="J165" s="69" t="s">
        <v>1320</v>
      </c>
      <c r="K165" s="16" t="s">
        <v>1321</v>
      </c>
    </row>
    <row r="166" spans="1:11" x14ac:dyDescent="0.25">
      <c r="A166" s="23">
        <v>13251807</v>
      </c>
      <c r="B166" s="24">
        <v>2018</v>
      </c>
      <c r="C166" s="13">
        <v>2019</v>
      </c>
      <c r="D166" s="17" t="s">
        <v>310</v>
      </c>
      <c r="E166" s="17" t="s">
        <v>311</v>
      </c>
      <c r="F166" s="10">
        <v>1026.9000000000001</v>
      </c>
      <c r="G166" s="10">
        <v>636.97719999999993</v>
      </c>
      <c r="H166" s="14">
        <f t="shared" si="4"/>
        <v>-389.92280000000017</v>
      </c>
      <c r="I166" s="15">
        <f t="shared" si="5"/>
        <v>-0.37970863764728807</v>
      </c>
      <c r="J166" s="69" t="s">
        <v>1320</v>
      </c>
      <c r="K166" s="16" t="s">
        <v>1321</v>
      </c>
    </row>
    <row r="167" spans="1:11" x14ac:dyDescent="0.25">
      <c r="A167" s="23">
        <v>13251808</v>
      </c>
      <c r="B167" s="24">
        <v>2018</v>
      </c>
      <c r="C167" s="13">
        <v>2019</v>
      </c>
      <c r="D167" s="17" t="s">
        <v>312</v>
      </c>
      <c r="E167" s="17" t="s">
        <v>183</v>
      </c>
      <c r="F167" s="10">
        <v>961.8</v>
      </c>
      <c r="G167" s="10">
        <v>228.72181</v>
      </c>
      <c r="H167" s="14">
        <f t="shared" si="4"/>
        <v>-733.07818999999995</v>
      </c>
      <c r="I167" s="15">
        <f t="shared" si="5"/>
        <v>-0.76219400083177369</v>
      </c>
      <c r="J167" s="69" t="s">
        <v>1320</v>
      </c>
      <c r="K167" s="16" t="s">
        <v>1321</v>
      </c>
    </row>
    <row r="168" spans="1:11" x14ac:dyDescent="0.25">
      <c r="A168" s="23">
        <v>13251811</v>
      </c>
      <c r="B168" s="24">
        <v>2018</v>
      </c>
      <c r="C168" s="13">
        <v>2019</v>
      </c>
      <c r="D168" s="17" t="s">
        <v>313</v>
      </c>
      <c r="E168" s="17" t="s">
        <v>314</v>
      </c>
      <c r="F168" s="10">
        <v>293.8</v>
      </c>
      <c r="G168" s="10">
        <v>373.98642999999998</v>
      </c>
      <c r="H168" s="14">
        <f t="shared" si="4"/>
        <v>80.186429999999973</v>
      </c>
      <c r="I168" s="15">
        <f t="shared" si="5"/>
        <v>0.27292862491490799</v>
      </c>
      <c r="J168" s="69" t="s">
        <v>1320</v>
      </c>
      <c r="K168" s="16" t="s">
        <v>1321</v>
      </c>
    </row>
    <row r="169" spans="1:11" x14ac:dyDescent="0.25">
      <c r="A169" s="23">
        <v>13251814</v>
      </c>
      <c r="B169" s="24">
        <v>2018</v>
      </c>
      <c r="C169" s="13">
        <v>2019</v>
      </c>
      <c r="D169" s="17" t="s">
        <v>315</v>
      </c>
      <c r="E169" s="17" t="s">
        <v>316</v>
      </c>
      <c r="F169" s="10">
        <v>2458.5</v>
      </c>
      <c r="G169" s="10">
        <v>1160.2886799999999</v>
      </c>
      <c r="H169" s="14">
        <f t="shared" si="4"/>
        <v>-1298.2113200000001</v>
      </c>
      <c r="I169" s="15">
        <f t="shared" si="5"/>
        <v>-0.52805016066707344</v>
      </c>
      <c r="J169" s="69" t="s">
        <v>1320</v>
      </c>
      <c r="K169" s="16" t="s">
        <v>1321</v>
      </c>
    </row>
    <row r="170" spans="1:11" x14ac:dyDescent="0.25">
      <c r="A170" s="23">
        <v>13251815</v>
      </c>
      <c r="B170" s="24">
        <v>2018</v>
      </c>
      <c r="C170" s="13">
        <v>2019</v>
      </c>
      <c r="D170" s="17" t="s">
        <v>317</v>
      </c>
      <c r="E170" s="17" t="s">
        <v>154</v>
      </c>
      <c r="F170" s="10">
        <v>4829</v>
      </c>
      <c r="G170" s="10">
        <v>2240.70984</v>
      </c>
      <c r="H170" s="14">
        <f t="shared" si="4"/>
        <v>-2588.29016</v>
      </c>
      <c r="I170" s="15">
        <f t="shared" si="5"/>
        <v>-0.53598885069372537</v>
      </c>
      <c r="J170" s="69" t="s">
        <v>1320</v>
      </c>
      <c r="K170" s="16" t="s">
        <v>1321</v>
      </c>
    </row>
    <row r="171" spans="1:11" x14ac:dyDescent="0.25">
      <c r="A171" s="23">
        <v>13251816</v>
      </c>
      <c r="B171" s="24">
        <v>2018</v>
      </c>
      <c r="C171" s="13">
        <v>2019</v>
      </c>
      <c r="D171" s="17" t="s">
        <v>318</v>
      </c>
      <c r="E171" s="17" t="s">
        <v>319</v>
      </c>
      <c r="F171" s="10">
        <v>764.9</v>
      </c>
      <c r="G171" s="10">
        <v>377.04492999999997</v>
      </c>
      <c r="H171" s="14">
        <f t="shared" si="4"/>
        <v>-387.85507000000001</v>
      </c>
      <c r="I171" s="15">
        <f t="shared" si="5"/>
        <v>-0.50706637468950189</v>
      </c>
      <c r="J171" s="69" t="s">
        <v>1320</v>
      </c>
      <c r="K171" s="16" t="s">
        <v>1321</v>
      </c>
    </row>
    <row r="172" spans="1:11" x14ac:dyDescent="0.25">
      <c r="A172" s="23">
        <v>13251817</v>
      </c>
      <c r="B172" s="24">
        <v>2018</v>
      </c>
      <c r="C172" s="13">
        <v>2019</v>
      </c>
      <c r="D172" s="17" t="s">
        <v>320</v>
      </c>
      <c r="E172" s="17" t="s">
        <v>321</v>
      </c>
      <c r="F172" s="10">
        <v>2335.1</v>
      </c>
      <c r="G172" s="10">
        <v>2257.4353500000002</v>
      </c>
      <c r="H172" s="14">
        <f t="shared" si="4"/>
        <v>-77.66464999999971</v>
      </c>
      <c r="I172" s="15">
        <f t="shared" si="5"/>
        <v>-3.325966768018488E-2</v>
      </c>
      <c r="J172" s="69" t="s">
        <v>1320</v>
      </c>
      <c r="K172" s="16" t="s">
        <v>1321</v>
      </c>
    </row>
    <row r="173" spans="1:11" x14ac:dyDescent="0.25">
      <c r="A173" s="23">
        <v>13251820</v>
      </c>
      <c r="B173" s="24">
        <v>2018</v>
      </c>
      <c r="C173" s="13">
        <v>2019</v>
      </c>
      <c r="D173" s="17" t="s">
        <v>322</v>
      </c>
      <c r="E173" s="17" t="s">
        <v>323</v>
      </c>
      <c r="F173" s="10">
        <v>966.5</v>
      </c>
      <c r="G173" s="10">
        <v>658.20834000000002</v>
      </c>
      <c r="H173" s="14">
        <f t="shared" si="4"/>
        <v>-308.29165999999998</v>
      </c>
      <c r="I173" s="15">
        <f t="shared" si="5"/>
        <v>-0.3189774030005173</v>
      </c>
      <c r="J173" s="69" t="s">
        <v>1320</v>
      </c>
      <c r="K173" s="16" t="s">
        <v>1321</v>
      </c>
    </row>
    <row r="174" spans="1:11" x14ac:dyDescent="0.25">
      <c r="A174" s="23">
        <v>13321802</v>
      </c>
      <c r="B174" s="24">
        <v>2018</v>
      </c>
      <c r="C174" s="13">
        <v>2019</v>
      </c>
      <c r="D174" s="17" t="s">
        <v>324</v>
      </c>
      <c r="E174" s="17" t="s">
        <v>325</v>
      </c>
      <c r="F174" s="10">
        <v>1427.2</v>
      </c>
      <c r="G174" s="10">
        <v>1197.27881</v>
      </c>
      <c r="H174" s="14">
        <f t="shared" si="4"/>
        <v>-229.92119000000002</v>
      </c>
      <c r="I174" s="15">
        <f t="shared" si="5"/>
        <v>-0.16109948850896863</v>
      </c>
      <c r="J174" s="69" t="s">
        <v>1320</v>
      </c>
      <c r="K174" s="16" t="s">
        <v>1321</v>
      </c>
    </row>
    <row r="175" spans="1:11" x14ac:dyDescent="0.25">
      <c r="A175" s="23">
        <v>13501803</v>
      </c>
      <c r="B175" s="24">
        <v>2018</v>
      </c>
      <c r="C175" s="13">
        <v>2019</v>
      </c>
      <c r="D175" s="17" t="s">
        <v>326</v>
      </c>
      <c r="E175" s="17" t="s">
        <v>327</v>
      </c>
      <c r="F175" s="10">
        <v>3155</v>
      </c>
      <c r="G175" s="10">
        <v>3219.6104700000001</v>
      </c>
      <c r="H175" s="14">
        <f t="shared" si="4"/>
        <v>64.610470000000078</v>
      </c>
      <c r="I175" s="15">
        <f t="shared" si="5"/>
        <v>2.0478754358161672E-2</v>
      </c>
      <c r="J175" s="69" t="s">
        <v>1320</v>
      </c>
      <c r="K175" s="16" t="s">
        <v>1321</v>
      </c>
    </row>
    <row r="176" spans="1:11" x14ac:dyDescent="0.25">
      <c r="A176" s="23">
        <v>13501804</v>
      </c>
      <c r="B176" s="24">
        <v>2018</v>
      </c>
      <c r="C176" s="13">
        <v>2019</v>
      </c>
      <c r="D176" s="17" t="s">
        <v>328</v>
      </c>
      <c r="E176" s="17" t="s">
        <v>329</v>
      </c>
      <c r="F176" s="10">
        <v>338.7</v>
      </c>
      <c r="G176" s="10">
        <v>267.85284999999999</v>
      </c>
      <c r="H176" s="14">
        <f t="shared" si="4"/>
        <v>-70.847149999999999</v>
      </c>
      <c r="I176" s="15">
        <f t="shared" si="5"/>
        <v>-0.20917375258340715</v>
      </c>
      <c r="J176" s="69" t="s">
        <v>1320</v>
      </c>
      <c r="K176" s="16" t="s">
        <v>1321</v>
      </c>
    </row>
    <row r="177" spans="1:11" x14ac:dyDescent="0.25">
      <c r="A177" s="23">
        <v>14011807</v>
      </c>
      <c r="B177" s="24">
        <v>2018</v>
      </c>
      <c r="C177" s="13">
        <v>2019</v>
      </c>
      <c r="D177" s="17" t="s">
        <v>330</v>
      </c>
      <c r="E177" s="17" t="s">
        <v>331</v>
      </c>
      <c r="F177" s="10">
        <v>3089.6</v>
      </c>
      <c r="G177" s="10">
        <v>5180.7068099999997</v>
      </c>
      <c r="H177" s="14">
        <f t="shared" si="4"/>
        <v>2091.1068099999998</v>
      </c>
      <c r="I177" s="15">
        <f t="shared" si="5"/>
        <v>0.67682120986535466</v>
      </c>
      <c r="J177" s="69" t="s">
        <v>1320</v>
      </c>
      <c r="K177" s="16" t="s">
        <v>1321</v>
      </c>
    </row>
    <row r="178" spans="1:11" x14ac:dyDescent="0.25">
      <c r="A178" s="23">
        <v>20081802</v>
      </c>
      <c r="B178" s="24">
        <v>2018</v>
      </c>
      <c r="C178" s="13">
        <v>2019</v>
      </c>
      <c r="D178" s="17" t="s">
        <v>332</v>
      </c>
      <c r="E178" s="17" t="s">
        <v>333</v>
      </c>
      <c r="F178" s="10">
        <v>665.9</v>
      </c>
      <c r="G178" s="10">
        <v>579.24261999999999</v>
      </c>
      <c r="H178" s="14">
        <f t="shared" si="4"/>
        <v>-86.657379999999989</v>
      </c>
      <c r="I178" s="15">
        <f t="shared" si="5"/>
        <v>-0.13013572608499774</v>
      </c>
      <c r="J178" s="69" t="s">
        <v>1320</v>
      </c>
      <c r="K178" s="16" t="s">
        <v>1321</v>
      </c>
    </row>
    <row r="179" spans="1:11" x14ac:dyDescent="0.25">
      <c r="A179" s="23">
        <v>13401802</v>
      </c>
      <c r="B179" s="24">
        <v>2018</v>
      </c>
      <c r="C179" s="13">
        <v>2019</v>
      </c>
      <c r="D179" s="17" t="s">
        <v>334</v>
      </c>
      <c r="E179" s="17" t="s">
        <v>335</v>
      </c>
      <c r="F179" s="10">
        <v>11146.5</v>
      </c>
      <c r="G179" s="10">
        <v>9829.56106</v>
      </c>
      <c r="H179" s="14">
        <f t="shared" si="4"/>
        <v>-1316.93894</v>
      </c>
      <c r="I179" s="15">
        <f t="shared" si="5"/>
        <v>-0.11814820257479927</v>
      </c>
      <c r="J179" s="69" t="s">
        <v>1320</v>
      </c>
      <c r="K179" s="16" t="s">
        <v>1321</v>
      </c>
    </row>
    <row r="180" spans="1:11" x14ac:dyDescent="0.25">
      <c r="A180" s="23">
        <v>12901601</v>
      </c>
      <c r="B180" s="23">
        <v>2016</v>
      </c>
      <c r="C180" s="13">
        <v>2019</v>
      </c>
      <c r="D180" s="17" t="s">
        <v>336</v>
      </c>
      <c r="E180" s="17" t="s">
        <v>337</v>
      </c>
      <c r="F180" s="10">
        <v>1911.3</v>
      </c>
      <c r="G180" s="10">
        <v>2570.9536699999999</v>
      </c>
      <c r="H180" s="14">
        <f t="shared" si="4"/>
        <v>659.65366999999992</v>
      </c>
      <c r="I180" s="15">
        <f t="shared" si="5"/>
        <v>0.34513350599068693</v>
      </c>
      <c r="J180" s="69" t="s">
        <v>1320</v>
      </c>
      <c r="K180" s="16" t="s">
        <v>1321</v>
      </c>
    </row>
    <row r="181" spans="1:11" x14ac:dyDescent="0.25">
      <c r="A181" s="23">
        <v>12931506</v>
      </c>
      <c r="B181" s="23">
        <v>2015</v>
      </c>
      <c r="C181" s="13">
        <v>2019</v>
      </c>
      <c r="D181" s="17" t="s">
        <v>338</v>
      </c>
      <c r="E181" s="17" t="s">
        <v>339</v>
      </c>
      <c r="F181" s="10">
        <v>545.20000000000005</v>
      </c>
      <c r="G181" s="10">
        <v>1051.0373300000001</v>
      </c>
      <c r="H181" s="14">
        <f t="shared" si="4"/>
        <v>505.83733000000007</v>
      </c>
      <c r="I181" s="15">
        <f t="shared" si="5"/>
        <v>0.92780141232575208</v>
      </c>
      <c r="J181" s="69" t="s">
        <v>1320</v>
      </c>
      <c r="K181" s="16" t="s">
        <v>1321</v>
      </c>
    </row>
    <row r="182" spans="1:11" x14ac:dyDescent="0.25">
      <c r="A182" s="23">
        <v>12931601</v>
      </c>
      <c r="B182" s="23">
        <v>2016</v>
      </c>
      <c r="C182" s="13">
        <v>2019</v>
      </c>
      <c r="D182" s="17" t="s">
        <v>340</v>
      </c>
      <c r="E182" s="17" t="s">
        <v>341</v>
      </c>
      <c r="F182" s="10">
        <v>11981.3</v>
      </c>
      <c r="G182" s="10">
        <v>13121.86824</v>
      </c>
      <c r="H182" s="14">
        <f t="shared" si="4"/>
        <v>1140.5682400000005</v>
      </c>
      <c r="I182" s="15">
        <f t="shared" si="5"/>
        <v>9.5195699965780062E-2</v>
      </c>
      <c r="J182" s="69" t="s">
        <v>1320</v>
      </c>
      <c r="K182" s="16" t="s">
        <v>1321</v>
      </c>
    </row>
    <row r="183" spans="1:11" x14ac:dyDescent="0.25">
      <c r="A183" s="23">
        <v>12931706</v>
      </c>
      <c r="B183" s="23">
        <v>2017</v>
      </c>
      <c r="C183" s="13">
        <v>2019</v>
      </c>
      <c r="D183" s="17" t="s">
        <v>342</v>
      </c>
      <c r="E183" s="17" t="s">
        <v>343</v>
      </c>
      <c r="F183" s="10">
        <v>472.3</v>
      </c>
      <c r="G183" s="10">
        <v>301.16639000000004</v>
      </c>
      <c r="H183" s="14">
        <f t="shared" si="4"/>
        <v>-171.13360999999998</v>
      </c>
      <c r="I183" s="15">
        <f t="shared" si="5"/>
        <v>-0.36234090620368403</v>
      </c>
      <c r="J183" s="69" t="s">
        <v>1320</v>
      </c>
      <c r="K183" s="16" t="s">
        <v>1321</v>
      </c>
    </row>
    <row r="184" spans="1:11" x14ac:dyDescent="0.25">
      <c r="A184" s="23">
        <v>12931710</v>
      </c>
      <c r="B184" s="23">
        <v>2017</v>
      </c>
      <c r="C184" s="13">
        <v>2019</v>
      </c>
      <c r="D184" s="17" t="s">
        <v>344</v>
      </c>
      <c r="E184" s="17" t="s">
        <v>345</v>
      </c>
      <c r="F184" s="10">
        <v>2188.1999999999998</v>
      </c>
      <c r="G184" s="10">
        <v>1927.5432700000001</v>
      </c>
      <c r="H184" s="14">
        <f t="shared" si="4"/>
        <v>-260.6567299999997</v>
      </c>
      <c r="I184" s="15">
        <f t="shared" si="5"/>
        <v>-0.11911924412759332</v>
      </c>
      <c r="J184" s="69" t="s">
        <v>1320</v>
      </c>
      <c r="K184" s="16" t="s">
        <v>1321</v>
      </c>
    </row>
    <row r="185" spans="1:11" x14ac:dyDescent="0.25">
      <c r="A185" s="23">
        <v>12931804</v>
      </c>
      <c r="B185" s="23">
        <v>2018</v>
      </c>
      <c r="C185" s="13">
        <v>2019</v>
      </c>
      <c r="D185" s="17" t="s">
        <v>346</v>
      </c>
      <c r="E185" s="25" t="s">
        <v>347</v>
      </c>
      <c r="F185" s="10">
        <v>380.7</v>
      </c>
      <c r="G185" s="10">
        <v>199.34519</v>
      </c>
      <c r="H185" s="14">
        <f t="shared" si="4"/>
        <v>-181.35480999999999</v>
      </c>
      <c r="I185" s="15">
        <f t="shared" si="5"/>
        <v>-0.47637197268190173</v>
      </c>
      <c r="J185" s="69" t="s">
        <v>1320</v>
      </c>
      <c r="K185" s="16" t="s">
        <v>1321</v>
      </c>
    </row>
    <row r="186" spans="1:11" x14ac:dyDescent="0.25">
      <c r="A186" s="23">
        <v>12971803</v>
      </c>
      <c r="B186" s="23">
        <v>2018</v>
      </c>
      <c r="C186" s="13">
        <v>2019</v>
      </c>
      <c r="D186" s="17" t="s">
        <v>348</v>
      </c>
      <c r="E186" s="17" t="s">
        <v>349</v>
      </c>
      <c r="F186" s="10">
        <v>198.6</v>
      </c>
      <c r="G186" s="10">
        <v>158.58423999999999</v>
      </c>
      <c r="H186" s="14">
        <f t="shared" si="4"/>
        <v>-40.01576</v>
      </c>
      <c r="I186" s="15">
        <f t="shared" si="5"/>
        <v>-0.20148922457200402</v>
      </c>
      <c r="J186" s="69" t="s">
        <v>1320</v>
      </c>
      <c r="K186" s="16" t="s">
        <v>1321</v>
      </c>
    </row>
    <row r="187" spans="1:11" x14ac:dyDescent="0.25">
      <c r="A187" s="23">
        <v>13251610</v>
      </c>
      <c r="B187" s="23">
        <v>2016</v>
      </c>
      <c r="C187" s="13">
        <v>2019</v>
      </c>
      <c r="D187" s="17" t="s">
        <v>350</v>
      </c>
      <c r="E187" s="17" t="s">
        <v>351</v>
      </c>
      <c r="F187" s="10">
        <v>308.5</v>
      </c>
      <c r="G187" s="10">
        <v>361.40710999999999</v>
      </c>
      <c r="H187" s="14">
        <f t="shared" si="4"/>
        <v>52.907109999999989</v>
      </c>
      <c r="I187" s="15">
        <f t="shared" si="5"/>
        <v>0.171497925445705</v>
      </c>
      <c r="J187" s="69" t="s">
        <v>1320</v>
      </c>
      <c r="K187" s="16" t="s">
        <v>1321</v>
      </c>
    </row>
    <row r="188" spans="1:11" x14ac:dyDescent="0.25">
      <c r="A188" s="23">
        <v>13251611</v>
      </c>
      <c r="B188" s="23">
        <v>2016</v>
      </c>
      <c r="C188" s="13">
        <v>2019</v>
      </c>
      <c r="D188" s="17" t="s">
        <v>352</v>
      </c>
      <c r="E188" s="17" t="s">
        <v>353</v>
      </c>
      <c r="F188" s="10">
        <v>277</v>
      </c>
      <c r="G188" s="10">
        <v>793.14268000000004</v>
      </c>
      <c r="H188" s="14">
        <f t="shared" si="4"/>
        <v>516.14268000000004</v>
      </c>
      <c r="I188" s="15">
        <f t="shared" si="5"/>
        <v>1.8633309747292419</v>
      </c>
      <c r="J188" s="69" t="s">
        <v>1320</v>
      </c>
      <c r="K188" s="16" t="s">
        <v>1321</v>
      </c>
    </row>
    <row r="189" spans="1:11" x14ac:dyDescent="0.25">
      <c r="A189" s="23">
        <v>13251701</v>
      </c>
      <c r="B189" s="23">
        <v>2017</v>
      </c>
      <c r="C189" s="13">
        <v>2019</v>
      </c>
      <c r="D189" s="17" t="s">
        <v>354</v>
      </c>
      <c r="E189" s="17" t="s">
        <v>223</v>
      </c>
      <c r="F189" s="10">
        <v>1816.7</v>
      </c>
      <c r="G189" s="10">
        <v>1839.3335500000001</v>
      </c>
      <c r="H189" s="14">
        <f t="shared" si="4"/>
        <v>22.633550000000014</v>
      </c>
      <c r="I189" s="15">
        <f t="shared" si="5"/>
        <v>1.2458606264105254E-2</v>
      </c>
      <c r="J189" s="69" t="s">
        <v>1320</v>
      </c>
      <c r="K189" s="16" t="s">
        <v>1321</v>
      </c>
    </row>
    <row r="190" spans="1:11" x14ac:dyDescent="0.25">
      <c r="A190" s="23">
        <v>13251703</v>
      </c>
      <c r="B190" s="23">
        <v>2017</v>
      </c>
      <c r="C190" s="13">
        <v>2019</v>
      </c>
      <c r="D190" s="17" t="s">
        <v>355</v>
      </c>
      <c r="E190" s="17" t="s">
        <v>356</v>
      </c>
      <c r="F190" s="10">
        <v>1261.4000000000001</v>
      </c>
      <c r="G190" s="10">
        <v>606.33368000000007</v>
      </c>
      <c r="H190" s="14">
        <f t="shared" si="4"/>
        <v>-655.06632000000002</v>
      </c>
      <c r="I190" s="15">
        <f t="shared" si="5"/>
        <v>-0.51931688599968284</v>
      </c>
      <c r="J190" s="69" t="s">
        <v>1320</v>
      </c>
      <c r="K190" s="16" t="s">
        <v>1321</v>
      </c>
    </row>
    <row r="191" spans="1:11" x14ac:dyDescent="0.25">
      <c r="A191" s="23">
        <v>13251704</v>
      </c>
      <c r="B191" s="23">
        <v>2017</v>
      </c>
      <c r="C191" s="13">
        <v>2019</v>
      </c>
      <c r="D191" s="17" t="s">
        <v>357</v>
      </c>
      <c r="E191" s="17" t="s">
        <v>358</v>
      </c>
      <c r="F191" s="10">
        <v>1198</v>
      </c>
      <c r="G191" s="10">
        <v>791.18948999999998</v>
      </c>
      <c r="H191" s="14">
        <f t="shared" si="4"/>
        <v>-406.81051000000002</v>
      </c>
      <c r="I191" s="15">
        <f t="shared" si="5"/>
        <v>-0.33957471619365609</v>
      </c>
      <c r="J191" s="69" t="s">
        <v>1320</v>
      </c>
      <c r="K191" s="16" t="s">
        <v>1321</v>
      </c>
    </row>
    <row r="192" spans="1:11" x14ac:dyDescent="0.25">
      <c r="A192" s="23">
        <v>13251712</v>
      </c>
      <c r="B192" s="23">
        <v>2017</v>
      </c>
      <c r="C192" s="13">
        <v>2019</v>
      </c>
      <c r="D192" s="17" t="s">
        <v>359</v>
      </c>
      <c r="E192" s="17" t="s">
        <v>353</v>
      </c>
      <c r="F192" s="10">
        <v>622.9</v>
      </c>
      <c r="G192" s="10">
        <v>551.40770999999995</v>
      </c>
      <c r="H192" s="14">
        <f t="shared" si="4"/>
        <v>-71.492290000000025</v>
      </c>
      <c r="I192" s="15">
        <f t="shared" si="5"/>
        <v>-0.11477330229571364</v>
      </c>
      <c r="J192" s="69" t="s">
        <v>1320</v>
      </c>
      <c r="K192" s="16" t="s">
        <v>1321</v>
      </c>
    </row>
    <row r="193" spans="1:11" x14ac:dyDescent="0.25">
      <c r="A193" s="23">
        <v>13251717</v>
      </c>
      <c r="B193" s="23">
        <v>2017</v>
      </c>
      <c r="C193" s="13">
        <v>2019</v>
      </c>
      <c r="D193" s="17" t="s">
        <v>360</v>
      </c>
      <c r="E193" s="17" t="s">
        <v>361</v>
      </c>
      <c r="F193" s="10">
        <v>3369.9</v>
      </c>
      <c r="G193" s="10">
        <v>1188.43011</v>
      </c>
      <c r="H193" s="14">
        <f t="shared" si="4"/>
        <v>-2181.4698900000003</v>
      </c>
      <c r="I193" s="15">
        <f t="shared" si="5"/>
        <v>-0.64733965102822044</v>
      </c>
      <c r="J193" s="69" t="s">
        <v>1320</v>
      </c>
      <c r="K193" s="16" t="s">
        <v>1321</v>
      </c>
    </row>
    <row r="194" spans="1:11" x14ac:dyDescent="0.25">
      <c r="A194" s="23">
        <v>13251721</v>
      </c>
      <c r="B194" s="23">
        <v>2017</v>
      </c>
      <c r="C194" s="13">
        <v>2019</v>
      </c>
      <c r="D194" s="17" t="s">
        <v>362</v>
      </c>
      <c r="E194" s="17" t="s">
        <v>314</v>
      </c>
      <c r="F194" s="10">
        <v>1719.4</v>
      </c>
      <c r="G194" s="10">
        <v>2626.3449100000003</v>
      </c>
      <c r="H194" s="14">
        <f t="shared" ref="H194:H257" si="6">+G194-F194</f>
        <v>906.94491000000016</v>
      </c>
      <c r="I194" s="15">
        <f t="shared" ref="I194:I257" si="7">+H194/F194</f>
        <v>0.52747755612422942</v>
      </c>
      <c r="J194" s="69" t="s">
        <v>1320</v>
      </c>
      <c r="K194" s="16" t="s">
        <v>1321</v>
      </c>
    </row>
    <row r="195" spans="1:11" x14ac:dyDescent="0.25">
      <c r="A195" s="23">
        <v>13461704</v>
      </c>
      <c r="B195" s="23">
        <v>2017</v>
      </c>
      <c r="C195" s="13">
        <v>2019</v>
      </c>
      <c r="D195" s="17" t="s">
        <v>363</v>
      </c>
      <c r="E195" s="17" t="s">
        <v>364</v>
      </c>
      <c r="F195" s="10">
        <v>639.70000000000005</v>
      </c>
      <c r="G195" s="10">
        <v>532.16478000000006</v>
      </c>
      <c r="H195" s="14">
        <f t="shared" si="6"/>
        <v>-107.53521999999998</v>
      </c>
      <c r="I195" s="15">
        <f t="shared" si="7"/>
        <v>-0.16810257933406281</v>
      </c>
      <c r="J195" s="69" t="s">
        <v>1320</v>
      </c>
      <c r="K195" s="16" t="s">
        <v>1321</v>
      </c>
    </row>
    <row r="196" spans="1:11" x14ac:dyDescent="0.25">
      <c r="A196" s="23">
        <v>14011802</v>
      </c>
      <c r="B196" s="23">
        <v>2018</v>
      </c>
      <c r="C196" s="13">
        <v>2019</v>
      </c>
      <c r="D196" s="17" t="s">
        <v>365</v>
      </c>
      <c r="E196" s="17" t="s">
        <v>366</v>
      </c>
      <c r="F196" s="10">
        <v>465.7</v>
      </c>
      <c r="G196" s="10">
        <v>484.15145000000001</v>
      </c>
      <c r="H196" s="14">
        <f t="shared" si="6"/>
        <v>18.451450000000023</v>
      </c>
      <c r="I196" s="15">
        <f t="shared" si="7"/>
        <v>3.9620893278934984E-2</v>
      </c>
      <c r="J196" s="69" t="s">
        <v>1320</v>
      </c>
      <c r="K196" s="16" t="s">
        <v>1321</v>
      </c>
    </row>
    <row r="197" spans="1:11" x14ac:dyDescent="0.25">
      <c r="A197" s="23">
        <v>14011805</v>
      </c>
      <c r="B197" s="23">
        <v>2018</v>
      </c>
      <c r="C197" s="13">
        <v>2019</v>
      </c>
      <c r="D197" s="17" t="s">
        <v>367</v>
      </c>
      <c r="E197" s="17" t="s">
        <v>368</v>
      </c>
      <c r="F197" s="10">
        <v>818.7</v>
      </c>
      <c r="G197" s="10">
        <v>1044.44452</v>
      </c>
      <c r="H197" s="14">
        <f t="shared" si="6"/>
        <v>225.74451999999997</v>
      </c>
      <c r="I197" s="15">
        <f t="shared" si="7"/>
        <v>0.27573533650909976</v>
      </c>
      <c r="J197" s="69" t="s">
        <v>1320</v>
      </c>
      <c r="K197" s="16" t="s">
        <v>1321</v>
      </c>
    </row>
    <row r="198" spans="1:11" x14ac:dyDescent="0.25">
      <c r="A198" s="23">
        <v>13491492</v>
      </c>
      <c r="B198" s="23">
        <v>2014</v>
      </c>
      <c r="C198" s="13">
        <v>2019</v>
      </c>
      <c r="D198" s="17" t="s">
        <v>369</v>
      </c>
      <c r="E198" s="17" t="s">
        <v>370</v>
      </c>
      <c r="F198" s="10">
        <v>291658</v>
      </c>
      <c r="G198" s="10">
        <v>286817.7549</v>
      </c>
      <c r="H198" s="14">
        <f t="shared" si="6"/>
        <v>-4840.2451000000001</v>
      </c>
      <c r="I198" s="15">
        <f t="shared" si="7"/>
        <v>-1.6595619184112901E-2</v>
      </c>
      <c r="J198" s="69" t="s">
        <v>1320</v>
      </c>
      <c r="K198" s="16" t="s">
        <v>1321</v>
      </c>
    </row>
    <row r="199" spans="1:11" x14ac:dyDescent="0.25">
      <c r="A199" s="8">
        <v>14011905</v>
      </c>
      <c r="B199" s="8">
        <v>2019</v>
      </c>
      <c r="C199" s="13">
        <v>2019</v>
      </c>
      <c r="D199" s="17" t="s">
        <v>371</v>
      </c>
      <c r="E199" s="17" t="s">
        <v>372</v>
      </c>
      <c r="F199" s="10">
        <v>203.1</v>
      </c>
      <c r="G199" s="10">
        <v>317.02143000000001</v>
      </c>
      <c r="H199" s="14">
        <f t="shared" si="6"/>
        <v>113.92143000000002</v>
      </c>
      <c r="I199" s="15">
        <f t="shared" si="7"/>
        <v>0.56091299852289522</v>
      </c>
      <c r="J199" s="69" t="s">
        <v>1320</v>
      </c>
      <c r="K199" s="16" t="s">
        <v>1321</v>
      </c>
    </row>
    <row r="200" spans="1:11" x14ac:dyDescent="0.25">
      <c r="A200" s="8">
        <v>13881902</v>
      </c>
      <c r="B200" s="8">
        <v>2019</v>
      </c>
      <c r="C200" s="13">
        <v>2019</v>
      </c>
      <c r="D200" s="17" t="s">
        <v>373</v>
      </c>
      <c r="E200" s="17" t="s">
        <v>374</v>
      </c>
      <c r="F200" s="10">
        <v>301.7</v>
      </c>
      <c r="G200" s="10">
        <v>185.33966000000001</v>
      </c>
      <c r="H200" s="14">
        <f t="shared" si="6"/>
        <v>-116.36033999999998</v>
      </c>
      <c r="I200" s="15">
        <f t="shared" si="7"/>
        <v>-0.38568226715280074</v>
      </c>
      <c r="J200" s="69" t="s">
        <v>1320</v>
      </c>
      <c r="K200" s="16" t="s">
        <v>1321</v>
      </c>
    </row>
    <row r="201" spans="1:11" x14ac:dyDescent="0.25">
      <c r="A201" s="8">
        <v>13331901</v>
      </c>
      <c r="B201" s="8">
        <v>2019</v>
      </c>
      <c r="C201" s="13">
        <v>2019</v>
      </c>
      <c r="D201" s="17" t="s">
        <v>73</v>
      </c>
      <c r="E201" s="17" t="s">
        <v>375</v>
      </c>
      <c r="F201" s="10">
        <v>2511.3000000000002</v>
      </c>
      <c r="G201" s="10">
        <v>2154.4066600000001</v>
      </c>
      <c r="H201" s="14">
        <f t="shared" si="6"/>
        <v>-356.89334000000008</v>
      </c>
      <c r="I201" s="15">
        <f t="shared" si="7"/>
        <v>-0.14211497630709197</v>
      </c>
      <c r="J201" s="69" t="s">
        <v>1320</v>
      </c>
      <c r="K201" s="16" t="s">
        <v>1321</v>
      </c>
    </row>
    <row r="202" spans="1:11" x14ac:dyDescent="0.25">
      <c r="A202" s="8">
        <v>14011903</v>
      </c>
      <c r="B202" s="8">
        <v>2019</v>
      </c>
      <c r="C202" s="13">
        <v>2019</v>
      </c>
      <c r="D202" s="17" t="s">
        <v>376</v>
      </c>
      <c r="E202" s="17" t="s">
        <v>377</v>
      </c>
      <c r="F202" s="10">
        <v>352.5</v>
      </c>
      <c r="G202" s="10">
        <v>272.00428999999997</v>
      </c>
      <c r="H202" s="14">
        <f t="shared" si="6"/>
        <v>-80.495710000000031</v>
      </c>
      <c r="I202" s="15">
        <f t="shared" si="7"/>
        <v>-0.22835662411347527</v>
      </c>
      <c r="J202" s="69" t="s">
        <v>1320</v>
      </c>
      <c r="K202" s="16" t="s">
        <v>1321</v>
      </c>
    </row>
    <row r="203" spans="1:11" x14ac:dyDescent="0.25">
      <c r="A203" s="8">
        <v>14011906</v>
      </c>
      <c r="B203" s="8">
        <v>2019</v>
      </c>
      <c r="C203" s="13">
        <v>2019</v>
      </c>
      <c r="D203" s="17" t="s">
        <v>378</v>
      </c>
      <c r="E203" s="17" t="s">
        <v>379</v>
      </c>
      <c r="F203" s="10">
        <v>344.7</v>
      </c>
      <c r="G203" s="10">
        <v>313.48262</v>
      </c>
      <c r="H203" s="14">
        <f t="shared" si="6"/>
        <v>-31.217379999999991</v>
      </c>
      <c r="I203" s="15">
        <f t="shared" si="7"/>
        <v>-9.0563910646939347E-2</v>
      </c>
      <c r="J203" s="69" t="s">
        <v>1320</v>
      </c>
      <c r="K203" s="16" t="s">
        <v>1321</v>
      </c>
    </row>
    <row r="204" spans="1:11" x14ac:dyDescent="0.25">
      <c r="A204" s="8">
        <v>12981901</v>
      </c>
      <c r="B204" s="8">
        <v>2019</v>
      </c>
      <c r="C204" s="13">
        <v>2019</v>
      </c>
      <c r="D204" s="17" t="s">
        <v>380</v>
      </c>
      <c r="E204" s="17" t="s">
        <v>229</v>
      </c>
      <c r="F204" s="10">
        <v>197.5</v>
      </c>
      <c r="G204" s="10">
        <v>210.81442999999999</v>
      </c>
      <c r="H204" s="14">
        <f t="shared" si="6"/>
        <v>13.314429999999987</v>
      </c>
      <c r="I204" s="15">
        <f t="shared" si="7"/>
        <v>6.7414835443037904E-2</v>
      </c>
      <c r="J204" s="69" t="s">
        <v>1320</v>
      </c>
      <c r="K204" s="16" t="s">
        <v>1321</v>
      </c>
    </row>
    <row r="205" spans="1:11" x14ac:dyDescent="0.25">
      <c r="A205" s="8">
        <v>21881901</v>
      </c>
      <c r="B205" s="8">
        <v>2019</v>
      </c>
      <c r="C205" s="13">
        <v>2019</v>
      </c>
      <c r="D205" s="17" t="s">
        <v>381</v>
      </c>
      <c r="E205" s="17" t="s">
        <v>382</v>
      </c>
      <c r="F205" s="10">
        <v>685.9</v>
      </c>
      <c r="G205" s="10">
        <v>493.82307000000003</v>
      </c>
      <c r="H205" s="14">
        <f t="shared" si="6"/>
        <v>-192.07692999999995</v>
      </c>
      <c r="I205" s="15">
        <f t="shared" si="7"/>
        <v>-0.28003634640618158</v>
      </c>
      <c r="J205" s="69" t="s">
        <v>1320</v>
      </c>
      <c r="K205" s="16" t="s">
        <v>1321</v>
      </c>
    </row>
    <row r="206" spans="1:11" x14ac:dyDescent="0.25">
      <c r="A206" s="8">
        <v>13071901</v>
      </c>
      <c r="B206" s="8">
        <v>2019</v>
      </c>
      <c r="C206" s="13">
        <v>2019</v>
      </c>
      <c r="D206" s="17" t="s">
        <v>232</v>
      </c>
      <c r="E206" s="17" t="s">
        <v>383</v>
      </c>
      <c r="F206" s="10">
        <v>196.4</v>
      </c>
      <c r="G206" s="10">
        <v>178.18097</v>
      </c>
      <c r="H206" s="14">
        <f t="shared" si="6"/>
        <v>-18.219030000000004</v>
      </c>
      <c r="I206" s="15">
        <f t="shared" si="7"/>
        <v>-9.2764918533604898E-2</v>
      </c>
      <c r="J206" s="69" t="s">
        <v>1320</v>
      </c>
      <c r="K206" s="16" t="s">
        <v>1321</v>
      </c>
    </row>
    <row r="207" spans="1:11" x14ac:dyDescent="0.25">
      <c r="A207" s="8">
        <v>12421906</v>
      </c>
      <c r="B207" s="8">
        <v>2019</v>
      </c>
      <c r="C207" s="13">
        <v>2019</v>
      </c>
      <c r="D207" s="17" t="s">
        <v>248</v>
      </c>
      <c r="E207" s="17" t="s">
        <v>249</v>
      </c>
      <c r="F207" s="10">
        <v>263.5</v>
      </c>
      <c r="G207" s="10">
        <v>253.14814999999999</v>
      </c>
      <c r="H207" s="14">
        <f t="shared" si="6"/>
        <v>-10.351850000000013</v>
      </c>
      <c r="I207" s="15">
        <f t="shared" si="7"/>
        <v>-3.9285958254269497E-2</v>
      </c>
      <c r="J207" s="69" t="s">
        <v>1320</v>
      </c>
      <c r="K207" s="16" t="s">
        <v>1321</v>
      </c>
    </row>
    <row r="208" spans="1:11" x14ac:dyDescent="0.25">
      <c r="A208" s="8">
        <v>12421903</v>
      </c>
      <c r="B208" s="8">
        <v>2019</v>
      </c>
      <c r="C208" s="13">
        <v>2019</v>
      </c>
      <c r="D208" s="17" t="s">
        <v>384</v>
      </c>
      <c r="E208" s="17" t="s">
        <v>385</v>
      </c>
      <c r="F208" s="10">
        <v>196.8</v>
      </c>
      <c r="G208" s="10">
        <v>225.75966</v>
      </c>
      <c r="H208" s="14">
        <f t="shared" si="6"/>
        <v>28.959659999999985</v>
      </c>
      <c r="I208" s="15">
        <f t="shared" si="7"/>
        <v>0.14715274390243893</v>
      </c>
      <c r="J208" s="69" t="s">
        <v>1320</v>
      </c>
      <c r="K208" s="16" t="s">
        <v>1321</v>
      </c>
    </row>
    <row r="209" spans="1:11" x14ac:dyDescent="0.25">
      <c r="A209" s="8">
        <v>12421904</v>
      </c>
      <c r="B209" s="8">
        <v>2019</v>
      </c>
      <c r="C209" s="13">
        <v>2019</v>
      </c>
      <c r="D209" s="17" t="s">
        <v>106</v>
      </c>
      <c r="E209" s="17" t="s">
        <v>252</v>
      </c>
      <c r="F209" s="10">
        <v>189.5</v>
      </c>
      <c r="G209" s="10">
        <v>180.40932999999998</v>
      </c>
      <c r="H209" s="14">
        <f t="shared" si="6"/>
        <v>-9.0906700000000171</v>
      </c>
      <c r="I209" s="15">
        <f t="shared" si="7"/>
        <v>-4.7971873350923573E-2</v>
      </c>
      <c r="J209" s="69" t="s">
        <v>1320</v>
      </c>
      <c r="K209" s="16" t="s">
        <v>1321</v>
      </c>
    </row>
    <row r="210" spans="1:11" x14ac:dyDescent="0.25">
      <c r="A210" s="8">
        <v>12421908</v>
      </c>
      <c r="B210" s="8">
        <v>2019</v>
      </c>
      <c r="C210" s="13">
        <v>2019</v>
      </c>
      <c r="D210" s="17" t="s">
        <v>250</v>
      </c>
      <c r="E210" s="17" t="s">
        <v>386</v>
      </c>
      <c r="F210" s="10">
        <v>167.7</v>
      </c>
      <c r="G210" s="10">
        <v>165.01864</v>
      </c>
      <c r="H210" s="14">
        <f t="shared" si="6"/>
        <v>-2.6813599999999838</v>
      </c>
      <c r="I210" s="15">
        <f t="shared" si="7"/>
        <v>-1.5989028026237233E-2</v>
      </c>
      <c r="J210" s="69" t="s">
        <v>1320</v>
      </c>
      <c r="K210" s="16" t="s">
        <v>1321</v>
      </c>
    </row>
    <row r="211" spans="1:11" x14ac:dyDescent="0.25">
      <c r="A211" s="8">
        <v>12421905</v>
      </c>
      <c r="B211" s="8">
        <v>2019</v>
      </c>
      <c r="C211" s="13">
        <v>2019</v>
      </c>
      <c r="D211" s="17" t="s">
        <v>108</v>
      </c>
      <c r="E211" s="17" t="s">
        <v>247</v>
      </c>
      <c r="F211" s="10">
        <v>49.4</v>
      </c>
      <c r="G211" s="10">
        <v>50.255420000000001</v>
      </c>
      <c r="H211" s="14">
        <f t="shared" si="6"/>
        <v>0.85542000000000229</v>
      </c>
      <c r="I211" s="15">
        <f t="shared" si="7"/>
        <v>1.7316194331983854E-2</v>
      </c>
      <c r="J211" s="69" t="s">
        <v>1320</v>
      </c>
      <c r="K211" s="16" t="s">
        <v>1321</v>
      </c>
    </row>
    <row r="212" spans="1:11" x14ac:dyDescent="0.25">
      <c r="A212" s="8">
        <v>12421907</v>
      </c>
      <c r="B212" s="8">
        <v>2019</v>
      </c>
      <c r="C212" s="13">
        <v>2019</v>
      </c>
      <c r="D212" s="17" t="s">
        <v>131</v>
      </c>
      <c r="E212" s="17" t="s">
        <v>132</v>
      </c>
      <c r="F212" s="10">
        <v>45.6</v>
      </c>
      <c r="G212" s="10">
        <v>42.115130000000001</v>
      </c>
      <c r="H212" s="14">
        <f t="shared" si="6"/>
        <v>-3.4848700000000008</v>
      </c>
      <c r="I212" s="15">
        <f t="shared" si="7"/>
        <v>-7.642258771929826E-2</v>
      </c>
      <c r="J212" s="69" t="s">
        <v>1320</v>
      </c>
      <c r="K212" s="16" t="s">
        <v>1321</v>
      </c>
    </row>
    <row r="213" spans="1:11" x14ac:dyDescent="0.25">
      <c r="A213" s="8">
        <v>13321902</v>
      </c>
      <c r="B213" s="8">
        <v>2019</v>
      </c>
      <c r="C213" s="13">
        <v>2019</v>
      </c>
      <c r="D213" s="17" t="s">
        <v>387</v>
      </c>
      <c r="E213" s="17" t="s">
        <v>388</v>
      </c>
      <c r="F213" s="10">
        <v>49.8</v>
      </c>
      <c r="G213" s="10">
        <v>61.963749999999997</v>
      </c>
      <c r="H213" s="14">
        <f t="shared" si="6"/>
        <v>12.16375</v>
      </c>
      <c r="I213" s="15">
        <f t="shared" si="7"/>
        <v>0.24425200803212854</v>
      </c>
      <c r="J213" s="69" t="s">
        <v>1320</v>
      </c>
      <c r="K213" s="16" t="s">
        <v>1321</v>
      </c>
    </row>
    <row r="214" spans="1:11" x14ac:dyDescent="0.25">
      <c r="A214" s="8">
        <v>12951901</v>
      </c>
      <c r="B214" s="8">
        <v>2019</v>
      </c>
      <c r="C214" s="13">
        <v>2019</v>
      </c>
      <c r="D214" s="17" t="s">
        <v>389</v>
      </c>
      <c r="E214" s="25" t="s">
        <v>390</v>
      </c>
      <c r="F214" s="10">
        <v>562.20000000000005</v>
      </c>
      <c r="G214" s="10">
        <v>503.64572999999996</v>
      </c>
      <c r="H214" s="14">
        <f t="shared" si="6"/>
        <v>-58.554270000000088</v>
      </c>
      <c r="I214" s="15">
        <f t="shared" si="7"/>
        <v>-0.10415202774813248</v>
      </c>
      <c r="J214" s="69" t="s">
        <v>1320</v>
      </c>
      <c r="K214" s="16" t="s">
        <v>1321</v>
      </c>
    </row>
    <row r="215" spans="1:11" x14ac:dyDescent="0.25">
      <c r="A215" s="8">
        <v>12791901</v>
      </c>
      <c r="B215" s="8">
        <v>2019</v>
      </c>
      <c r="C215" s="13">
        <v>2019</v>
      </c>
      <c r="D215" s="17" t="s">
        <v>123</v>
      </c>
      <c r="E215" s="17" t="s">
        <v>124</v>
      </c>
      <c r="F215" s="10">
        <v>133.5</v>
      </c>
      <c r="G215" s="10">
        <v>124.41997000000001</v>
      </c>
      <c r="H215" s="14">
        <f t="shared" si="6"/>
        <v>-9.0800299999999936</v>
      </c>
      <c r="I215" s="15">
        <f t="shared" si="7"/>
        <v>-6.801520599250932E-2</v>
      </c>
      <c r="J215" s="69" t="s">
        <v>1320</v>
      </c>
      <c r="K215" s="16" t="s">
        <v>1321</v>
      </c>
    </row>
    <row r="216" spans="1:11" x14ac:dyDescent="0.25">
      <c r="A216" s="8">
        <v>12941901</v>
      </c>
      <c r="B216" s="8">
        <v>2019</v>
      </c>
      <c r="C216" s="13">
        <v>2019</v>
      </c>
      <c r="D216" s="17" t="s">
        <v>391</v>
      </c>
      <c r="E216" s="25" t="s">
        <v>392</v>
      </c>
      <c r="F216" s="10">
        <v>4179</v>
      </c>
      <c r="G216" s="10">
        <v>4282.6781500000006</v>
      </c>
      <c r="H216" s="14">
        <f t="shared" si="6"/>
        <v>103.67815000000064</v>
      </c>
      <c r="I216" s="15">
        <f t="shared" si="7"/>
        <v>2.4809320411581872E-2</v>
      </c>
      <c r="J216" s="69" t="s">
        <v>1320</v>
      </c>
      <c r="K216" s="16" t="s">
        <v>1321</v>
      </c>
    </row>
    <row r="217" spans="1:11" x14ac:dyDescent="0.25">
      <c r="A217" s="8">
        <v>12931910</v>
      </c>
      <c r="B217" s="8">
        <v>2019</v>
      </c>
      <c r="C217" s="13">
        <v>2019</v>
      </c>
      <c r="D217" s="17" t="s">
        <v>261</v>
      </c>
      <c r="E217" s="17" t="s">
        <v>262</v>
      </c>
      <c r="F217" s="10">
        <v>1250</v>
      </c>
      <c r="G217" s="10">
        <v>1374.3920600000001</v>
      </c>
      <c r="H217" s="14">
        <f t="shared" si="6"/>
        <v>124.39206000000013</v>
      </c>
      <c r="I217" s="15">
        <f t="shared" si="7"/>
        <v>9.9513648000000107E-2</v>
      </c>
      <c r="J217" s="69" t="s">
        <v>1320</v>
      </c>
      <c r="K217" s="16" t="s">
        <v>1321</v>
      </c>
    </row>
    <row r="218" spans="1:11" x14ac:dyDescent="0.25">
      <c r="A218" s="27">
        <v>20081902</v>
      </c>
      <c r="B218" s="8">
        <v>2019</v>
      </c>
      <c r="C218" s="13">
        <v>2019</v>
      </c>
      <c r="D218" s="17" t="s">
        <v>393</v>
      </c>
      <c r="E218" s="17" t="s">
        <v>284</v>
      </c>
      <c r="F218" s="10">
        <v>47.1</v>
      </c>
      <c r="G218" s="10">
        <v>28.297619999999998</v>
      </c>
      <c r="H218" s="14">
        <f t="shared" si="6"/>
        <v>-18.802380000000003</v>
      </c>
      <c r="I218" s="15">
        <f t="shared" si="7"/>
        <v>-0.39920127388535037</v>
      </c>
      <c r="J218" s="69" t="s">
        <v>1320</v>
      </c>
      <c r="K218" s="16" t="s">
        <v>1321</v>
      </c>
    </row>
    <row r="219" spans="1:11" x14ac:dyDescent="0.25">
      <c r="A219" s="27">
        <v>20081901</v>
      </c>
      <c r="B219" s="8">
        <v>2019</v>
      </c>
      <c r="C219" s="13">
        <v>2019</v>
      </c>
      <c r="D219" s="17" t="s">
        <v>273</v>
      </c>
      <c r="E219" s="17" t="s">
        <v>394</v>
      </c>
      <c r="F219" s="10">
        <v>38</v>
      </c>
      <c r="G219" s="10">
        <v>20.389520000000001</v>
      </c>
      <c r="H219" s="14">
        <f t="shared" si="6"/>
        <v>-17.610479999999999</v>
      </c>
      <c r="I219" s="15">
        <f t="shared" si="7"/>
        <v>-0.46343368421052628</v>
      </c>
      <c r="J219" s="69" t="s">
        <v>1320</v>
      </c>
      <c r="K219" s="16" t="s">
        <v>1321</v>
      </c>
    </row>
    <row r="220" spans="1:11" x14ac:dyDescent="0.25">
      <c r="A220" s="27">
        <v>12931909</v>
      </c>
      <c r="B220" s="8">
        <v>2019</v>
      </c>
      <c r="C220" s="13">
        <v>2019</v>
      </c>
      <c r="D220" s="17" t="s">
        <v>395</v>
      </c>
      <c r="E220" s="17" t="s">
        <v>396</v>
      </c>
      <c r="F220" s="10">
        <v>131.6</v>
      </c>
      <c r="G220" s="10">
        <v>118.21888</v>
      </c>
      <c r="H220" s="14">
        <f t="shared" si="6"/>
        <v>-13.381119999999996</v>
      </c>
      <c r="I220" s="15">
        <f t="shared" si="7"/>
        <v>-0.1016802431610942</v>
      </c>
      <c r="J220" s="69" t="s">
        <v>1320</v>
      </c>
      <c r="K220" s="16" t="s">
        <v>1321</v>
      </c>
    </row>
    <row r="221" spans="1:11" x14ac:dyDescent="0.25">
      <c r="A221" s="27">
        <v>12811903</v>
      </c>
      <c r="B221" s="8">
        <v>2019</v>
      </c>
      <c r="C221" s="13">
        <v>2019</v>
      </c>
      <c r="D221" s="17" t="s">
        <v>397</v>
      </c>
      <c r="E221" s="17" t="s">
        <v>398</v>
      </c>
      <c r="F221" s="10">
        <v>1340.2989599999999</v>
      </c>
      <c r="G221" s="10">
        <v>1544.84979</v>
      </c>
      <c r="H221" s="14">
        <f t="shared" si="6"/>
        <v>204.55083000000013</v>
      </c>
      <c r="I221" s="15">
        <f t="shared" si="7"/>
        <v>0.15261582386067071</v>
      </c>
      <c r="J221" s="69" t="s">
        <v>1320</v>
      </c>
      <c r="K221" s="16" t="s">
        <v>1321</v>
      </c>
    </row>
    <row r="222" spans="1:11" x14ac:dyDescent="0.25">
      <c r="A222" s="27">
        <v>12961901</v>
      </c>
      <c r="B222" s="8">
        <v>2019</v>
      </c>
      <c r="C222" s="13">
        <v>2019</v>
      </c>
      <c r="D222" s="17" t="s">
        <v>399</v>
      </c>
      <c r="E222" s="17" t="s">
        <v>400</v>
      </c>
      <c r="F222" s="10">
        <v>3290.5</v>
      </c>
      <c r="G222" s="10">
        <v>2682.97327</v>
      </c>
      <c r="H222" s="14">
        <f t="shared" si="6"/>
        <v>-607.52673000000004</v>
      </c>
      <c r="I222" s="15">
        <f t="shared" si="7"/>
        <v>-0.18463052119738643</v>
      </c>
      <c r="J222" s="69" t="s">
        <v>1320</v>
      </c>
      <c r="K222" s="16" t="s">
        <v>1321</v>
      </c>
    </row>
    <row r="223" spans="1:11" x14ac:dyDescent="0.25">
      <c r="A223" s="27">
        <v>12961902</v>
      </c>
      <c r="B223" s="8">
        <v>2019</v>
      </c>
      <c r="C223" s="13">
        <v>2019</v>
      </c>
      <c r="D223" s="17" t="s">
        <v>401</v>
      </c>
      <c r="E223" s="17" t="s">
        <v>80</v>
      </c>
      <c r="F223" s="10">
        <v>1968.8</v>
      </c>
      <c r="G223" s="10">
        <v>2941.7035799999999</v>
      </c>
      <c r="H223" s="14">
        <f t="shared" si="6"/>
        <v>972.90357999999992</v>
      </c>
      <c r="I223" s="15">
        <f t="shared" si="7"/>
        <v>0.49416069687119052</v>
      </c>
      <c r="J223" s="69" t="s">
        <v>1320</v>
      </c>
      <c r="K223" s="16" t="s">
        <v>1321</v>
      </c>
    </row>
    <row r="224" spans="1:11" x14ac:dyDescent="0.25">
      <c r="A224" s="27">
        <v>12961903</v>
      </c>
      <c r="B224" s="8">
        <v>2019</v>
      </c>
      <c r="C224" s="13">
        <v>2019</v>
      </c>
      <c r="D224" s="17" t="s">
        <v>402</v>
      </c>
      <c r="E224" s="17" t="s">
        <v>403</v>
      </c>
      <c r="F224" s="10">
        <v>1250</v>
      </c>
      <c r="G224" s="10">
        <v>2327.4255800000001</v>
      </c>
      <c r="H224" s="14">
        <f t="shared" si="6"/>
        <v>1077.4255800000001</v>
      </c>
      <c r="I224" s="15">
        <f t="shared" si="7"/>
        <v>0.86194046400000002</v>
      </c>
      <c r="J224" s="69" t="s">
        <v>1320</v>
      </c>
      <c r="K224" s="16" t="s">
        <v>1321</v>
      </c>
    </row>
    <row r="225" spans="1:11" x14ac:dyDescent="0.25">
      <c r="A225" s="27">
        <v>12971901</v>
      </c>
      <c r="B225" s="8">
        <v>2019</v>
      </c>
      <c r="C225" s="13">
        <v>2019</v>
      </c>
      <c r="D225" s="17" t="s">
        <v>404</v>
      </c>
      <c r="E225" s="17" t="s">
        <v>405</v>
      </c>
      <c r="F225" s="10">
        <v>330</v>
      </c>
      <c r="G225" s="10">
        <v>350.67232999999999</v>
      </c>
      <c r="H225" s="14">
        <f t="shared" si="6"/>
        <v>20.672329999999988</v>
      </c>
      <c r="I225" s="15">
        <f t="shared" si="7"/>
        <v>6.2643424242424209E-2</v>
      </c>
      <c r="J225" s="69" t="s">
        <v>1320</v>
      </c>
      <c r="K225" s="16" t="s">
        <v>1321</v>
      </c>
    </row>
    <row r="226" spans="1:11" x14ac:dyDescent="0.25">
      <c r="A226" s="27">
        <v>12681901</v>
      </c>
      <c r="B226" s="8">
        <v>2019</v>
      </c>
      <c r="C226" s="13">
        <v>2019</v>
      </c>
      <c r="D226" s="17" t="s">
        <v>406</v>
      </c>
      <c r="E226" s="17" t="s">
        <v>124</v>
      </c>
      <c r="F226" s="10">
        <v>15.4</v>
      </c>
      <c r="G226" s="10">
        <v>18.071660000000001</v>
      </c>
      <c r="H226" s="14">
        <f t="shared" si="6"/>
        <v>2.671660000000001</v>
      </c>
      <c r="I226" s="15">
        <f t="shared" si="7"/>
        <v>0.17348441558441566</v>
      </c>
      <c r="J226" s="69" t="s">
        <v>1320</v>
      </c>
      <c r="K226" s="16" t="s">
        <v>1321</v>
      </c>
    </row>
    <row r="227" spans="1:11" x14ac:dyDescent="0.25">
      <c r="A227" s="27">
        <v>12931901</v>
      </c>
      <c r="B227" s="8">
        <v>2019</v>
      </c>
      <c r="C227" s="13">
        <v>2019</v>
      </c>
      <c r="D227" s="17" t="s">
        <v>407</v>
      </c>
      <c r="E227" s="17" t="s">
        <v>408</v>
      </c>
      <c r="F227" s="10">
        <v>678.5</v>
      </c>
      <c r="G227" s="10">
        <v>737.45637999999997</v>
      </c>
      <c r="H227" s="14">
        <f t="shared" si="6"/>
        <v>58.956379999999967</v>
      </c>
      <c r="I227" s="15">
        <f t="shared" si="7"/>
        <v>8.6892232866617486E-2</v>
      </c>
      <c r="J227" s="69" t="s">
        <v>1320</v>
      </c>
      <c r="K227" s="16" t="s">
        <v>1321</v>
      </c>
    </row>
    <row r="228" spans="1:11" x14ac:dyDescent="0.25">
      <c r="A228" s="27">
        <v>13501904</v>
      </c>
      <c r="B228" s="8">
        <v>2019</v>
      </c>
      <c r="C228" s="13">
        <v>2019</v>
      </c>
      <c r="D228" s="17" t="s">
        <v>409</v>
      </c>
      <c r="E228" s="17" t="s">
        <v>410</v>
      </c>
      <c r="F228" s="10">
        <v>300.10000000000002</v>
      </c>
      <c r="G228" s="10">
        <v>166.29413</v>
      </c>
      <c r="H228" s="14">
        <f t="shared" si="6"/>
        <v>-133.80587000000003</v>
      </c>
      <c r="I228" s="15">
        <f t="shared" si="7"/>
        <v>-0.44587094301899372</v>
      </c>
      <c r="J228" s="69" t="s">
        <v>1320</v>
      </c>
      <c r="K228" s="16" t="s">
        <v>1321</v>
      </c>
    </row>
    <row r="229" spans="1:11" x14ac:dyDescent="0.25">
      <c r="A229" s="27">
        <v>13491908</v>
      </c>
      <c r="B229" s="8">
        <v>2019</v>
      </c>
      <c r="C229" s="13">
        <v>2019</v>
      </c>
      <c r="D229" s="17" t="s">
        <v>109</v>
      </c>
      <c r="E229" s="17" t="s">
        <v>110</v>
      </c>
      <c r="F229" s="10">
        <v>2467</v>
      </c>
      <c r="G229" s="10">
        <v>2873.4173300000002</v>
      </c>
      <c r="H229" s="14">
        <f t="shared" si="6"/>
        <v>406.41733000000022</v>
      </c>
      <c r="I229" s="15">
        <f t="shared" si="7"/>
        <v>0.16474152006485618</v>
      </c>
      <c r="J229" s="69" t="s">
        <v>1320</v>
      </c>
      <c r="K229" s="16" t="s">
        <v>1321</v>
      </c>
    </row>
    <row r="230" spans="1:11" x14ac:dyDescent="0.25">
      <c r="A230" s="27">
        <v>13881901</v>
      </c>
      <c r="B230" s="8">
        <v>2019</v>
      </c>
      <c r="C230" s="13">
        <v>2019</v>
      </c>
      <c r="D230" s="17" t="s">
        <v>411</v>
      </c>
      <c r="E230" s="17" t="s">
        <v>412</v>
      </c>
      <c r="F230" s="10">
        <v>186.7</v>
      </c>
      <c r="G230" s="10">
        <v>80.927240000000012</v>
      </c>
      <c r="H230" s="14">
        <f t="shared" si="6"/>
        <v>-105.77275999999998</v>
      </c>
      <c r="I230" s="15">
        <f t="shared" si="7"/>
        <v>-0.56653861810390993</v>
      </c>
      <c r="J230" s="69" t="s">
        <v>1320</v>
      </c>
      <c r="K230" s="16" t="s">
        <v>1321</v>
      </c>
    </row>
    <row r="231" spans="1:11" x14ac:dyDescent="0.25">
      <c r="A231" s="8">
        <v>13251905</v>
      </c>
      <c r="B231" s="8">
        <v>2019</v>
      </c>
      <c r="C231" s="13">
        <v>2019</v>
      </c>
      <c r="D231" s="17" t="s">
        <v>413</v>
      </c>
      <c r="E231" s="17" t="s">
        <v>414</v>
      </c>
      <c r="F231" s="10">
        <v>306.2</v>
      </c>
      <c r="G231" s="10">
        <v>242.38757000000001</v>
      </c>
      <c r="H231" s="14">
        <f t="shared" si="6"/>
        <v>-63.812429999999978</v>
      </c>
      <c r="I231" s="15">
        <f t="shared" si="7"/>
        <v>-0.20840114304376217</v>
      </c>
      <c r="J231" s="69" t="s">
        <v>1320</v>
      </c>
      <c r="K231" s="16" t="s">
        <v>1321</v>
      </c>
    </row>
    <row r="232" spans="1:11" x14ac:dyDescent="0.25">
      <c r="A232" s="8">
        <v>13251918</v>
      </c>
      <c r="B232" s="8">
        <v>2019</v>
      </c>
      <c r="C232" s="13">
        <v>2019</v>
      </c>
      <c r="D232" s="17" t="s">
        <v>415</v>
      </c>
      <c r="E232" s="17" t="s">
        <v>416</v>
      </c>
      <c r="F232" s="10">
        <v>650.29999999999995</v>
      </c>
      <c r="G232" s="10">
        <v>616.45776999999998</v>
      </c>
      <c r="H232" s="14">
        <f t="shared" si="6"/>
        <v>-33.842229999999972</v>
      </c>
      <c r="I232" s="15">
        <f t="shared" si="7"/>
        <v>-5.2040950330616599E-2</v>
      </c>
      <c r="J232" s="69" t="s">
        <v>1320</v>
      </c>
      <c r="K232" s="16" t="s">
        <v>1321</v>
      </c>
    </row>
    <row r="233" spans="1:11" x14ac:dyDescent="0.25">
      <c r="A233" s="8">
        <v>13251901</v>
      </c>
      <c r="B233" s="8">
        <v>2019</v>
      </c>
      <c r="C233" s="13">
        <v>2019</v>
      </c>
      <c r="D233" s="17" t="s">
        <v>417</v>
      </c>
      <c r="E233" s="17" t="s">
        <v>236</v>
      </c>
      <c r="F233" s="10">
        <v>1000</v>
      </c>
      <c r="G233" s="10">
        <v>1744.60671</v>
      </c>
      <c r="H233" s="14">
        <f t="shared" si="6"/>
        <v>744.60671000000002</v>
      </c>
      <c r="I233" s="15">
        <f t="shared" si="7"/>
        <v>0.74460671</v>
      </c>
      <c r="J233" s="69" t="s">
        <v>1320</v>
      </c>
      <c r="K233" s="16" t="s">
        <v>1321</v>
      </c>
    </row>
    <row r="234" spans="1:11" x14ac:dyDescent="0.25">
      <c r="A234" s="8">
        <v>13251902</v>
      </c>
      <c r="B234" s="8">
        <v>2019</v>
      </c>
      <c r="C234" s="13">
        <v>2019</v>
      </c>
      <c r="D234" s="17" t="s">
        <v>237</v>
      </c>
      <c r="E234" s="17" t="s">
        <v>418</v>
      </c>
      <c r="F234" s="10">
        <v>163.6</v>
      </c>
      <c r="G234" s="10">
        <v>119.42577</v>
      </c>
      <c r="H234" s="14">
        <f t="shared" si="6"/>
        <v>-44.174229999999994</v>
      </c>
      <c r="I234" s="15">
        <f t="shared" si="7"/>
        <v>-0.27001363080684593</v>
      </c>
      <c r="J234" s="69" t="s">
        <v>1320</v>
      </c>
      <c r="K234" s="16" t="s">
        <v>1321</v>
      </c>
    </row>
    <row r="235" spans="1:11" x14ac:dyDescent="0.25">
      <c r="A235" s="8">
        <v>13251903</v>
      </c>
      <c r="B235" s="8">
        <v>2019</v>
      </c>
      <c r="C235" s="13">
        <v>2019</v>
      </c>
      <c r="D235" s="17" t="s">
        <v>419</v>
      </c>
      <c r="E235" s="17" t="s">
        <v>420</v>
      </c>
      <c r="F235" s="10">
        <v>500</v>
      </c>
      <c r="G235" s="10">
        <v>297.00596999999999</v>
      </c>
      <c r="H235" s="14">
        <f t="shared" si="6"/>
        <v>-202.99403000000001</v>
      </c>
      <c r="I235" s="15">
        <f t="shared" si="7"/>
        <v>-0.40598806000000004</v>
      </c>
      <c r="J235" s="69" t="s">
        <v>1320</v>
      </c>
      <c r="K235" s="16" t="s">
        <v>1321</v>
      </c>
    </row>
    <row r="236" spans="1:11" x14ac:dyDescent="0.25">
      <c r="A236" s="8">
        <v>12971902</v>
      </c>
      <c r="B236" s="8">
        <v>2019</v>
      </c>
      <c r="C236" s="13">
        <v>2019</v>
      </c>
      <c r="D236" s="17" t="s">
        <v>421</v>
      </c>
      <c r="E236" s="17" t="s">
        <v>422</v>
      </c>
      <c r="F236" s="10">
        <v>49.3</v>
      </c>
      <c r="G236" s="10">
        <v>37.343800000000002</v>
      </c>
      <c r="H236" s="14">
        <f t="shared" si="6"/>
        <v>-11.956199999999995</v>
      </c>
      <c r="I236" s="15">
        <f t="shared" si="7"/>
        <v>-0.24251926977687618</v>
      </c>
      <c r="J236" s="69" t="s">
        <v>1320</v>
      </c>
      <c r="K236" s="16" t="s">
        <v>1321</v>
      </c>
    </row>
    <row r="237" spans="1:11" x14ac:dyDescent="0.25">
      <c r="A237" s="8">
        <v>12971903</v>
      </c>
      <c r="B237" s="8">
        <v>2019</v>
      </c>
      <c r="C237" s="13">
        <v>2019</v>
      </c>
      <c r="D237" s="17" t="s">
        <v>423</v>
      </c>
      <c r="E237" s="17" t="s">
        <v>424</v>
      </c>
      <c r="F237" s="10">
        <v>48.3172</v>
      </c>
      <c r="G237" s="10">
        <v>34.18</v>
      </c>
      <c r="H237" s="14">
        <f t="shared" si="6"/>
        <v>-14.1372</v>
      </c>
      <c r="I237" s="15">
        <f t="shared" si="7"/>
        <v>-0.29259145811429471</v>
      </c>
      <c r="J237" s="69" t="s">
        <v>1320</v>
      </c>
      <c r="K237" s="16" t="s">
        <v>1321</v>
      </c>
    </row>
    <row r="238" spans="1:11" x14ac:dyDescent="0.25">
      <c r="A238" s="8">
        <v>14101901</v>
      </c>
      <c r="B238" s="8">
        <v>2019</v>
      </c>
      <c r="C238" s="13">
        <v>2019</v>
      </c>
      <c r="D238" s="17" t="s">
        <v>425</v>
      </c>
      <c r="E238" s="17" t="s">
        <v>426</v>
      </c>
      <c r="F238" s="10">
        <v>47.4</v>
      </c>
      <c r="G238" s="10">
        <v>46.57347</v>
      </c>
      <c r="H238" s="14">
        <f t="shared" si="6"/>
        <v>-0.82652999999999821</v>
      </c>
      <c r="I238" s="15">
        <f t="shared" si="7"/>
        <v>-1.7437341772151862E-2</v>
      </c>
      <c r="J238" s="69" t="s">
        <v>1320</v>
      </c>
      <c r="K238" s="16" t="s">
        <v>1321</v>
      </c>
    </row>
    <row r="239" spans="1:11" x14ac:dyDescent="0.25">
      <c r="A239" s="8">
        <v>12961904</v>
      </c>
      <c r="B239" s="8">
        <v>2019</v>
      </c>
      <c r="C239" s="13">
        <v>2019</v>
      </c>
      <c r="D239" s="17" t="s">
        <v>427</v>
      </c>
      <c r="E239" s="17" t="s">
        <v>428</v>
      </c>
      <c r="F239" s="10">
        <v>39.113100000000003</v>
      </c>
      <c r="G239" s="10">
        <v>33.418800000000005</v>
      </c>
      <c r="H239" s="14">
        <f t="shared" si="6"/>
        <v>-5.6942999999999984</v>
      </c>
      <c r="I239" s="15">
        <f t="shared" si="7"/>
        <v>-0.14558549437400764</v>
      </c>
      <c r="J239" s="69" t="s">
        <v>1320</v>
      </c>
      <c r="K239" s="16" t="s">
        <v>1321</v>
      </c>
    </row>
    <row r="240" spans="1:11" x14ac:dyDescent="0.25">
      <c r="A240" s="23">
        <v>13331802</v>
      </c>
      <c r="B240" s="23">
        <v>2018</v>
      </c>
      <c r="C240" s="13">
        <v>2020</v>
      </c>
      <c r="D240" s="17" t="s">
        <v>429</v>
      </c>
      <c r="E240" s="17" t="s">
        <v>430</v>
      </c>
      <c r="F240" s="10">
        <v>1310</v>
      </c>
      <c r="G240" s="10">
        <v>1437.5343600000001</v>
      </c>
      <c r="H240" s="14">
        <f t="shared" si="6"/>
        <v>127.53436000000011</v>
      </c>
      <c r="I240" s="15">
        <f t="shared" si="7"/>
        <v>9.735447328244283E-2</v>
      </c>
      <c r="J240" s="69" t="s">
        <v>1320</v>
      </c>
      <c r="K240" s="16" t="s">
        <v>1321</v>
      </c>
    </row>
    <row r="241" spans="1:11" x14ac:dyDescent="0.25">
      <c r="A241" s="23">
        <v>14011803</v>
      </c>
      <c r="B241" s="23">
        <v>2018</v>
      </c>
      <c r="C241" s="13">
        <v>2020</v>
      </c>
      <c r="D241" s="17" t="s">
        <v>431</v>
      </c>
      <c r="E241" s="17" t="s">
        <v>432</v>
      </c>
      <c r="F241" s="10">
        <v>842</v>
      </c>
      <c r="G241" s="10">
        <v>872.07609000000002</v>
      </c>
      <c r="H241" s="14">
        <f t="shared" si="6"/>
        <v>30.076090000000022</v>
      </c>
      <c r="I241" s="15">
        <f t="shared" si="7"/>
        <v>3.571982185273162E-2</v>
      </c>
      <c r="J241" s="69" t="s">
        <v>1320</v>
      </c>
      <c r="K241" s="16" t="s">
        <v>1321</v>
      </c>
    </row>
    <row r="242" spans="1:11" x14ac:dyDescent="0.25">
      <c r="A242" s="23">
        <v>14011804</v>
      </c>
      <c r="B242" s="23">
        <v>2018</v>
      </c>
      <c r="C242" s="13">
        <v>2020</v>
      </c>
      <c r="D242" s="17" t="s">
        <v>433</v>
      </c>
      <c r="E242" s="17" t="s">
        <v>434</v>
      </c>
      <c r="F242" s="10">
        <v>345.2</v>
      </c>
      <c r="G242" s="10">
        <v>335.93965000000003</v>
      </c>
      <c r="H242" s="14">
        <f t="shared" si="6"/>
        <v>-9.2603499999999599</v>
      </c>
      <c r="I242" s="15">
        <f t="shared" si="7"/>
        <v>-2.6826042873696294E-2</v>
      </c>
      <c r="J242" s="69" t="s">
        <v>1320</v>
      </c>
      <c r="K242" s="16" t="s">
        <v>1321</v>
      </c>
    </row>
    <row r="243" spans="1:11" x14ac:dyDescent="0.25">
      <c r="A243" s="23">
        <v>13321901</v>
      </c>
      <c r="B243" s="23">
        <v>2019</v>
      </c>
      <c r="C243" s="13">
        <v>2020</v>
      </c>
      <c r="D243" s="17" t="s">
        <v>435</v>
      </c>
      <c r="E243" s="17" t="s">
        <v>436</v>
      </c>
      <c r="F243" s="10">
        <v>1666.8</v>
      </c>
      <c r="G243" s="10">
        <v>1605.31367</v>
      </c>
      <c r="H243" s="14">
        <f t="shared" si="6"/>
        <v>-61.486329999999953</v>
      </c>
      <c r="I243" s="15">
        <f t="shared" si="7"/>
        <v>-3.688884689224859E-2</v>
      </c>
      <c r="J243" s="69" t="s">
        <v>1320</v>
      </c>
      <c r="K243" s="16" t="s">
        <v>1321</v>
      </c>
    </row>
    <row r="244" spans="1:11" x14ac:dyDescent="0.25">
      <c r="A244" s="23">
        <v>21881902</v>
      </c>
      <c r="B244" s="23">
        <v>2019</v>
      </c>
      <c r="C244" s="13">
        <v>2020</v>
      </c>
      <c r="D244" s="17" t="s">
        <v>437</v>
      </c>
      <c r="E244" s="17" t="s">
        <v>438</v>
      </c>
      <c r="F244" s="10">
        <v>404.2</v>
      </c>
      <c r="G244" s="10">
        <v>293.02070000000003</v>
      </c>
      <c r="H244" s="14">
        <f t="shared" si="6"/>
        <v>-111.17929999999996</v>
      </c>
      <c r="I244" s="15">
        <f t="shared" si="7"/>
        <v>-0.27506011875309244</v>
      </c>
      <c r="J244" s="69" t="s">
        <v>1320</v>
      </c>
      <c r="K244" s="16" t="s">
        <v>1321</v>
      </c>
    </row>
    <row r="245" spans="1:11" x14ac:dyDescent="0.25">
      <c r="A245" s="23">
        <v>13401901</v>
      </c>
      <c r="B245" s="23">
        <v>2019</v>
      </c>
      <c r="C245" s="13">
        <v>2020</v>
      </c>
      <c r="D245" s="17" t="s">
        <v>439</v>
      </c>
      <c r="E245" s="17" t="s">
        <v>440</v>
      </c>
      <c r="F245" s="10">
        <v>388.4</v>
      </c>
      <c r="G245" s="10">
        <v>203.31495000000001</v>
      </c>
      <c r="H245" s="14">
        <f t="shared" si="6"/>
        <v>-185.08504999999997</v>
      </c>
      <c r="I245" s="15">
        <f t="shared" si="7"/>
        <v>-0.47653205458290415</v>
      </c>
      <c r="J245" s="69" t="s">
        <v>1320</v>
      </c>
      <c r="K245" s="16" t="s">
        <v>1321</v>
      </c>
    </row>
    <row r="246" spans="1:11" x14ac:dyDescent="0.25">
      <c r="A246" s="23">
        <v>14271903</v>
      </c>
      <c r="B246" s="23">
        <v>2019</v>
      </c>
      <c r="C246" s="13">
        <v>2020</v>
      </c>
      <c r="D246" s="17" t="s">
        <v>441</v>
      </c>
      <c r="E246" s="17" t="s">
        <v>442</v>
      </c>
      <c r="F246" s="10">
        <v>386</v>
      </c>
      <c r="G246" s="10">
        <v>131.44816</v>
      </c>
      <c r="H246" s="14">
        <f t="shared" si="6"/>
        <v>-254.55184</v>
      </c>
      <c r="I246" s="15">
        <f t="shared" si="7"/>
        <v>-0.65946072538860101</v>
      </c>
      <c r="J246" s="69" t="s">
        <v>1320</v>
      </c>
      <c r="K246" s="16" t="s">
        <v>1321</v>
      </c>
    </row>
    <row r="247" spans="1:11" x14ac:dyDescent="0.25">
      <c r="A247" s="23">
        <v>14011901</v>
      </c>
      <c r="B247" s="23">
        <v>2019</v>
      </c>
      <c r="C247" s="13">
        <v>2020</v>
      </c>
      <c r="D247" s="17" t="s">
        <v>443</v>
      </c>
      <c r="E247" s="17" t="s">
        <v>444</v>
      </c>
      <c r="F247" s="10">
        <v>2182.5</v>
      </c>
      <c r="G247" s="10">
        <v>2578.1253900000002</v>
      </c>
      <c r="H247" s="14">
        <f t="shared" si="6"/>
        <v>395.62539000000015</v>
      </c>
      <c r="I247" s="15">
        <f t="shared" si="7"/>
        <v>0.18127165635738837</v>
      </c>
      <c r="J247" s="69" t="s">
        <v>1320</v>
      </c>
      <c r="K247" s="16" t="s">
        <v>1321</v>
      </c>
    </row>
    <row r="248" spans="1:11" x14ac:dyDescent="0.25">
      <c r="A248" s="23">
        <v>12421902</v>
      </c>
      <c r="B248" s="23">
        <v>2019</v>
      </c>
      <c r="C248" s="13">
        <v>2020</v>
      </c>
      <c r="D248" s="17" t="s">
        <v>445</v>
      </c>
      <c r="E248" s="17" t="s">
        <v>446</v>
      </c>
      <c r="F248" s="10">
        <v>673.9</v>
      </c>
      <c r="G248" s="10">
        <v>749.30011999999999</v>
      </c>
      <c r="H248" s="14">
        <f t="shared" si="6"/>
        <v>75.400120000000015</v>
      </c>
      <c r="I248" s="15">
        <f t="shared" si="7"/>
        <v>0.11188621457189496</v>
      </c>
      <c r="J248" s="69" t="s">
        <v>1320</v>
      </c>
      <c r="K248" s="16" t="s">
        <v>1321</v>
      </c>
    </row>
    <row r="249" spans="1:11" x14ac:dyDescent="0.25">
      <c r="A249" s="23">
        <v>13501903</v>
      </c>
      <c r="B249" s="23">
        <v>2019</v>
      </c>
      <c r="C249" s="13">
        <v>2020</v>
      </c>
      <c r="D249" s="17" t="s">
        <v>447</v>
      </c>
      <c r="E249" s="17" t="s">
        <v>327</v>
      </c>
      <c r="F249" s="10">
        <v>5880.9</v>
      </c>
      <c r="G249" s="10">
        <v>6245.9032300000008</v>
      </c>
      <c r="H249" s="14">
        <f t="shared" si="6"/>
        <v>365.00323000000117</v>
      </c>
      <c r="I249" s="15">
        <f t="shared" si="7"/>
        <v>6.2065879372205139E-2</v>
      </c>
      <c r="J249" s="69" t="s">
        <v>1320</v>
      </c>
      <c r="K249" s="16" t="s">
        <v>1321</v>
      </c>
    </row>
    <row r="250" spans="1:11" x14ac:dyDescent="0.25">
      <c r="A250" s="23">
        <v>13251810</v>
      </c>
      <c r="B250" s="23">
        <v>2018</v>
      </c>
      <c r="C250" s="13">
        <v>2020</v>
      </c>
      <c r="D250" s="17" t="s">
        <v>448</v>
      </c>
      <c r="E250" s="17" t="s">
        <v>223</v>
      </c>
      <c r="F250" s="10">
        <v>7535.5</v>
      </c>
      <c r="G250" s="10">
        <v>4147.7087799999999</v>
      </c>
      <c r="H250" s="14">
        <f t="shared" si="6"/>
        <v>-3387.7912200000001</v>
      </c>
      <c r="I250" s="15">
        <f t="shared" si="7"/>
        <v>-0.44957749585296264</v>
      </c>
      <c r="J250" s="69" t="s">
        <v>1320</v>
      </c>
      <c r="K250" s="16" t="s">
        <v>1321</v>
      </c>
    </row>
    <row r="251" spans="1:11" x14ac:dyDescent="0.25">
      <c r="A251" s="23">
        <v>13251812</v>
      </c>
      <c r="B251" s="23">
        <v>2018</v>
      </c>
      <c r="C251" s="13">
        <v>2020</v>
      </c>
      <c r="D251" s="17" t="s">
        <v>359</v>
      </c>
      <c r="E251" s="17" t="s">
        <v>449</v>
      </c>
      <c r="F251" s="10">
        <v>855.5</v>
      </c>
      <c r="G251" s="10">
        <v>566.01533999999992</v>
      </c>
      <c r="H251" s="14">
        <f t="shared" si="6"/>
        <v>-289.48466000000008</v>
      </c>
      <c r="I251" s="15">
        <f t="shared" si="7"/>
        <v>-0.33838066627703106</v>
      </c>
      <c r="J251" s="69" t="s">
        <v>1320</v>
      </c>
      <c r="K251" s="16" t="s">
        <v>1321</v>
      </c>
    </row>
    <row r="252" spans="1:11" x14ac:dyDescent="0.25">
      <c r="A252" s="23">
        <v>13251819</v>
      </c>
      <c r="B252" s="23">
        <v>2018</v>
      </c>
      <c r="C252" s="13">
        <v>2020</v>
      </c>
      <c r="D252" s="17" t="s">
        <v>450</v>
      </c>
      <c r="E252" s="17" t="s">
        <v>451</v>
      </c>
      <c r="F252" s="10">
        <v>974</v>
      </c>
      <c r="G252" s="10">
        <v>673.1173</v>
      </c>
      <c r="H252" s="14">
        <f t="shared" si="6"/>
        <v>-300.8827</v>
      </c>
      <c r="I252" s="15">
        <f t="shared" si="7"/>
        <v>-0.30891447638603697</v>
      </c>
      <c r="J252" s="69" t="s">
        <v>1320</v>
      </c>
      <c r="K252" s="16" t="s">
        <v>1321</v>
      </c>
    </row>
    <row r="253" spans="1:11" x14ac:dyDescent="0.25">
      <c r="A253" s="23">
        <v>13881801</v>
      </c>
      <c r="B253" s="23">
        <v>2018</v>
      </c>
      <c r="C253" s="13">
        <v>2020</v>
      </c>
      <c r="D253" s="17" t="s">
        <v>452</v>
      </c>
      <c r="E253" s="17" t="s">
        <v>453</v>
      </c>
      <c r="F253" s="10">
        <v>5548.5</v>
      </c>
      <c r="G253" s="10">
        <v>3445.6882400000004</v>
      </c>
      <c r="H253" s="14">
        <f t="shared" si="6"/>
        <v>-2102.8117599999996</v>
      </c>
      <c r="I253" s="15">
        <f t="shared" si="7"/>
        <v>-0.37898743083716313</v>
      </c>
      <c r="J253" s="69" t="s">
        <v>1320</v>
      </c>
      <c r="K253" s="16" t="s">
        <v>1321</v>
      </c>
    </row>
    <row r="254" spans="1:11" x14ac:dyDescent="0.25">
      <c r="A254" s="23">
        <v>13251904</v>
      </c>
      <c r="B254" s="23">
        <v>2019</v>
      </c>
      <c r="C254" s="13">
        <v>2020</v>
      </c>
      <c r="D254" s="17" t="s">
        <v>147</v>
      </c>
      <c r="E254" s="17" t="s">
        <v>454</v>
      </c>
      <c r="F254" s="10">
        <v>1100.0999999999999</v>
      </c>
      <c r="G254" s="10">
        <v>877.57051999999999</v>
      </c>
      <c r="H254" s="14">
        <f t="shared" si="6"/>
        <v>-222.52947999999992</v>
      </c>
      <c r="I254" s="15">
        <f t="shared" si="7"/>
        <v>-0.20228113807835646</v>
      </c>
      <c r="J254" s="69" t="s">
        <v>1320</v>
      </c>
      <c r="K254" s="16" t="s">
        <v>1321</v>
      </c>
    </row>
    <row r="255" spans="1:11" x14ac:dyDescent="0.25">
      <c r="A255" s="23">
        <v>13251914</v>
      </c>
      <c r="B255" s="23">
        <v>2019</v>
      </c>
      <c r="C255" s="13">
        <v>2020</v>
      </c>
      <c r="D255" s="17" t="s">
        <v>455</v>
      </c>
      <c r="E255" s="17" t="s">
        <v>456</v>
      </c>
      <c r="F255" s="10">
        <v>2350.6999999999998</v>
      </c>
      <c r="G255" s="10">
        <v>1341.9522299999999</v>
      </c>
      <c r="H255" s="14">
        <f t="shared" si="6"/>
        <v>-1008.7477699999999</v>
      </c>
      <c r="I255" s="15">
        <f t="shared" si="7"/>
        <v>-0.42912654528438338</v>
      </c>
      <c r="J255" s="69" t="s">
        <v>1320</v>
      </c>
      <c r="K255" s="16" t="s">
        <v>1321</v>
      </c>
    </row>
    <row r="256" spans="1:11" x14ac:dyDescent="0.25">
      <c r="A256" s="23">
        <v>13251916</v>
      </c>
      <c r="B256" s="23">
        <v>2019</v>
      </c>
      <c r="C256" s="13">
        <v>2020</v>
      </c>
      <c r="D256" s="17" t="s">
        <v>457</v>
      </c>
      <c r="E256" s="17" t="s">
        <v>458</v>
      </c>
      <c r="F256" s="10">
        <v>883.3</v>
      </c>
      <c r="G256" s="10">
        <v>399.69954999999999</v>
      </c>
      <c r="H256" s="14">
        <f t="shared" si="6"/>
        <v>-483.60044999999997</v>
      </c>
      <c r="I256" s="15">
        <f t="shared" si="7"/>
        <v>-0.54749286765538319</v>
      </c>
      <c r="J256" s="69" t="s">
        <v>1320</v>
      </c>
      <c r="K256" s="16" t="s">
        <v>1321</v>
      </c>
    </row>
    <row r="257" spans="1:11" x14ac:dyDescent="0.25">
      <c r="A257" s="23">
        <v>13251907</v>
      </c>
      <c r="B257" s="23">
        <v>2019</v>
      </c>
      <c r="C257" s="13">
        <v>2020</v>
      </c>
      <c r="D257" s="17" t="s">
        <v>459</v>
      </c>
      <c r="E257" s="17" t="s">
        <v>460</v>
      </c>
      <c r="F257" s="10">
        <v>623.5</v>
      </c>
      <c r="G257" s="10">
        <v>278.13328000000001</v>
      </c>
      <c r="H257" s="14">
        <f t="shared" si="6"/>
        <v>-345.36671999999999</v>
      </c>
      <c r="I257" s="15">
        <f t="shared" si="7"/>
        <v>-0.55391615076182832</v>
      </c>
      <c r="J257" s="69" t="s">
        <v>1320</v>
      </c>
      <c r="K257" s="16" t="s">
        <v>1321</v>
      </c>
    </row>
    <row r="258" spans="1:11" x14ac:dyDescent="0.25">
      <c r="A258" s="23">
        <v>13251912</v>
      </c>
      <c r="B258" s="23">
        <v>2019</v>
      </c>
      <c r="C258" s="13">
        <v>2020</v>
      </c>
      <c r="D258" s="17" t="s">
        <v>461</v>
      </c>
      <c r="E258" s="17" t="s">
        <v>462</v>
      </c>
      <c r="F258" s="10">
        <v>582.6</v>
      </c>
      <c r="G258" s="10">
        <v>297.28452000000004</v>
      </c>
      <c r="H258" s="14">
        <f t="shared" ref="H258:H321" si="8">+G258-F258</f>
        <v>-285.31547999999998</v>
      </c>
      <c r="I258" s="15">
        <f t="shared" ref="I258:I321" si="9">+H258/F258</f>
        <v>-0.48972790937178162</v>
      </c>
      <c r="J258" s="69" t="s">
        <v>1320</v>
      </c>
      <c r="K258" s="16" t="s">
        <v>1321</v>
      </c>
    </row>
    <row r="259" spans="1:11" x14ac:dyDescent="0.25">
      <c r="A259" s="23">
        <v>13251908</v>
      </c>
      <c r="B259" s="23">
        <v>2019</v>
      </c>
      <c r="C259" s="13">
        <v>2020</v>
      </c>
      <c r="D259" s="17" t="s">
        <v>463</v>
      </c>
      <c r="E259" s="17" t="s">
        <v>464</v>
      </c>
      <c r="F259" s="10">
        <v>989</v>
      </c>
      <c r="G259" s="10">
        <v>182.22523000000001</v>
      </c>
      <c r="H259" s="14">
        <f t="shared" si="8"/>
        <v>-806.77476999999999</v>
      </c>
      <c r="I259" s="15">
        <f t="shared" si="9"/>
        <v>-0.81574799797775532</v>
      </c>
      <c r="J259" s="69" t="s">
        <v>1320</v>
      </c>
      <c r="K259" s="16" t="s">
        <v>1321</v>
      </c>
    </row>
    <row r="260" spans="1:11" x14ac:dyDescent="0.25">
      <c r="A260" s="23">
        <v>13251911</v>
      </c>
      <c r="B260" s="23">
        <v>2019</v>
      </c>
      <c r="C260" s="13">
        <v>2020</v>
      </c>
      <c r="D260" s="17" t="s">
        <v>465</v>
      </c>
      <c r="E260" s="17" t="s">
        <v>466</v>
      </c>
      <c r="F260" s="10">
        <v>1845.5</v>
      </c>
      <c r="G260" s="10">
        <v>4061.3313700000003</v>
      </c>
      <c r="H260" s="14">
        <f t="shared" si="8"/>
        <v>2215.8313700000003</v>
      </c>
      <c r="I260" s="15">
        <f t="shared" si="9"/>
        <v>1.2006672283933895</v>
      </c>
      <c r="J260" s="69" t="s">
        <v>1320</v>
      </c>
      <c r="K260" s="16" t="s">
        <v>1321</v>
      </c>
    </row>
    <row r="261" spans="1:11" x14ac:dyDescent="0.25">
      <c r="A261" s="23">
        <v>13251915</v>
      </c>
      <c r="B261" s="23">
        <v>2019</v>
      </c>
      <c r="C261" s="13">
        <v>2020</v>
      </c>
      <c r="D261" s="17" t="s">
        <v>467</v>
      </c>
      <c r="E261" s="17" t="s">
        <v>468</v>
      </c>
      <c r="F261" s="10">
        <v>9102.7000000000007</v>
      </c>
      <c r="G261" s="10">
        <v>5761.9806100000005</v>
      </c>
      <c r="H261" s="14">
        <f t="shared" si="8"/>
        <v>-3340.7193900000002</v>
      </c>
      <c r="I261" s="15">
        <f t="shared" si="9"/>
        <v>-0.36700312984059674</v>
      </c>
      <c r="J261" s="69" t="s">
        <v>1320</v>
      </c>
      <c r="K261" s="16" t="s">
        <v>1321</v>
      </c>
    </row>
    <row r="262" spans="1:11" x14ac:dyDescent="0.25">
      <c r="A262" s="23">
        <v>13251906</v>
      </c>
      <c r="B262" s="23">
        <v>2019</v>
      </c>
      <c r="C262" s="13">
        <v>2020</v>
      </c>
      <c r="D262" s="17" t="s">
        <v>469</v>
      </c>
      <c r="E262" s="17" t="s">
        <v>470</v>
      </c>
      <c r="F262" s="10">
        <v>301.8</v>
      </c>
      <c r="G262" s="10">
        <v>232.65071</v>
      </c>
      <c r="H262" s="14">
        <f t="shared" si="8"/>
        <v>-69.149290000000008</v>
      </c>
      <c r="I262" s="15">
        <f t="shared" si="9"/>
        <v>-0.22912289595758784</v>
      </c>
      <c r="J262" s="69" t="s">
        <v>1320</v>
      </c>
      <c r="K262" s="16" t="s">
        <v>1321</v>
      </c>
    </row>
    <row r="263" spans="1:11" x14ac:dyDescent="0.25">
      <c r="A263" s="23">
        <v>13251919</v>
      </c>
      <c r="B263" s="23">
        <v>2019</v>
      </c>
      <c r="C263" s="13">
        <v>2020</v>
      </c>
      <c r="D263" s="17" t="s">
        <v>471</v>
      </c>
      <c r="E263" s="17" t="s">
        <v>472</v>
      </c>
      <c r="F263" s="10">
        <v>492</v>
      </c>
      <c r="G263" s="10">
        <v>593.66318000000001</v>
      </c>
      <c r="H263" s="14">
        <f t="shared" si="8"/>
        <v>101.66318000000001</v>
      </c>
      <c r="I263" s="15">
        <f t="shared" si="9"/>
        <v>0.20663247967479678</v>
      </c>
      <c r="J263" s="69" t="s">
        <v>1320</v>
      </c>
      <c r="K263" s="16" t="s">
        <v>1321</v>
      </c>
    </row>
    <row r="264" spans="1:11" x14ac:dyDescent="0.25">
      <c r="A264" s="23">
        <v>13251813</v>
      </c>
      <c r="B264" s="23">
        <v>2018</v>
      </c>
      <c r="C264" s="13">
        <v>2020</v>
      </c>
      <c r="D264" s="17" t="s">
        <v>473</v>
      </c>
      <c r="E264" s="17" t="s">
        <v>474</v>
      </c>
      <c r="F264" s="10">
        <v>611.4</v>
      </c>
      <c r="G264" s="10">
        <v>572.71453000000008</v>
      </c>
      <c r="H264" s="14">
        <f t="shared" si="8"/>
        <v>-38.685469999999896</v>
      </c>
      <c r="I264" s="15">
        <f t="shared" si="9"/>
        <v>-6.3273585214262185E-2</v>
      </c>
      <c r="J264" s="69" t="s">
        <v>1320</v>
      </c>
      <c r="K264" s="16" t="s">
        <v>1321</v>
      </c>
    </row>
    <row r="265" spans="1:11" x14ac:dyDescent="0.25">
      <c r="A265" s="23">
        <v>12931701</v>
      </c>
      <c r="B265" s="23">
        <v>2017</v>
      </c>
      <c r="C265" s="13">
        <v>2020</v>
      </c>
      <c r="D265" s="17" t="s">
        <v>475</v>
      </c>
      <c r="E265" s="17" t="s">
        <v>476</v>
      </c>
      <c r="F265" s="10">
        <v>4347.1000000000004</v>
      </c>
      <c r="G265" s="10">
        <v>3951.4134199999999</v>
      </c>
      <c r="H265" s="14">
        <f t="shared" si="8"/>
        <v>-395.6865800000005</v>
      </c>
      <c r="I265" s="15">
        <f t="shared" si="9"/>
        <v>-9.1023114260081542E-2</v>
      </c>
      <c r="J265" s="69" t="s">
        <v>1320</v>
      </c>
      <c r="K265" s="16" t="s">
        <v>1321</v>
      </c>
    </row>
    <row r="266" spans="1:11" x14ac:dyDescent="0.25">
      <c r="A266" s="23">
        <v>12931807</v>
      </c>
      <c r="B266" s="23">
        <v>2018</v>
      </c>
      <c r="C266" s="13">
        <v>2020</v>
      </c>
      <c r="D266" s="17" t="s">
        <v>477</v>
      </c>
      <c r="E266" s="25" t="s">
        <v>478</v>
      </c>
      <c r="F266" s="10">
        <v>541</v>
      </c>
      <c r="G266" s="10">
        <v>245.84183999999999</v>
      </c>
      <c r="H266" s="14">
        <f t="shared" si="8"/>
        <v>-295.15816000000001</v>
      </c>
      <c r="I266" s="15">
        <f t="shared" si="9"/>
        <v>-0.54557885397412198</v>
      </c>
      <c r="J266" s="69" t="s">
        <v>1320</v>
      </c>
      <c r="K266" s="16" t="s">
        <v>1321</v>
      </c>
    </row>
    <row r="267" spans="1:11" x14ac:dyDescent="0.25">
      <c r="A267" s="23">
        <v>12931809</v>
      </c>
      <c r="B267" s="23">
        <v>2018</v>
      </c>
      <c r="C267" s="13">
        <v>2020</v>
      </c>
      <c r="D267" s="17" t="s">
        <v>479</v>
      </c>
      <c r="E267" s="25" t="s">
        <v>480</v>
      </c>
      <c r="F267" s="10">
        <v>4367.3</v>
      </c>
      <c r="G267" s="10">
        <v>1929.51576</v>
      </c>
      <c r="H267" s="14">
        <f t="shared" si="8"/>
        <v>-2437.78424</v>
      </c>
      <c r="I267" s="15">
        <f t="shared" si="9"/>
        <v>-0.55819024111006799</v>
      </c>
      <c r="J267" s="69" t="s">
        <v>1320</v>
      </c>
      <c r="K267" s="16" t="s">
        <v>1321</v>
      </c>
    </row>
    <row r="268" spans="1:11" x14ac:dyDescent="0.25">
      <c r="A268" s="23">
        <v>12931812</v>
      </c>
      <c r="B268" s="23">
        <v>2018</v>
      </c>
      <c r="C268" s="13">
        <v>2020</v>
      </c>
      <c r="D268" s="17" t="s">
        <v>481</v>
      </c>
      <c r="E268" s="25" t="s">
        <v>482</v>
      </c>
      <c r="F268" s="10">
        <v>3564.1</v>
      </c>
      <c r="G268" s="10">
        <v>2107.1362599999998</v>
      </c>
      <c r="H268" s="14">
        <f t="shared" si="8"/>
        <v>-1456.9637400000001</v>
      </c>
      <c r="I268" s="15">
        <f t="shared" si="9"/>
        <v>-0.40878868157459108</v>
      </c>
      <c r="J268" s="69" t="s">
        <v>1320</v>
      </c>
      <c r="K268" s="16" t="s">
        <v>1321</v>
      </c>
    </row>
    <row r="269" spans="1:11" x14ac:dyDescent="0.25">
      <c r="A269" s="23">
        <v>12931908</v>
      </c>
      <c r="B269" s="23">
        <v>2019</v>
      </c>
      <c r="C269" s="13">
        <v>2020</v>
      </c>
      <c r="D269" s="17" t="s">
        <v>483</v>
      </c>
      <c r="E269" s="25" t="s">
        <v>484</v>
      </c>
      <c r="F269" s="10">
        <v>415.6</v>
      </c>
      <c r="G269" s="10">
        <v>238.78916000000001</v>
      </c>
      <c r="H269" s="14">
        <f t="shared" si="8"/>
        <v>-176.81084000000001</v>
      </c>
      <c r="I269" s="15">
        <f t="shared" si="9"/>
        <v>-0.42543512993262755</v>
      </c>
      <c r="J269" s="69" t="s">
        <v>1320</v>
      </c>
      <c r="K269" s="16" t="s">
        <v>1321</v>
      </c>
    </row>
    <row r="270" spans="1:11" x14ac:dyDescent="0.25">
      <c r="A270" s="23">
        <v>12931902</v>
      </c>
      <c r="B270" s="23">
        <v>2019</v>
      </c>
      <c r="C270" s="13">
        <v>2020</v>
      </c>
      <c r="D270" s="17" t="s">
        <v>485</v>
      </c>
      <c r="E270" s="25" t="s">
        <v>486</v>
      </c>
      <c r="F270" s="10">
        <v>5036.5</v>
      </c>
      <c r="G270" s="10">
        <v>401.27897999999999</v>
      </c>
      <c r="H270" s="14">
        <f t="shared" si="8"/>
        <v>-4635.22102</v>
      </c>
      <c r="I270" s="15">
        <f t="shared" si="9"/>
        <v>-0.92032582547403952</v>
      </c>
      <c r="J270" s="69" t="s">
        <v>1320</v>
      </c>
      <c r="K270" s="16" t="s">
        <v>1321</v>
      </c>
    </row>
    <row r="271" spans="1:11" x14ac:dyDescent="0.25">
      <c r="A271" s="23">
        <v>12931904</v>
      </c>
      <c r="B271" s="23">
        <v>2019</v>
      </c>
      <c r="C271" s="13">
        <v>2020</v>
      </c>
      <c r="D271" s="17" t="s">
        <v>487</v>
      </c>
      <c r="E271" s="25" t="s">
        <v>488</v>
      </c>
      <c r="F271" s="10">
        <v>1032.4000000000001</v>
      </c>
      <c r="G271" s="10">
        <v>1354.89815</v>
      </c>
      <c r="H271" s="14">
        <f t="shared" si="8"/>
        <v>322.4981499999999</v>
      </c>
      <c r="I271" s="15">
        <f t="shared" si="9"/>
        <v>0.31237713095699327</v>
      </c>
      <c r="J271" s="69" t="s">
        <v>1320</v>
      </c>
      <c r="K271" s="16" t="s">
        <v>1321</v>
      </c>
    </row>
    <row r="272" spans="1:11" x14ac:dyDescent="0.25">
      <c r="A272" s="23">
        <v>12931905</v>
      </c>
      <c r="B272" s="23">
        <v>2019</v>
      </c>
      <c r="C272" s="13">
        <v>2020</v>
      </c>
      <c r="D272" s="17" t="s">
        <v>489</v>
      </c>
      <c r="E272" s="25" t="s">
        <v>490</v>
      </c>
      <c r="F272" s="10">
        <v>202</v>
      </c>
      <c r="G272" s="10">
        <v>268.13033000000001</v>
      </c>
      <c r="H272" s="14">
        <f t="shared" si="8"/>
        <v>66.130330000000015</v>
      </c>
      <c r="I272" s="15">
        <f t="shared" si="9"/>
        <v>0.32737787128712881</v>
      </c>
      <c r="J272" s="69" t="s">
        <v>1320</v>
      </c>
      <c r="K272" s="16" t="s">
        <v>1321</v>
      </c>
    </row>
    <row r="273" spans="1:11" x14ac:dyDescent="0.25">
      <c r="A273" s="23">
        <v>12931903</v>
      </c>
      <c r="B273" s="23">
        <v>2019</v>
      </c>
      <c r="C273" s="13">
        <v>2020</v>
      </c>
      <c r="D273" s="17" t="s">
        <v>491</v>
      </c>
      <c r="E273" s="25" t="s">
        <v>492</v>
      </c>
      <c r="F273" s="10">
        <v>656.7</v>
      </c>
      <c r="G273" s="10">
        <v>179.37401</v>
      </c>
      <c r="H273" s="14">
        <f t="shared" si="8"/>
        <v>-477.32599000000005</v>
      </c>
      <c r="I273" s="15">
        <f t="shared" si="9"/>
        <v>-0.72685547434140396</v>
      </c>
      <c r="J273" s="69" t="s">
        <v>1320</v>
      </c>
      <c r="K273" s="16" t="s">
        <v>1321</v>
      </c>
    </row>
    <row r="274" spans="1:11" x14ac:dyDescent="0.25">
      <c r="A274" s="23">
        <v>12931906</v>
      </c>
      <c r="B274" s="23">
        <v>2019</v>
      </c>
      <c r="C274" s="13">
        <v>2020</v>
      </c>
      <c r="D274" s="17" t="s">
        <v>493</v>
      </c>
      <c r="E274" s="25" t="s">
        <v>494</v>
      </c>
      <c r="F274" s="10">
        <v>382.7</v>
      </c>
      <c r="G274" s="10">
        <v>314.26067</v>
      </c>
      <c r="H274" s="14">
        <f t="shared" si="8"/>
        <v>-68.439329999999984</v>
      </c>
      <c r="I274" s="15">
        <f t="shared" si="9"/>
        <v>-0.17883284557094326</v>
      </c>
      <c r="J274" s="69" t="s">
        <v>1320</v>
      </c>
      <c r="K274" s="16" t="s">
        <v>1321</v>
      </c>
    </row>
    <row r="275" spans="1:11" x14ac:dyDescent="0.25">
      <c r="A275" s="23">
        <v>12811901</v>
      </c>
      <c r="B275" s="23">
        <v>2019</v>
      </c>
      <c r="C275" s="13">
        <v>2020</v>
      </c>
      <c r="D275" s="17" t="s">
        <v>495</v>
      </c>
      <c r="E275" s="25" t="s">
        <v>496</v>
      </c>
      <c r="F275" s="10">
        <v>408.5</v>
      </c>
      <c r="G275" s="10">
        <v>448.62021000000004</v>
      </c>
      <c r="H275" s="14">
        <f t="shared" si="8"/>
        <v>40.120210000000043</v>
      </c>
      <c r="I275" s="15">
        <f t="shared" si="9"/>
        <v>9.8213488372093122E-2</v>
      </c>
      <c r="J275" s="69" t="s">
        <v>1320</v>
      </c>
      <c r="K275" s="16" t="s">
        <v>1321</v>
      </c>
    </row>
    <row r="276" spans="1:11" x14ac:dyDescent="0.25">
      <c r="A276" s="23">
        <v>12811902</v>
      </c>
      <c r="B276" s="23">
        <v>2019</v>
      </c>
      <c r="C276" s="13">
        <v>2020</v>
      </c>
      <c r="D276" s="17" t="s">
        <v>497</v>
      </c>
      <c r="E276" s="25" t="s">
        <v>498</v>
      </c>
      <c r="F276" s="10">
        <v>774</v>
      </c>
      <c r="G276" s="10">
        <v>571.04446999999993</v>
      </c>
      <c r="H276" s="14">
        <f t="shared" si="8"/>
        <v>-202.95553000000007</v>
      </c>
      <c r="I276" s="15">
        <f t="shared" si="9"/>
        <v>-0.26221644702842384</v>
      </c>
      <c r="J276" s="69" t="s">
        <v>1320</v>
      </c>
      <c r="K276" s="16" t="s">
        <v>1321</v>
      </c>
    </row>
    <row r="277" spans="1:11" x14ac:dyDescent="0.25">
      <c r="A277" s="23">
        <v>13332001</v>
      </c>
      <c r="B277" s="23">
        <v>2020</v>
      </c>
      <c r="C277" s="13">
        <v>2020</v>
      </c>
      <c r="D277" s="17" t="s">
        <v>499</v>
      </c>
      <c r="E277" s="17" t="s">
        <v>375</v>
      </c>
      <c r="F277" s="10">
        <v>2310.915</v>
      </c>
      <c r="G277" s="10">
        <v>1923.2427399999999</v>
      </c>
      <c r="H277" s="14">
        <f t="shared" si="8"/>
        <v>-387.67226000000005</v>
      </c>
      <c r="I277" s="15">
        <f t="shared" si="9"/>
        <v>-0.16775703996036204</v>
      </c>
      <c r="J277" s="69" t="s">
        <v>1320</v>
      </c>
      <c r="K277" s="16" t="s">
        <v>1321</v>
      </c>
    </row>
    <row r="278" spans="1:11" x14ac:dyDescent="0.25">
      <c r="A278" s="23">
        <v>13502006</v>
      </c>
      <c r="B278" s="23">
        <v>2020</v>
      </c>
      <c r="C278" s="13">
        <v>2020</v>
      </c>
      <c r="D278" s="17" t="s">
        <v>500</v>
      </c>
      <c r="E278" s="17" t="s">
        <v>501</v>
      </c>
      <c r="F278" s="10">
        <v>648.29999999999995</v>
      </c>
      <c r="G278" s="10">
        <v>724.17799000000002</v>
      </c>
      <c r="H278" s="14">
        <f t="shared" si="8"/>
        <v>75.877990000000068</v>
      </c>
      <c r="I278" s="15">
        <f t="shared" si="9"/>
        <v>0.11704147771093641</v>
      </c>
      <c r="J278" s="69" t="s">
        <v>1320</v>
      </c>
      <c r="K278" s="16" t="s">
        <v>1321</v>
      </c>
    </row>
    <row r="279" spans="1:11" x14ac:dyDescent="0.25">
      <c r="A279" s="23">
        <v>13072001</v>
      </c>
      <c r="B279" s="23">
        <v>2020</v>
      </c>
      <c r="C279" s="13">
        <v>2020</v>
      </c>
      <c r="D279" s="17" t="s">
        <v>232</v>
      </c>
      <c r="E279" s="17" t="s">
        <v>383</v>
      </c>
      <c r="F279" s="10">
        <v>244.214</v>
      </c>
      <c r="G279" s="10">
        <v>180.60763</v>
      </c>
      <c r="H279" s="14">
        <f t="shared" si="8"/>
        <v>-63.606369999999998</v>
      </c>
      <c r="I279" s="15">
        <f t="shared" si="9"/>
        <v>-0.26045341380920012</v>
      </c>
      <c r="J279" s="69" t="s">
        <v>1320</v>
      </c>
      <c r="K279" s="16" t="s">
        <v>1321</v>
      </c>
    </row>
    <row r="280" spans="1:11" x14ac:dyDescent="0.25">
      <c r="A280" s="23">
        <v>12422006</v>
      </c>
      <c r="B280" s="23">
        <v>2020</v>
      </c>
      <c r="C280" s="13">
        <v>2020</v>
      </c>
      <c r="D280" s="17" t="s">
        <v>248</v>
      </c>
      <c r="E280" s="17" t="s">
        <v>249</v>
      </c>
      <c r="F280" s="10">
        <v>384.512</v>
      </c>
      <c r="G280" s="10">
        <v>215.11322000000001</v>
      </c>
      <c r="H280" s="14">
        <f t="shared" si="8"/>
        <v>-169.39877999999999</v>
      </c>
      <c r="I280" s="15">
        <f t="shared" si="9"/>
        <v>-0.44055524925099865</v>
      </c>
      <c r="J280" s="69" t="s">
        <v>1320</v>
      </c>
      <c r="K280" s="16" t="s">
        <v>1321</v>
      </c>
    </row>
    <row r="281" spans="1:11" x14ac:dyDescent="0.25">
      <c r="A281" s="23">
        <v>12422008</v>
      </c>
      <c r="B281" s="23">
        <v>2020</v>
      </c>
      <c r="C281" s="13">
        <v>2020</v>
      </c>
      <c r="D281" s="17" t="s">
        <v>250</v>
      </c>
      <c r="E281" s="17" t="s">
        <v>386</v>
      </c>
      <c r="F281" s="10">
        <v>157.054</v>
      </c>
      <c r="G281" s="10">
        <v>156.00191000000001</v>
      </c>
      <c r="H281" s="14">
        <f t="shared" si="8"/>
        <v>-1.0520899999999926</v>
      </c>
      <c r="I281" s="15">
        <f t="shared" si="9"/>
        <v>-6.6989061087268879E-3</v>
      </c>
      <c r="J281" s="69" t="s">
        <v>1320</v>
      </c>
      <c r="K281" s="16" t="s">
        <v>1321</v>
      </c>
    </row>
    <row r="282" spans="1:11" x14ac:dyDescent="0.25">
      <c r="A282" s="8">
        <v>12422010</v>
      </c>
      <c r="B282" s="23">
        <v>2020</v>
      </c>
      <c r="C282" s="13">
        <v>2020</v>
      </c>
      <c r="D282" s="17" t="s">
        <v>502</v>
      </c>
      <c r="E282" s="17" t="s">
        <v>299</v>
      </c>
      <c r="F282" s="10">
        <v>195.95500000000001</v>
      </c>
      <c r="G282" s="10">
        <v>263.66084000000001</v>
      </c>
      <c r="H282" s="14">
        <f t="shared" si="8"/>
        <v>67.705839999999995</v>
      </c>
      <c r="I282" s="15">
        <f t="shared" si="9"/>
        <v>0.34551728713224972</v>
      </c>
      <c r="J282" s="69" t="s">
        <v>1320</v>
      </c>
      <c r="K282" s="16" t="s">
        <v>1321</v>
      </c>
    </row>
    <row r="283" spans="1:11" x14ac:dyDescent="0.25">
      <c r="A283" s="8">
        <v>12422005</v>
      </c>
      <c r="B283" s="23">
        <v>2020</v>
      </c>
      <c r="C283" s="13">
        <v>2020</v>
      </c>
      <c r="D283" s="17" t="s">
        <v>108</v>
      </c>
      <c r="E283" s="17" t="s">
        <v>247</v>
      </c>
      <c r="F283" s="10">
        <v>45.521999999999998</v>
      </c>
      <c r="G283" s="10">
        <v>46.379760000000005</v>
      </c>
      <c r="H283" s="14">
        <f t="shared" si="8"/>
        <v>0.85776000000000607</v>
      </c>
      <c r="I283" s="15">
        <f t="shared" si="9"/>
        <v>1.8842757348095561E-2</v>
      </c>
      <c r="J283" s="69" t="s">
        <v>1320</v>
      </c>
      <c r="K283" s="16" t="s">
        <v>1321</v>
      </c>
    </row>
    <row r="284" spans="1:11" x14ac:dyDescent="0.25">
      <c r="A284" s="8">
        <v>12422004</v>
      </c>
      <c r="B284" s="23">
        <v>2020</v>
      </c>
      <c r="C284" s="13">
        <v>2020</v>
      </c>
      <c r="D284" s="17" t="s">
        <v>106</v>
      </c>
      <c r="E284" s="17" t="s">
        <v>252</v>
      </c>
      <c r="F284" s="10">
        <v>186.797</v>
      </c>
      <c r="G284" s="10">
        <v>193.34423999999999</v>
      </c>
      <c r="H284" s="14">
        <f t="shared" si="8"/>
        <v>6.547239999999988</v>
      </c>
      <c r="I284" s="15">
        <f t="shared" si="9"/>
        <v>3.5050027570035856E-2</v>
      </c>
      <c r="J284" s="69" t="s">
        <v>1320</v>
      </c>
      <c r="K284" s="16" t="s">
        <v>1321</v>
      </c>
    </row>
    <row r="285" spans="1:11" x14ac:dyDescent="0.25">
      <c r="A285" s="8">
        <v>14012003</v>
      </c>
      <c r="B285" s="23">
        <v>2020</v>
      </c>
      <c r="C285" s="13">
        <v>2020</v>
      </c>
      <c r="D285" s="17" t="s">
        <v>503</v>
      </c>
      <c r="E285" s="17" t="s">
        <v>504</v>
      </c>
      <c r="F285" s="10">
        <v>127.926</v>
      </c>
      <c r="G285" s="10">
        <v>203.1138</v>
      </c>
      <c r="H285" s="14">
        <f t="shared" si="8"/>
        <v>75.187799999999996</v>
      </c>
      <c r="I285" s="15">
        <f t="shared" si="9"/>
        <v>0.58774447727592505</v>
      </c>
      <c r="J285" s="69" t="s">
        <v>1320</v>
      </c>
      <c r="K285" s="16" t="s">
        <v>1321</v>
      </c>
    </row>
    <row r="286" spans="1:11" x14ac:dyDescent="0.25">
      <c r="A286" s="8">
        <v>12932010</v>
      </c>
      <c r="B286" s="23">
        <v>2020</v>
      </c>
      <c r="C286" s="13">
        <v>2020</v>
      </c>
      <c r="D286" s="17" t="s">
        <v>505</v>
      </c>
      <c r="E286" s="17" t="s">
        <v>262</v>
      </c>
      <c r="F286" s="10">
        <v>1250</v>
      </c>
      <c r="G286" s="10">
        <v>1287.23666</v>
      </c>
      <c r="H286" s="14">
        <f t="shared" si="8"/>
        <v>37.236660000000029</v>
      </c>
      <c r="I286" s="15">
        <f t="shared" si="9"/>
        <v>2.9789328000000025E-2</v>
      </c>
      <c r="J286" s="69" t="s">
        <v>1320</v>
      </c>
      <c r="K286" s="16" t="s">
        <v>1321</v>
      </c>
    </row>
    <row r="287" spans="1:11" x14ac:dyDescent="0.25">
      <c r="A287" s="8">
        <v>12922001</v>
      </c>
      <c r="B287" s="23">
        <v>2020</v>
      </c>
      <c r="C287" s="13">
        <v>2020</v>
      </c>
      <c r="D287" s="17" t="s">
        <v>506</v>
      </c>
      <c r="E287" s="25" t="s">
        <v>507</v>
      </c>
      <c r="F287" s="10">
        <v>803.14200000000005</v>
      </c>
      <c r="G287" s="10">
        <v>804.31293999999991</v>
      </c>
      <c r="H287" s="14">
        <f t="shared" si="8"/>
        <v>1.1709399999998595</v>
      </c>
      <c r="I287" s="15">
        <f t="shared" si="9"/>
        <v>1.4579489056727945E-3</v>
      </c>
      <c r="J287" s="69" t="s">
        <v>1320</v>
      </c>
      <c r="K287" s="16" t="s">
        <v>1321</v>
      </c>
    </row>
    <row r="288" spans="1:11" x14ac:dyDescent="0.25">
      <c r="A288" s="8">
        <v>12902001</v>
      </c>
      <c r="B288" s="23">
        <v>2020</v>
      </c>
      <c r="C288" s="13">
        <v>2020</v>
      </c>
      <c r="D288" s="17" t="s">
        <v>508</v>
      </c>
      <c r="E288" s="25" t="s">
        <v>508</v>
      </c>
      <c r="F288" s="10">
        <v>326.49200000000002</v>
      </c>
      <c r="G288" s="10">
        <v>388.57832999999999</v>
      </c>
      <c r="H288" s="14">
        <f t="shared" si="8"/>
        <v>62.086329999999975</v>
      </c>
      <c r="I288" s="15">
        <f t="shared" si="9"/>
        <v>0.19016187226639542</v>
      </c>
      <c r="J288" s="69" t="s">
        <v>1320</v>
      </c>
      <c r="K288" s="16" t="s">
        <v>1321</v>
      </c>
    </row>
    <row r="289" spans="1:11" x14ac:dyDescent="0.25">
      <c r="A289" s="8">
        <v>12902004</v>
      </c>
      <c r="B289" s="23">
        <v>2020</v>
      </c>
      <c r="C289" s="13">
        <v>2020</v>
      </c>
      <c r="D289" s="17" t="s">
        <v>509</v>
      </c>
      <c r="E289" s="25" t="s">
        <v>510</v>
      </c>
      <c r="F289" s="10">
        <v>451.41699999999997</v>
      </c>
      <c r="G289" s="10">
        <v>495.69794999999999</v>
      </c>
      <c r="H289" s="14">
        <f t="shared" si="8"/>
        <v>44.280950000000018</v>
      </c>
      <c r="I289" s="15">
        <f t="shared" si="9"/>
        <v>9.809322644029804E-2</v>
      </c>
      <c r="J289" s="69" t="s">
        <v>1320</v>
      </c>
      <c r="K289" s="16" t="s">
        <v>1321</v>
      </c>
    </row>
    <row r="290" spans="1:11" x14ac:dyDescent="0.25">
      <c r="A290" s="8">
        <v>12902003</v>
      </c>
      <c r="B290" s="23">
        <v>2020</v>
      </c>
      <c r="C290" s="13">
        <v>2020</v>
      </c>
      <c r="D290" s="17" t="s">
        <v>511</v>
      </c>
      <c r="E290" s="25" t="s">
        <v>512</v>
      </c>
      <c r="F290" s="10">
        <v>261.21600000000001</v>
      </c>
      <c r="G290" s="10">
        <v>254.6524</v>
      </c>
      <c r="H290" s="14">
        <f t="shared" si="8"/>
        <v>-6.5636000000000081</v>
      </c>
      <c r="I290" s="15">
        <f t="shared" si="9"/>
        <v>-2.5127097880681154E-2</v>
      </c>
      <c r="J290" s="69" t="s">
        <v>1320</v>
      </c>
      <c r="K290" s="16" t="s">
        <v>1321</v>
      </c>
    </row>
    <row r="291" spans="1:11" x14ac:dyDescent="0.25">
      <c r="A291" s="8">
        <v>12932006</v>
      </c>
      <c r="B291" s="23">
        <v>2020</v>
      </c>
      <c r="C291" s="13">
        <v>2020</v>
      </c>
      <c r="D291" s="17" t="s">
        <v>513</v>
      </c>
      <c r="E291" s="25" t="s">
        <v>513</v>
      </c>
      <c r="F291" s="10">
        <v>435.35399999999998</v>
      </c>
      <c r="G291" s="10">
        <v>718.09343000000001</v>
      </c>
      <c r="H291" s="14">
        <f t="shared" si="8"/>
        <v>282.73943000000003</v>
      </c>
      <c r="I291" s="15">
        <f t="shared" si="9"/>
        <v>0.64944718550880443</v>
      </c>
      <c r="J291" s="69" t="s">
        <v>1320</v>
      </c>
      <c r="K291" s="16" t="s">
        <v>1321</v>
      </c>
    </row>
    <row r="292" spans="1:11" x14ac:dyDescent="0.25">
      <c r="A292" s="8">
        <v>12982001</v>
      </c>
      <c r="B292" s="23">
        <v>2020</v>
      </c>
      <c r="C292" s="13">
        <v>2020</v>
      </c>
      <c r="D292" s="17" t="s">
        <v>514</v>
      </c>
      <c r="E292" s="17" t="s">
        <v>229</v>
      </c>
      <c r="F292" s="10">
        <v>198.55199999999999</v>
      </c>
      <c r="G292" s="10">
        <v>218.41507000000001</v>
      </c>
      <c r="H292" s="14">
        <f t="shared" si="8"/>
        <v>19.863070000000022</v>
      </c>
      <c r="I292" s="15">
        <f t="shared" si="9"/>
        <v>0.10003963697167503</v>
      </c>
      <c r="J292" s="69" t="s">
        <v>1320</v>
      </c>
      <c r="K292" s="16" t="s">
        <v>1321</v>
      </c>
    </row>
    <row r="293" spans="1:11" x14ac:dyDescent="0.25">
      <c r="A293" s="8">
        <v>12842002</v>
      </c>
      <c r="B293" s="23">
        <v>2020</v>
      </c>
      <c r="C293" s="13">
        <v>2020</v>
      </c>
      <c r="D293" s="17" t="s">
        <v>515</v>
      </c>
      <c r="E293" s="25" t="s">
        <v>516</v>
      </c>
      <c r="F293" s="10">
        <v>176.98699999999999</v>
      </c>
      <c r="G293" s="10">
        <v>230.18980999999999</v>
      </c>
      <c r="H293" s="14">
        <f t="shared" si="8"/>
        <v>53.202809999999999</v>
      </c>
      <c r="I293" s="15">
        <f t="shared" si="9"/>
        <v>0.30060292563860624</v>
      </c>
      <c r="J293" s="69" t="s">
        <v>1320</v>
      </c>
      <c r="K293" s="16" t="s">
        <v>1321</v>
      </c>
    </row>
    <row r="294" spans="1:11" x14ac:dyDescent="0.25">
      <c r="A294" s="8">
        <v>12962003</v>
      </c>
      <c r="B294" s="23">
        <v>2020</v>
      </c>
      <c r="C294" s="13">
        <v>2020</v>
      </c>
      <c r="D294" s="17" t="s">
        <v>402</v>
      </c>
      <c r="E294" s="17" t="s">
        <v>403</v>
      </c>
      <c r="F294" s="10">
        <v>2000.0419999999999</v>
      </c>
      <c r="G294" s="10">
        <v>1836.68605</v>
      </c>
      <c r="H294" s="14">
        <f t="shared" si="8"/>
        <v>-163.35594999999989</v>
      </c>
      <c r="I294" s="15">
        <f t="shared" si="9"/>
        <v>-8.1676259798544176E-2</v>
      </c>
      <c r="J294" s="69" t="s">
        <v>1320</v>
      </c>
      <c r="K294" s="16" t="s">
        <v>1321</v>
      </c>
    </row>
    <row r="295" spans="1:11" x14ac:dyDescent="0.25">
      <c r="A295" s="8">
        <v>13252005</v>
      </c>
      <c r="B295" s="23">
        <v>2020</v>
      </c>
      <c r="C295" s="13">
        <v>2020</v>
      </c>
      <c r="D295" s="17" t="s">
        <v>517</v>
      </c>
      <c r="E295" s="17" t="s">
        <v>518</v>
      </c>
      <c r="F295" s="10">
        <v>349.9</v>
      </c>
      <c r="G295" s="10">
        <v>242.52539999999999</v>
      </c>
      <c r="H295" s="14">
        <f t="shared" si="8"/>
        <v>-107.37459999999999</v>
      </c>
      <c r="I295" s="15">
        <f t="shared" si="9"/>
        <v>-0.30687224921406114</v>
      </c>
      <c r="J295" s="69" t="s">
        <v>1320</v>
      </c>
      <c r="K295" s="16" t="s">
        <v>1321</v>
      </c>
    </row>
    <row r="296" spans="1:11" x14ac:dyDescent="0.25">
      <c r="A296" s="8">
        <v>13252018</v>
      </c>
      <c r="B296" s="23">
        <v>2020</v>
      </c>
      <c r="C296" s="13">
        <v>2020</v>
      </c>
      <c r="D296" s="17" t="s">
        <v>519</v>
      </c>
      <c r="E296" s="17" t="s">
        <v>520</v>
      </c>
      <c r="F296" s="10">
        <v>333.72980000000001</v>
      </c>
      <c r="G296" s="10">
        <v>248.57727</v>
      </c>
      <c r="H296" s="14">
        <f t="shared" si="8"/>
        <v>-85.152530000000013</v>
      </c>
      <c r="I296" s="15">
        <f t="shared" si="9"/>
        <v>-0.25515410970192054</v>
      </c>
      <c r="J296" s="69" t="s">
        <v>1320</v>
      </c>
      <c r="K296" s="16" t="s">
        <v>1321</v>
      </c>
    </row>
    <row r="297" spans="1:11" x14ac:dyDescent="0.25">
      <c r="A297" s="8">
        <v>13252001</v>
      </c>
      <c r="B297" s="23">
        <v>2020</v>
      </c>
      <c r="C297" s="13">
        <v>2020</v>
      </c>
      <c r="D297" s="17" t="s">
        <v>417</v>
      </c>
      <c r="E297" s="17" t="s">
        <v>236</v>
      </c>
      <c r="F297" s="10">
        <v>1500.046</v>
      </c>
      <c r="G297" s="10">
        <v>1081.0306599999999</v>
      </c>
      <c r="H297" s="14">
        <f t="shared" si="8"/>
        <v>-419.01534000000015</v>
      </c>
      <c r="I297" s="15">
        <f t="shared" si="9"/>
        <v>-0.27933499372685916</v>
      </c>
      <c r="J297" s="69" t="s">
        <v>1320</v>
      </c>
      <c r="K297" s="16" t="s">
        <v>1321</v>
      </c>
    </row>
    <row r="298" spans="1:11" x14ac:dyDescent="0.25">
      <c r="A298" s="8">
        <v>13252009</v>
      </c>
      <c r="B298" s="23">
        <v>2020</v>
      </c>
      <c r="C298" s="13">
        <v>2020</v>
      </c>
      <c r="D298" s="17" t="s">
        <v>521</v>
      </c>
      <c r="E298" s="17" t="s">
        <v>522</v>
      </c>
      <c r="F298" s="10">
        <v>123.54300000000001</v>
      </c>
      <c r="G298" s="10">
        <v>89.130119999999991</v>
      </c>
      <c r="H298" s="14">
        <f t="shared" si="8"/>
        <v>-34.412880000000015</v>
      </c>
      <c r="I298" s="15">
        <f t="shared" si="9"/>
        <v>-0.27854981666302431</v>
      </c>
      <c r="J298" s="69" t="s">
        <v>1320</v>
      </c>
      <c r="K298" s="16" t="s">
        <v>1321</v>
      </c>
    </row>
    <row r="299" spans="1:11" x14ac:dyDescent="0.25">
      <c r="A299" s="8">
        <v>13252002</v>
      </c>
      <c r="B299" s="23">
        <v>2020</v>
      </c>
      <c r="C299" s="13">
        <v>2020</v>
      </c>
      <c r="D299" s="17" t="s">
        <v>523</v>
      </c>
      <c r="E299" s="17" t="s">
        <v>524</v>
      </c>
      <c r="F299" s="10">
        <v>132.28</v>
      </c>
      <c r="G299" s="10">
        <v>102.20141000000001</v>
      </c>
      <c r="H299" s="14">
        <f t="shared" si="8"/>
        <v>-30.078589999999991</v>
      </c>
      <c r="I299" s="15">
        <f t="shared" si="9"/>
        <v>-0.22738577260356813</v>
      </c>
      <c r="J299" s="69" t="s">
        <v>1320</v>
      </c>
      <c r="K299" s="16" t="s">
        <v>1321</v>
      </c>
    </row>
    <row r="300" spans="1:11" x14ac:dyDescent="0.25">
      <c r="A300" s="27">
        <v>13252003</v>
      </c>
      <c r="B300" s="23">
        <v>2020</v>
      </c>
      <c r="C300" s="13">
        <v>2020</v>
      </c>
      <c r="D300" s="17" t="s">
        <v>419</v>
      </c>
      <c r="E300" s="17" t="s">
        <v>525</v>
      </c>
      <c r="F300" s="10">
        <v>473.61099999999999</v>
      </c>
      <c r="G300" s="10">
        <v>160.90201999999999</v>
      </c>
      <c r="H300" s="14">
        <f t="shared" si="8"/>
        <v>-312.70898</v>
      </c>
      <c r="I300" s="15">
        <f t="shared" si="9"/>
        <v>-0.66026544991564806</v>
      </c>
      <c r="J300" s="69" t="s">
        <v>1320</v>
      </c>
      <c r="K300" s="16" t="s">
        <v>1321</v>
      </c>
    </row>
    <row r="301" spans="1:11" x14ac:dyDescent="0.25">
      <c r="A301" s="27">
        <v>13252011</v>
      </c>
      <c r="B301" s="23">
        <v>2020</v>
      </c>
      <c r="C301" s="13">
        <v>2020</v>
      </c>
      <c r="D301" s="17" t="s">
        <v>526</v>
      </c>
      <c r="E301" s="17" t="s">
        <v>527</v>
      </c>
      <c r="F301" s="10">
        <v>207.04900000000001</v>
      </c>
      <c r="G301" s="10">
        <v>155.70069000000001</v>
      </c>
      <c r="H301" s="14">
        <f t="shared" si="8"/>
        <v>-51.348309999999998</v>
      </c>
      <c r="I301" s="15">
        <f t="shared" si="9"/>
        <v>-0.2480007631043859</v>
      </c>
      <c r="J301" s="69" t="s">
        <v>1320</v>
      </c>
      <c r="K301" s="16" t="s">
        <v>1321</v>
      </c>
    </row>
    <row r="302" spans="1:11" x14ac:dyDescent="0.25">
      <c r="A302" s="27">
        <v>14112001</v>
      </c>
      <c r="B302" s="23">
        <v>2020</v>
      </c>
      <c r="C302" s="13">
        <v>2020</v>
      </c>
      <c r="D302" s="17" t="s">
        <v>528</v>
      </c>
      <c r="E302" s="17" t="s">
        <v>529</v>
      </c>
      <c r="F302" s="10">
        <v>467.16899999999998</v>
      </c>
      <c r="G302" s="10">
        <v>310.65037000000001</v>
      </c>
      <c r="H302" s="14">
        <f t="shared" si="8"/>
        <v>-156.51862999999997</v>
      </c>
      <c r="I302" s="15">
        <f t="shared" si="9"/>
        <v>-0.3350364215091326</v>
      </c>
      <c r="J302" s="69" t="s">
        <v>1320</v>
      </c>
      <c r="K302" s="16" t="s">
        <v>1321</v>
      </c>
    </row>
    <row r="303" spans="1:11" x14ac:dyDescent="0.25">
      <c r="A303" s="27">
        <v>13492008</v>
      </c>
      <c r="B303" s="23">
        <v>2020</v>
      </c>
      <c r="C303" s="13">
        <v>2020</v>
      </c>
      <c r="D303" s="17" t="s">
        <v>109</v>
      </c>
      <c r="E303" s="17" t="s">
        <v>110</v>
      </c>
      <c r="F303" s="10">
        <v>2792.7240000000002</v>
      </c>
      <c r="G303" s="10">
        <v>2882.61418</v>
      </c>
      <c r="H303" s="14">
        <f t="shared" si="8"/>
        <v>89.890179999999873</v>
      </c>
      <c r="I303" s="15">
        <f t="shared" si="9"/>
        <v>3.2187276651756448E-2</v>
      </c>
      <c r="J303" s="69" t="s">
        <v>1320</v>
      </c>
      <c r="K303" s="16" t="s">
        <v>1321</v>
      </c>
    </row>
    <row r="304" spans="1:11" x14ac:dyDescent="0.25">
      <c r="A304" s="27">
        <v>12932001</v>
      </c>
      <c r="B304" s="23">
        <v>2020</v>
      </c>
      <c r="C304" s="13">
        <v>2020</v>
      </c>
      <c r="D304" s="17" t="s">
        <v>530</v>
      </c>
      <c r="E304" s="25" t="s">
        <v>531</v>
      </c>
      <c r="F304" s="10">
        <v>728.51400000000001</v>
      </c>
      <c r="G304" s="10">
        <v>467.19824999999997</v>
      </c>
      <c r="H304" s="14">
        <f t="shared" si="8"/>
        <v>-261.31575000000004</v>
      </c>
      <c r="I304" s="15">
        <f t="shared" si="9"/>
        <v>-0.35869695023019466</v>
      </c>
      <c r="J304" s="69" t="s">
        <v>1320</v>
      </c>
      <c r="K304" s="16" t="s">
        <v>1321</v>
      </c>
    </row>
    <row r="305" spans="1:11" x14ac:dyDescent="0.25">
      <c r="A305" s="27">
        <v>20082001</v>
      </c>
      <c r="B305" s="23">
        <v>2020</v>
      </c>
      <c r="C305" s="13">
        <v>2020</v>
      </c>
      <c r="D305" s="17" t="s">
        <v>273</v>
      </c>
      <c r="E305" s="17" t="s">
        <v>394</v>
      </c>
      <c r="F305" s="10">
        <v>60.9</v>
      </c>
      <c r="G305" s="10">
        <v>6.9705600000000008</v>
      </c>
      <c r="H305" s="14">
        <f t="shared" si="8"/>
        <v>-53.92944</v>
      </c>
      <c r="I305" s="15">
        <f t="shared" si="9"/>
        <v>-0.88554088669950737</v>
      </c>
      <c r="J305" s="69" t="s">
        <v>1320</v>
      </c>
      <c r="K305" s="16" t="s">
        <v>1321</v>
      </c>
    </row>
    <row r="306" spans="1:11" x14ac:dyDescent="0.25">
      <c r="A306" s="27">
        <v>12682001</v>
      </c>
      <c r="B306" s="23">
        <v>2020</v>
      </c>
      <c r="C306" s="13">
        <v>2020</v>
      </c>
      <c r="D306" s="17" t="s">
        <v>406</v>
      </c>
      <c r="E306" s="17" t="s">
        <v>132</v>
      </c>
      <c r="F306" s="10">
        <v>15.7</v>
      </c>
      <c r="G306" s="10">
        <v>21.505740000000003</v>
      </c>
      <c r="H306" s="14">
        <f t="shared" si="8"/>
        <v>5.8057400000000037</v>
      </c>
      <c r="I306" s="15">
        <f t="shared" si="9"/>
        <v>0.36979235668789834</v>
      </c>
      <c r="J306" s="69" t="s">
        <v>1320</v>
      </c>
      <c r="K306" s="16" t="s">
        <v>1321</v>
      </c>
    </row>
    <row r="307" spans="1:11" x14ac:dyDescent="0.25">
      <c r="A307" s="27">
        <v>12422007</v>
      </c>
      <c r="B307" s="23">
        <v>2020</v>
      </c>
      <c r="C307" s="13">
        <v>2020</v>
      </c>
      <c r="D307" s="17" t="s">
        <v>131</v>
      </c>
      <c r="E307" s="17" t="s">
        <v>132</v>
      </c>
      <c r="F307" s="10">
        <v>93.4</v>
      </c>
      <c r="G307" s="10">
        <v>46.263469999999998</v>
      </c>
      <c r="H307" s="14">
        <f t="shared" si="8"/>
        <v>-47.136530000000008</v>
      </c>
      <c r="I307" s="15">
        <f t="shared" si="9"/>
        <v>-0.50467376873661673</v>
      </c>
      <c r="J307" s="69" t="s">
        <v>1320</v>
      </c>
      <c r="K307" s="16" t="s">
        <v>1321</v>
      </c>
    </row>
    <row r="308" spans="1:11" x14ac:dyDescent="0.25">
      <c r="A308" s="27">
        <v>12682002</v>
      </c>
      <c r="B308" s="23">
        <v>2020</v>
      </c>
      <c r="C308" s="13">
        <v>2020</v>
      </c>
      <c r="D308" s="17" t="s">
        <v>532</v>
      </c>
      <c r="E308" s="17" t="s">
        <v>132</v>
      </c>
      <c r="F308" s="10">
        <v>26</v>
      </c>
      <c r="G308" s="10">
        <v>26.5213</v>
      </c>
      <c r="H308" s="14">
        <f t="shared" si="8"/>
        <v>0.5213000000000001</v>
      </c>
      <c r="I308" s="15">
        <f t="shared" si="9"/>
        <v>2.0050000000000005E-2</v>
      </c>
      <c r="J308" s="69" t="s">
        <v>1320</v>
      </c>
      <c r="K308" s="16" t="s">
        <v>1321</v>
      </c>
    </row>
    <row r="309" spans="1:11" x14ac:dyDescent="0.25">
      <c r="A309" s="27">
        <v>12792001</v>
      </c>
      <c r="B309" s="23">
        <v>2020</v>
      </c>
      <c r="C309" s="13">
        <v>2020</v>
      </c>
      <c r="D309" s="17" t="s">
        <v>123</v>
      </c>
      <c r="E309" s="17" t="s">
        <v>124</v>
      </c>
      <c r="F309" s="10">
        <v>21</v>
      </c>
      <c r="G309" s="10">
        <v>36.116599999999998</v>
      </c>
      <c r="H309" s="14">
        <f t="shared" si="8"/>
        <v>15.116599999999998</v>
      </c>
      <c r="I309" s="15">
        <f t="shared" si="9"/>
        <v>0.71983809523809517</v>
      </c>
      <c r="J309" s="69" t="s">
        <v>1320</v>
      </c>
      <c r="K309" s="16" t="s">
        <v>1321</v>
      </c>
    </row>
    <row r="310" spans="1:11" x14ac:dyDescent="0.25">
      <c r="A310" s="23">
        <v>12931702</v>
      </c>
      <c r="B310" s="23">
        <v>2017</v>
      </c>
      <c r="C310" s="13">
        <v>2021</v>
      </c>
      <c r="D310" s="17" t="s">
        <v>533</v>
      </c>
      <c r="E310" s="17" t="s">
        <v>534</v>
      </c>
      <c r="F310" s="10">
        <v>3347</v>
      </c>
      <c r="G310" s="10">
        <v>2343.2927400000003</v>
      </c>
      <c r="H310" s="14">
        <f t="shared" si="8"/>
        <v>-1003.7072599999997</v>
      </c>
      <c r="I310" s="15">
        <f t="shared" si="9"/>
        <v>-0.29988265909769934</v>
      </c>
      <c r="J310" s="69" t="s">
        <v>1320</v>
      </c>
      <c r="K310" s="16" t="s">
        <v>1321</v>
      </c>
    </row>
    <row r="311" spans="1:11" x14ac:dyDescent="0.25">
      <c r="A311" s="23">
        <v>13251601</v>
      </c>
      <c r="B311" s="23">
        <v>2016</v>
      </c>
      <c r="C311" s="13">
        <v>2021</v>
      </c>
      <c r="D311" s="17" t="s">
        <v>535</v>
      </c>
      <c r="E311" s="17" t="s">
        <v>536</v>
      </c>
      <c r="F311" s="10">
        <v>61460.4</v>
      </c>
      <c r="G311" s="10">
        <v>44310.925200000005</v>
      </c>
      <c r="H311" s="14">
        <f t="shared" si="8"/>
        <v>-17149.474799999996</v>
      </c>
      <c r="I311" s="15">
        <f t="shared" si="9"/>
        <v>-0.27903291875744374</v>
      </c>
      <c r="J311" s="69" t="s">
        <v>1320</v>
      </c>
      <c r="K311" s="16" t="s">
        <v>1321</v>
      </c>
    </row>
    <row r="312" spans="1:11" x14ac:dyDescent="0.25">
      <c r="A312" s="23">
        <v>14011808</v>
      </c>
      <c r="B312" s="23">
        <v>2018</v>
      </c>
      <c r="C312" s="13">
        <v>2021</v>
      </c>
      <c r="D312" s="17" t="s">
        <v>537</v>
      </c>
      <c r="E312" s="17" t="s">
        <v>538</v>
      </c>
      <c r="F312" s="10">
        <v>8900.2000000000007</v>
      </c>
      <c r="G312" s="10">
        <v>10456.444019999999</v>
      </c>
      <c r="H312" s="14">
        <f t="shared" si="8"/>
        <v>1556.2440199999983</v>
      </c>
      <c r="I312" s="15">
        <f t="shared" si="9"/>
        <v>0.1748549493269812</v>
      </c>
      <c r="J312" s="69" t="s">
        <v>1320</v>
      </c>
      <c r="K312" s="16" t="s">
        <v>1321</v>
      </c>
    </row>
    <row r="313" spans="1:11" x14ac:dyDescent="0.25">
      <c r="A313" s="23">
        <v>13251913</v>
      </c>
      <c r="B313" s="23">
        <v>2019</v>
      </c>
      <c r="C313" s="13">
        <v>2021</v>
      </c>
      <c r="D313" s="17" t="s">
        <v>539</v>
      </c>
      <c r="E313" s="17" t="s">
        <v>540</v>
      </c>
      <c r="F313" s="10">
        <v>636.79999999999995</v>
      </c>
      <c r="G313" s="10">
        <v>789.30469999999991</v>
      </c>
      <c r="H313" s="14">
        <f t="shared" si="8"/>
        <v>152.50469999999996</v>
      </c>
      <c r="I313" s="15">
        <f t="shared" si="9"/>
        <v>0.23948602386934667</v>
      </c>
      <c r="J313" s="69" t="s">
        <v>1320</v>
      </c>
      <c r="K313" s="16" t="s">
        <v>1321</v>
      </c>
    </row>
    <row r="314" spans="1:11" x14ac:dyDescent="0.25">
      <c r="A314" s="23">
        <v>13251917</v>
      </c>
      <c r="B314" s="23">
        <v>2019</v>
      </c>
      <c r="C314" s="13">
        <v>2021</v>
      </c>
      <c r="D314" s="17" t="s">
        <v>541</v>
      </c>
      <c r="E314" s="17" t="s">
        <v>542</v>
      </c>
      <c r="F314" s="10">
        <v>367.6</v>
      </c>
      <c r="G314" s="10">
        <v>171.47776000000002</v>
      </c>
      <c r="H314" s="14">
        <f t="shared" si="8"/>
        <v>-196.12224000000001</v>
      </c>
      <c r="I314" s="15">
        <f t="shared" si="9"/>
        <v>-0.53352078346028287</v>
      </c>
      <c r="J314" s="69" t="s">
        <v>1320</v>
      </c>
      <c r="K314" s="16" t="s">
        <v>1321</v>
      </c>
    </row>
    <row r="315" spans="1:11" x14ac:dyDescent="0.25">
      <c r="A315" s="23">
        <v>13881903</v>
      </c>
      <c r="B315" s="23">
        <v>2019</v>
      </c>
      <c r="C315" s="13">
        <v>2021</v>
      </c>
      <c r="D315" s="17" t="s">
        <v>543</v>
      </c>
      <c r="E315" s="17" t="s">
        <v>544</v>
      </c>
      <c r="F315" s="10">
        <v>4969.8</v>
      </c>
      <c r="G315" s="10">
        <v>1989.18011</v>
      </c>
      <c r="H315" s="14">
        <f t="shared" si="8"/>
        <v>-2980.6198899999999</v>
      </c>
      <c r="I315" s="15">
        <f t="shared" si="9"/>
        <v>-0.59974644653708398</v>
      </c>
      <c r="J315" s="69" t="s">
        <v>1320</v>
      </c>
      <c r="K315" s="16" t="s">
        <v>1321</v>
      </c>
    </row>
    <row r="316" spans="1:11" x14ac:dyDescent="0.25">
      <c r="A316" s="23">
        <v>12922002</v>
      </c>
      <c r="B316" s="23">
        <v>2020</v>
      </c>
      <c r="C316" s="13">
        <v>2021</v>
      </c>
      <c r="D316" s="17" t="s">
        <v>545</v>
      </c>
      <c r="E316" s="25" t="s">
        <v>546</v>
      </c>
      <c r="F316" s="10">
        <v>394.7</v>
      </c>
      <c r="G316" s="10">
        <v>1260.6600100000001</v>
      </c>
      <c r="H316" s="14">
        <f t="shared" si="8"/>
        <v>865.96001000000001</v>
      </c>
      <c r="I316" s="15">
        <f t="shared" si="9"/>
        <v>2.1939701292120599</v>
      </c>
      <c r="J316" s="69" t="s">
        <v>1320</v>
      </c>
      <c r="K316" s="16" t="s">
        <v>1321</v>
      </c>
    </row>
    <row r="317" spans="1:11" x14ac:dyDescent="0.25">
      <c r="A317" s="23">
        <v>12932003</v>
      </c>
      <c r="B317" s="23">
        <v>2020</v>
      </c>
      <c r="C317" s="13">
        <v>2021</v>
      </c>
      <c r="D317" s="17" t="s">
        <v>547</v>
      </c>
      <c r="E317" s="25" t="s">
        <v>548</v>
      </c>
      <c r="F317" s="10">
        <v>5630</v>
      </c>
      <c r="G317" s="10">
        <v>6854.3221299999996</v>
      </c>
      <c r="H317" s="14">
        <f t="shared" si="8"/>
        <v>1224.3221299999996</v>
      </c>
      <c r="I317" s="15">
        <f t="shared" si="9"/>
        <v>0.21746396625222017</v>
      </c>
      <c r="J317" s="69" t="s">
        <v>1320</v>
      </c>
      <c r="K317" s="16" t="s">
        <v>1321</v>
      </c>
    </row>
    <row r="318" spans="1:11" x14ac:dyDescent="0.25">
      <c r="A318" s="23">
        <v>14112008</v>
      </c>
      <c r="B318" s="23">
        <v>2020</v>
      </c>
      <c r="C318" s="13">
        <v>2021</v>
      </c>
      <c r="D318" s="17" t="s">
        <v>549</v>
      </c>
      <c r="E318" s="17" t="s">
        <v>550</v>
      </c>
      <c r="F318" s="10">
        <v>3900.7139999999999</v>
      </c>
      <c r="G318" s="10">
        <v>3527.9936899999998</v>
      </c>
      <c r="H318" s="14">
        <f t="shared" si="8"/>
        <v>-372.72031000000015</v>
      </c>
      <c r="I318" s="15">
        <f t="shared" si="9"/>
        <v>-9.5551816923773486E-2</v>
      </c>
      <c r="J318" s="69" t="s">
        <v>1320</v>
      </c>
      <c r="K318" s="16" t="s">
        <v>1321</v>
      </c>
    </row>
    <row r="319" spans="1:11" x14ac:dyDescent="0.25">
      <c r="A319" s="23">
        <v>14012001</v>
      </c>
      <c r="B319" s="23">
        <v>2020</v>
      </c>
      <c r="C319" s="13">
        <v>2021</v>
      </c>
      <c r="D319" s="17" t="s">
        <v>551</v>
      </c>
      <c r="E319" s="17" t="s">
        <v>552</v>
      </c>
      <c r="F319" s="10">
        <v>853.07600000000002</v>
      </c>
      <c r="G319" s="10">
        <v>653.12243000000001</v>
      </c>
      <c r="H319" s="14">
        <f t="shared" si="8"/>
        <v>-199.95357000000001</v>
      </c>
      <c r="I319" s="15">
        <f t="shared" si="9"/>
        <v>-0.23439127346215344</v>
      </c>
      <c r="J319" s="69" t="s">
        <v>1320</v>
      </c>
      <c r="K319" s="16" t="s">
        <v>1321</v>
      </c>
    </row>
    <row r="320" spans="1:11" x14ac:dyDescent="0.25">
      <c r="A320" s="23">
        <v>12942001</v>
      </c>
      <c r="B320" s="23">
        <v>2020</v>
      </c>
      <c r="C320" s="13">
        <v>2021</v>
      </c>
      <c r="D320" s="17" t="s">
        <v>553</v>
      </c>
      <c r="E320" s="25" t="s">
        <v>554</v>
      </c>
      <c r="F320" s="10">
        <v>944.02800000000002</v>
      </c>
      <c r="G320" s="10">
        <v>1064.0392099999999</v>
      </c>
      <c r="H320" s="14">
        <f t="shared" si="8"/>
        <v>120.01120999999989</v>
      </c>
      <c r="I320" s="15">
        <f t="shared" si="9"/>
        <v>0.12712674835915871</v>
      </c>
      <c r="J320" s="69" t="s">
        <v>1320</v>
      </c>
      <c r="K320" s="16" t="s">
        <v>1321</v>
      </c>
    </row>
    <row r="321" spans="1:11" x14ac:dyDescent="0.25">
      <c r="A321" s="23">
        <v>21842002</v>
      </c>
      <c r="B321" s="23">
        <v>2020</v>
      </c>
      <c r="C321" s="13">
        <v>2021</v>
      </c>
      <c r="D321" s="17" t="s">
        <v>555</v>
      </c>
      <c r="E321" s="17" t="s">
        <v>556</v>
      </c>
      <c r="F321" s="10">
        <v>1097.604</v>
      </c>
      <c r="G321" s="10">
        <v>1221.9490700000001</v>
      </c>
      <c r="H321" s="14">
        <f t="shared" si="8"/>
        <v>124.34507000000008</v>
      </c>
      <c r="I321" s="15">
        <f t="shared" si="9"/>
        <v>0.11328773400971577</v>
      </c>
      <c r="J321" s="69" t="s">
        <v>1320</v>
      </c>
      <c r="K321" s="16" t="s">
        <v>1321</v>
      </c>
    </row>
    <row r="322" spans="1:11" x14ac:dyDescent="0.25">
      <c r="A322" s="23">
        <v>13252015</v>
      </c>
      <c r="B322" s="23">
        <v>2020</v>
      </c>
      <c r="C322" s="13">
        <v>2021</v>
      </c>
      <c r="D322" s="17" t="s">
        <v>557</v>
      </c>
      <c r="E322" s="17" t="s">
        <v>558</v>
      </c>
      <c r="F322" s="10">
        <v>1245.723</v>
      </c>
      <c r="G322" s="10">
        <v>1228.4232</v>
      </c>
      <c r="H322" s="14">
        <f t="shared" ref="H322:H385" si="10">+G322-F322</f>
        <v>-17.299800000000005</v>
      </c>
      <c r="I322" s="15">
        <f t="shared" ref="I322:I385" si="11">+H322/F322</f>
        <v>-1.3887356980644978E-2</v>
      </c>
      <c r="J322" s="69" t="s">
        <v>1320</v>
      </c>
      <c r="K322" s="16" t="s">
        <v>1321</v>
      </c>
    </row>
    <row r="323" spans="1:11" x14ac:dyDescent="0.25">
      <c r="A323" s="23">
        <v>13252013</v>
      </c>
      <c r="B323" s="23">
        <v>2020</v>
      </c>
      <c r="C323" s="13">
        <v>2021</v>
      </c>
      <c r="D323" s="17" t="s">
        <v>559</v>
      </c>
      <c r="E323" s="17" t="s">
        <v>560</v>
      </c>
      <c r="F323" s="10">
        <v>326.49900000000002</v>
      </c>
      <c r="G323" s="10">
        <v>380.40519</v>
      </c>
      <c r="H323" s="14">
        <f t="shared" si="10"/>
        <v>53.906189999999981</v>
      </c>
      <c r="I323" s="15">
        <f t="shared" si="11"/>
        <v>0.16510369097608255</v>
      </c>
      <c r="J323" s="69" t="s">
        <v>1320</v>
      </c>
      <c r="K323" s="16" t="s">
        <v>1321</v>
      </c>
    </row>
    <row r="324" spans="1:11" x14ac:dyDescent="0.25">
      <c r="A324" s="23">
        <v>13252014</v>
      </c>
      <c r="B324" s="23">
        <v>2020</v>
      </c>
      <c r="C324" s="13">
        <v>2021</v>
      </c>
      <c r="D324" s="17" t="s">
        <v>561</v>
      </c>
      <c r="E324" s="17" t="s">
        <v>562</v>
      </c>
      <c r="F324" s="10">
        <v>1069.847</v>
      </c>
      <c r="G324" s="10">
        <v>1223.7236499999999</v>
      </c>
      <c r="H324" s="14">
        <f t="shared" si="10"/>
        <v>153.87664999999993</v>
      </c>
      <c r="I324" s="15">
        <f t="shared" si="11"/>
        <v>0.14383051969113334</v>
      </c>
      <c r="J324" s="69" t="s">
        <v>1320</v>
      </c>
      <c r="K324" s="16" t="s">
        <v>1321</v>
      </c>
    </row>
    <row r="325" spans="1:11" x14ac:dyDescent="0.25">
      <c r="A325" s="23">
        <v>13252016</v>
      </c>
      <c r="B325" s="23">
        <v>2020</v>
      </c>
      <c r="C325" s="13">
        <v>2021</v>
      </c>
      <c r="D325" s="17" t="s">
        <v>563</v>
      </c>
      <c r="E325" s="17" t="s">
        <v>564</v>
      </c>
      <c r="F325" s="10">
        <v>681.19500000000005</v>
      </c>
      <c r="G325" s="10">
        <v>390.28677000000005</v>
      </c>
      <c r="H325" s="14">
        <f t="shared" si="10"/>
        <v>-290.90823</v>
      </c>
      <c r="I325" s="15">
        <f t="shared" si="11"/>
        <v>-0.42705573293990706</v>
      </c>
      <c r="J325" s="69" t="s">
        <v>1320</v>
      </c>
      <c r="K325" s="16" t="s">
        <v>1321</v>
      </c>
    </row>
    <row r="326" spans="1:11" x14ac:dyDescent="0.25">
      <c r="A326" s="23">
        <v>13252008</v>
      </c>
      <c r="B326" s="23">
        <v>2020</v>
      </c>
      <c r="C326" s="13">
        <v>2021</v>
      </c>
      <c r="D326" s="17" t="s">
        <v>565</v>
      </c>
      <c r="E326" s="17" t="s">
        <v>566</v>
      </c>
      <c r="F326" s="10">
        <v>243.10601</v>
      </c>
      <c r="G326" s="10">
        <v>226.61515</v>
      </c>
      <c r="H326" s="14">
        <f t="shared" si="10"/>
        <v>-16.490859999999998</v>
      </c>
      <c r="I326" s="15">
        <f t="shared" si="11"/>
        <v>-6.783402845532284E-2</v>
      </c>
      <c r="J326" s="69" t="s">
        <v>1320</v>
      </c>
      <c r="K326" s="16" t="s">
        <v>1321</v>
      </c>
    </row>
    <row r="327" spans="1:11" x14ac:dyDescent="0.25">
      <c r="A327" s="23">
        <v>12962001</v>
      </c>
      <c r="B327" s="23">
        <v>2020</v>
      </c>
      <c r="C327" s="13">
        <v>2021</v>
      </c>
      <c r="D327" s="17" t="s">
        <v>567</v>
      </c>
      <c r="E327" s="17" t="s">
        <v>568</v>
      </c>
      <c r="F327" s="10">
        <v>6945.6</v>
      </c>
      <c r="G327" s="10">
        <v>7285.6551200000004</v>
      </c>
      <c r="H327" s="14">
        <f t="shared" si="10"/>
        <v>340.05511999999999</v>
      </c>
      <c r="I327" s="15">
        <f t="shared" si="11"/>
        <v>4.8959790370882279E-2</v>
      </c>
      <c r="J327" s="69" t="s">
        <v>1320</v>
      </c>
      <c r="K327" s="16" t="s">
        <v>1321</v>
      </c>
    </row>
    <row r="328" spans="1:11" x14ac:dyDescent="0.25">
      <c r="A328" s="23">
        <v>21842001</v>
      </c>
      <c r="B328" s="23">
        <v>2020</v>
      </c>
      <c r="C328" s="13">
        <v>2021</v>
      </c>
      <c r="D328" s="17" t="s">
        <v>569</v>
      </c>
      <c r="E328" s="17" t="s">
        <v>570</v>
      </c>
      <c r="F328" s="10">
        <v>2642.45</v>
      </c>
      <c r="G328" s="10">
        <v>1923.0096899999999</v>
      </c>
      <c r="H328" s="14">
        <f t="shared" si="10"/>
        <v>-719.44030999999995</v>
      </c>
      <c r="I328" s="15">
        <f t="shared" si="11"/>
        <v>-0.27226260099528848</v>
      </c>
      <c r="J328" s="69" t="s">
        <v>1320</v>
      </c>
      <c r="K328" s="16" t="s">
        <v>1321</v>
      </c>
    </row>
    <row r="329" spans="1:11" x14ac:dyDescent="0.25">
      <c r="A329" s="23">
        <v>12932005</v>
      </c>
      <c r="B329" s="23">
        <v>2020</v>
      </c>
      <c r="C329" s="13">
        <v>2021</v>
      </c>
      <c r="D329" s="17" t="s">
        <v>571</v>
      </c>
      <c r="E329" s="25" t="s">
        <v>571</v>
      </c>
      <c r="F329" s="10">
        <v>311.291</v>
      </c>
      <c r="G329" s="10">
        <v>312.20409999999998</v>
      </c>
      <c r="H329" s="14">
        <f t="shared" si="10"/>
        <v>0.91309999999998581</v>
      </c>
      <c r="I329" s="15">
        <f t="shared" si="11"/>
        <v>2.9332682281209086E-3</v>
      </c>
      <c r="J329" s="69" t="s">
        <v>1320</v>
      </c>
      <c r="K329" s="16" t="s">
        <v>1321</v>
      </c>
    </row>
    <row r="330" spans="1:11" x14ac:dyDescent="0.25">
      <c r="A330" s="23">
        <v>13252012</v>
      </c>
      <c r="B330" s="23">
        <v>2020</v>
      </c>
      <c r="C330" s="13">
        <v>2021</v>
      </c>
      <c r="D330" s="17" t="s">
        <v>572</v>
      </c>
      <c r="E330" s="17" t="s">
        <v>573</v>
      </c>
      <c r="F330" s="10">
        <v>510.16899999999998</v>
      </c>
      <c r="G330" s="10">
        <v>958.84753999999998</v>
      </c>
      <c r="H330" s="14">
        <f t="shared" si="10"/>
        <v>448.67854</v>
      </c>
      <c r="I330" s="15">
        <f t="shared" si="11"/>
        <v>0.87947041078544563</v>
      </c>
      <c r="J330" s="69" t="s">
        <v>1320</v>
      </c>
      <c r="K330" s="16" t="s">
        <v>1321</v>
      </c>
    </row>
    <row r="331" spans="1:11" x14ac:dyDescent="0.25">
      <c r="A331" s="23">
        <v>13972003</v>
      </c>
      <c r="B331" s="23">
        <v>2020</v>
      </c>
      <c r="C331" s="13">
        <v>2021</v>
      </c>
      <c r="D331" s="17" t="s">
        <v>574</v>
      </c>
      <c r="E331" s="17" t="s">
        <v>575</v>
      </c>
      <c r="F331" s="10">
        <v>846.11300000000006</v>
      </c>
      <c r="G331" s="10">
        <v>824.05087000000003</v>
      </c>
      <c r="H331" s="14">
        <f t="shared" si="10"/>
        <v>-22.062130000000025</v>
      </c>
      <c r="I331" s="15">
        <f t="shared" si="11"/>
        <v>-2.6074685059797004E-2</v>
      </c>
      <c r="J331" s="69" t="s">
        <v>1320</v>
      </c>
      <c r="K331" s="16" t="s">
        <v>1321</v>
      </c>
    </row>
    <row r="332" spans="1:11" x14ac:dyDescent="0.25">
      <c r="A332" s="23">
        <v>13252004</v>
      </c>
      <c r="B332" s="23">
        <v>2020</v>
      </c>
      <c r="C332" s="13">
        <v>2021</v>
      </c>
      <c r="D332" s="17" t="s">
        <v>576</v>
      </c>
      <c r="E332" s="17" t="s">
        <v>577</v>
      </c>
      <c r="F332" s="10">
        <v>339.05399999999997</v>
      </c>
      <c r="G332" s="10">
        <v>690.34616000000005</v>
      </c>
      <c r="H332" s="14">
        <f t="shared" si="10"/>
        <v>351.29216000000008</v>
      </c>
      <c r="I332" s="15">
        <f t="shared" si="11"/>
        <v>1.0360950173128767</v>
      </c>
      <c r="J332" s="69" t="s">
        <v>1320</v>
      </c>
      <c r="K332" s="16" t="s">
        <v>1321</v>
      </c>
    </row>
    <row r="333" spans="1:11" x14ac:dyDescent="0.25">
      <c r="A333" s="23">
        <v>13502003</v>
      </c>
      <c r="B333" s="23">
        <v>2020</v>
      </c>
      <c r="C333" s="13">
        <v>2021</v>
      </c>
      <c r="D333" s="17" t="s">
        <v>578</v>
      </c>
      <c r="E333" s="17" t="s">
        <v>579</v>
      </c>
      <c r="F333" s="10">
        <v>3257.1</v>
      </c>
      <c r="G333" s="10">
        <v>3485.5130199999999</v>
      </c>
      <c r="H333" s="14">
        <f t="shared" si="10"/>
        <v>228.41301999999996</v>
      </c>
      <c r="I333" s="15">
        <f t="shared" si="11"/>
        <v>7.0127727119216471E-2</v>
      </c>
      <c r="J333" s="69" t="s">
        <v>1320</v>
      </c>
      <c r="K333" s="16" t="s">
        <v>1321</v>
      </c>
    </row>
    <row r="334" spans="1:11" x14ac:dyDescent="0.25">
      <c r="A334" s="23">
        <v>13252006</v>
      </c>
      <c r="B334" s="23">
        <v>2020</v>
      </c>
      <c r="C334" s="13">
        <v>2021</v>
      </c>
      <c r="D334" s="17" t="s">
        <v>580</v>
      </c>
      <c r="E334" s="17" t="s">
        <v>581</v>
      </c>
      <c r="F334" s="10">
        <v>414.83300000000003</v>
      </c>
      <c r="G334" s="10">
        <v>316.02557999999999</v>
      </c>
      <c r="H334" s="14">
        <f t="shared" si="10"/>
        <v>-98.807420000000036</v>
      </c>
      <c r="I334" s="15">
        <f t="shared" si="11"/>
        <v>-0.23818601702371806</v>
      </c>
      <c r="J334" s="69" t="s">
        <v>1320</v>
      </c>
      <c r="K334" s="16" t="s">
        <v>1321</v>
      </c>
    </row>
    <row r="335" spans="1:11" x14ac:dyDescent="0.25">
      <c r="A335" s="23">
        <v>12852001</v>
      </c>
      <c r="B335" s="23">
        <v>2020</v>
      </c>
      <c r="C335" s="13">
        <v>2021</v>
      </c>
      <c r="D335" s="17" t="s">
        <v>582</v>
      </c>
      <c r="E335" s="25" t="s">
        <v>583</v>
      </c>
      <c r="F335" s="10">
        <v>238.571</v>
      </c>
      <c r="G335" s="10">
        <v>277.11937999999998</v>
      </c>
      <c r="H335" s="14">
        <f t="shared" si="10"/>
        <v>38.54837999999998</v>
      </c>
      <c r="I335" s="15">
        <f t="shared" si="11"/>
        <v>0.16158032619220267</v>
      </c>
      <c r="J335" s="69" t="s">
        <v>1320</v>
      </c>
      <c r="K335" s="16" t="s">
        <v>1321</v>
      </c>
    </row>
    <row r="336" spans="1:11" x14ac:dyDescent="0.25">
      <c r="A336" s="23">
        <v>12932002</v>
      </c>
      <c r="B336" s="23">
        <v>2020</v>
      </c>
      <c r="C336" s="13">
        <v>2021</v>
      </c>
      <c r="D336" s="17" t="s">
        <v>584</v>
      </c>
      <c r="E336" s="25" t="s">
        <v>585</v>
      </c>
      <c r="F336" s="10">
        <v>5368.415</v>
      </c>
      <c r="G336" s="10">
        <v>5182.5132800000001</v>
      </c>
      <c r="H336" s="14">
        <f t="shared" si="10"/>
        <v>-185.90171999999984</v>
      </c>
      <c r="I336" s="15">
        <f t="shared" si="11"/>
        <v>-3.4628790806969997E-2</v>
      </c>
      <c r="J336" s="69" t="s">
        <v>1320</v>
      </c>
      <c r="K336" s="16" t="s">
        <v>1321</v>
      </c>
    </row>
    <row r="337" spans="1:11" x14ac:dyDescent="0.25">
      <c r="A337" s="23">
        <v>13502091</v>
      </c>
      <c r="B337" s="23">
        <v>2020</v>
      </c>
      <c r="C337" s="13">
        <v>2021</v>
      </c>
      <c r="D337" s="17" t="s">
        <v>586</v>
      </c>
      <c r="E337" s="17" t="s">
        <v>587</v>
      </c>
      <c r="F337" s="10">
        <v>259.39999999999998</v>
      </c>
      <c r="G337" s="10">
        <v>367.78471999999999</v>
      </c>
      <c r="H337" s="14">
        <f t="shared" si="10"/>
        <v>108.38472000000002</v>
      </c>
      <c r="I337" s="15">
        <f t="shared" si="11"/>
        <v>0.41782852737085591</v>
      </c>
      <c r="J337" s="69" t="s">
        <v>1320</v>
      </c>
      <c r="K337" s="16" t="s">
        <v>1321</v>
      </c>
    </row>
    <row r="338" spans="1:11" x14ac:dyDescent="0.25">
      <c r="A338" s="23">
        <v>14112092</v>
      </c>
      <c r="B338" s="23">
        <v>2020</v>
      </c>
      <c r="C338" s="13">
        <v>2021</v>
      </c>
      <c r="D338" s="17" t="s">
        <v>588</v>
      </c>
      <c r="E338" s="17" t="s">
        <v>589</v>
      </c>
      <c r="F338" s="10">
        <v>498</v>
      </c>
      <c r="G338" s="10">
        <v>1.4551915228366899E-14</v>
      </c>
      <c r="H338" s="14">
        <f t="shared" si="10"/>
        <v>-498</v>
      </c>
      <c r="I338" s="15">
        <f t="shared" si="11"/>
        <v>-1</v>
      </c>
      <c r="J338" s="69" t="s">
        <v>1320</v>
      </c>
      <c r="K338" s="16" t="s">
        <v>1321</v>
      </c>
    </row>
    <row r="339" spans="1:11" x14ac:dyDescent="0.25">
      <c r="A339" s="23">
        <v>12852102</v>
      </c>
      <c r="B339" s="23">
        <v>2021</v>
      </c>
      <c r="C339" s="13">
        <v>2021</v>
      </c>
      <c r="D339" s="17" t="s">
        <v>590</v>
      </c>
      <c r="E339" s="17" t="s">
        <v>591</v>
      </c>
      <c r="F339" s="10">
        <v>196.8</v>
      </c>
      <c r="G339" s="10">
        <v>256.73928000000001</v>
      </c>
      <c r="H339" s="14">
        <f t="shared" si="10"/>
        <v>59.939279999999997</v>
      </c>
      <c r="I339" s="15">
        <f t="shared" si="11"/>
        <v>0.30456951219512191</v>
      </c>
      <c r="J339" s="69" t="s">
        <v>1320</v>
      </c>
      <c r="K339" s="16" t="s">
        <v>1321</v>
      </c>
    </row>
    <row r="340" spans="1:11" x14ac:dyDescent="0.25">
      <c r="A340" s="23">
        <v>12932101</v>
      </c>
      <c r="B340" s="23">
        <v>2021</v>
      </c>
      <c r="C340" s="13">
        <v>2021</v>
      </c>
      <c r="D340" s="17" t="s">
        <v>592</v>
      </c>
      <c r="E340" s="17" t="s">
        <v>408</v>
      </c>
      <c r="F340" s="10">
        <v>436.28</v>
      </c>
      <c r="G340" s="10">
        <v>380.69848999999999</v>
      </c>
      <c r="H340" s="14">
        <f t="shared" si="10"/>
        <v>-55.58150999999998</v>
      </c>
      <c r="I340" s="15">
        <f t="shared" si="11"/>
        <v>-0.12739871183643528</v>
      </c>
      <c r="J340" s="69" t="s">
        <v>1320</v>
      </c>
      <c r="K340" s="16" t="s">
        <v>1321</v>
      </c>
    </row>
    <row r="341" spans="1:11" x14ac:dyDescent="0.25">
      <c r="A341" s="23">
        <v>13252101</v>
      </c>
      <c r="B341" s="23">
        <v>2021</v>
      </c>
      <c r="C341" s="13">
        <v>2021</v>
      </c>
      <c r="D341" s="17" t="s">
        <v>417</v>
      </c>
      <c r="E341" s="17" t="s">
        <v>236</v>
      </c>
      <c r="F341" s="10">
        <v>1800</v>
      </c>
      <c r="G341" s="10">
        <v>1178.0273</v>
      </c>
      <c r="H341" s="14">
        <f t="shared" si="10"/>
        <v>-621.97270000000003</v>
      </c>
      <c r="I341" s="15">
        <f t="shared" si="11"/>
        <v>-0.34554038888888888</v>
      </c>
      <c r="J341" s="69" t="s">
        <v>1320</v>
      </c>
      <c r="K341" s="16" t="s">
        <v>1321</v>
      </c>
    </row>
    <row r="342" spans="1:11" x14ac:dyDescent="0.25">
      <c r="A342" s="23">
        <v>13252105</v>
      </c>
      <c r="B342" s="23">
        <v>2021</v>
      </c>
      <c r="C342" s="13">
        <v>2021</v>
      </c>
      <c r="D342" s="17" t="s">
        <v>517</v>
      </c>
      <c r="E342" s="17" t="s">
        <v>593</v>
      </c>
      <c r="F342" s="10">
        <v>175.4</v>
      </c>
      <c r="G342" s="10">
        <v>163.56414999999998</v>
      </c>
      <c r="H342" s="14">
        <f t="shared" si="10"/>
        <v>-11.835850000000022</v>
      </c>
      <c r="I342" s="15">
        <f t="shared" si="11"/>
        <v>-6.7479190421892946E-2</v>
      </c>
      <c r="J342" s="69" t="s">
        <v>1320</v>
      </c>
      <c r="K342" s="16" t="s">
        <v>1321</v>
      </c>
    </row>
    <row r="343" spans="1:11" x14ac:dyDescent="0.25">
      <c r="A343" s="23">
        <v>14012102</v>
      </c>
      <c r="B343" s="23">
        <v>2021</v>
      </c>
      <c r="C343" s="13">
        <v>2021</v>
      </c>
      <c r="D343" s="17" t="s">
        <v>594</v>
      </c>
      <c r="E343" s="17" t="s">
        <v>595</v>
      </c>
      <c r="F343" s="10">
        <v>532.6</v>
      </c>
      <c r="G343" s="10">
        <v>350.28203000000002</v>
      </c>
      <c r="H343" s="14">
        <f t="shared" si="10"/>
        <v>-182.31797</v>
      </c>
      <c r="I343" s="15">
        <f t="shared" si="11"/>
        <v>-0.34231687945925648</v>
      </c>
      <c r="J343" s="69" t="s">
        <v>1320</v>
      </c>
      <c r="K343" s="16" t="s">
        <v>1321</v>
      </c>
    </row>
    <row r="344" spans="1:11" x14ac:dyDescent="0.25">
      <c r="A344" s="23">
        <v>13252107</v>
      </c>
      <c r="B344" s="23">
        <v>2021</v>
      </c>
      <c r="C344" s="13">
        <v>2021</v>
      </c>
      <c r="D344" s="17" t="s">
        <v>596</v>
      </c>
      <c r="E344" s="17" t="s">
        <v>597</v>
      </c>
      <c r="F344" s="10">
        <v>346.40800000000002</v>
      </c>
      <c r="G344" s="10">
        <v>219.51249999999999</v>
      </c>
      <c r="H344" s="14">
        <f t="shared" si="10"/>
        <v>-126.89550000000003</v>
      </c>
      <c r="I344" s="15">
        <f t="shared" si="11"/>
        <v>-0.36631804115378402</v>
      </c>
      <c r="J344" s="69" t="s">
        <v>1320</v>
      </c>
      <c r="K344" s="16" t="s">
        <v>1321</v>
      </c>
    </row>
    <row r="345" spans="1:11" x14ac:dyDescent="0.25">
      <c r="A345" s="23">
        <v>13072101</v>
      </c>
      <c r="B345" s="23">
        <v>2021</v>
      </c>
      <c r="C345" s="13">
        <v>2021</v>
      </c>
      <c r="D345" s="17" t="s">
        <v>232</v>
      </c>
      <c r="E345" s="17" t="s">
        <v>383</v>
      </c>
      <c r="F345" s="10">
        <v>233.4</v>
      </c>
      <c r="G345" s="10">
        <v>228.52070000000001</v>
      </c>
      <c r="H345" s="14">
        <f t="shared" si="10"/>
        <v>-4.8793000000000006</v>
      </c>
      <c r="I345" s="15">
        <f t="shared" si="11"/>
        <v>-2.0905312767780636E-2</v>
      </c>
      <c r="J345" s="69" t="s">
        <v>1320</v>
      </c>
      <c r="K345" s="16" t="s">
        <v>1321</v>
      </c>
    </row>
    <row r="346" spans="1:11" x14ac:dyDescent="0.25">
      <c r="A346" s="23">
        <v>14012103</v>
      </c>
      <c r="B346" s="23">
        <v>2021</v>
      </c>
      <c r="C346" s="13">
        <v>2021</v>
      </c>
      <c r="D346" s="17" t="s">
        <v>598</v>
      </c>
      <c r="E346" s="17" t="s">
        <v>599</v>
      </c>
      <c r="F346" s="10">
        <v>350.3</v>
      </c>
      <c r="G346" s="10">
        <v>234.09635999999998</v>
      </c>
      <c r="H346" s="14">
        <f t="shared" si="10"/>
        <v>-116.20364000000004</v>
      </c>
      <c r="I346" s="15">
        <f t="shared" si="11"/>
        <v>-0.33172606337425076</v>
      </c>
      <c r="J346" s="69" t="s">
        <v>1320</v>
      </c>
      <c r="K346" s="16" t="s">
        <v>1321</v>
      </c>
    </row>
    <row r="347" spans="1:11" x14ac:dyDescent="0.25">
      <c r="A347" s="23">
        <v>13252102</v>
      </c>
      <c r="B347" s="23">
        <v>2021</v>
      </c>
      <c r="C347" s="13">
        <v>2021</v>
      </c>
      <c r="D347" s="17" t="s">
        <v>523</v>
      </c>
      <c r="E347" s="17" t="s">
        <v>600</v>
      </c>
      <c r="F347" s="10">
        <v>61.649000000000001</v>
      </c>
      <c r="G347" s="10">
        <v>54.304410000000004</v>
      </c>
      <c r="H347" s="14">
        <f t="shared" si="10"/>
        <v>-7.3445899999999966</v>
      </c>
      <c r="I347" s="15">
        <f t="shared" si="11"/>
        <v>-0.11913559019611018</v>
      </c>
      <c r="J347" s="69" t="s">
        <v>1320</v>
      </c>
      <c r="K347" s="16" t="s">
        <v>1321</v>
      </c>
    </row>
    <row r="348" spans="1:11" x14ac:dyDescent="0.25">
      <c r="A348" s="23">
        <v>13252119</v>
      </c>
      <c r="B348" s="23">
        <v>2021</v>
      </c>
      <c r="C348" s="13">
        <v>2021</v>
      </c>
      <c r="D348" s="17" t="s">
        <v>601</v>
      </c>
      <c r="E348" s="17" t="s">
        <v>602</v>
      </c>
      <c r="F348" s="10">
        <v>142.72200000000001</v>
      </c>
      <c r="G348" s="10">
        <v>142.24012999999999</v>
      </c>
      <c r="H348" s="14">
        <f t="shared" si="10"/>
        <v>-0.4818700000000149</v>
      </c>
      <c r="I348" s="15">
        <f t="shared" si="11"/>
        <v>-3.3762839646306448E-3</v>
      </c>
      <c r="J348" s="69" t="s">
        <v>1320</v>
      </c>
      <c r="K348" s="16" t="s">
        <v>1321</v>
      </c>
    </row>
    <row r="349" spans="1:11" x14ac:dyDescent="0.25">
      <c r="A349" s="23">
        <v>12422104</v>
      </c>
      <c r="B349" s="23">
        <v>2021</v>
      </c>
      <c r="C349" s="13">
        <v>2021</v>
      </c>
      <c r="D349" s="17" t="s">
        <v>106</v>
      </c>
      <c r="E349" s="17" t="s">
        <v>252</v>
      </c>
      <c r="F349" s="10">
        <v>194</v>
      </c>
      <c r="G349" s="10">
        <v>242.83564999999999</v>
      </c>
      <c r="H349" s="14">
        <f t="shared" si="10"/>
        <v>48.835649999999987</v>
      </c>
      <c r="I349" s="15">
        <f t="shared" si="11"/>
        <v>0.2517301546391752</v>
      </c>
      <c r="J349" s="69" t="s">
        <v>1320</v>
      </c>
      <c r="K349" s="16" t="s">
        <v>1321</v>
      </c>
    </row>
    <row r="350" spans="1:11" x14ac:dyDescent="0.25">
      <c r="A350" s="23">
        <v>12422105</v>
      </c>
      <c r="B350" s="23">
        <v>2021</v>
      </c>
      <c r="C350" s="13">
        <v>2021</v>
      </c>
      <c r="D350" s="17" t="s">
        <v>108</v>
      </c>
      <c r="E350" s="17" t="s">
        <v>247</v>
      </c>
      <c r="F350" s="10">
        <v>48.942999999999998</v>
      </c>
      <c r="G350" s="10">
        <v>48.375010000000003</v>
      </c>
      <c r="H350" s="14">
        <f t="shared" si="10"/>
        <v>-0.56798999999999467</v>
      </c>
      <c r="I350" s="15">
        <f t="shared" si="11"/>
        <v>-1.1605132501072568E-2</v>
      </c>
      <c r="J350" s="69" t="s">
        <v>1320</v>
      </c>
      <c r="K350" s="16" t="s">
        <v>1321</v>
      </c>
    </row>
    <row r="351" spans="1:11" x14ac:dyDescent="0.25">
      <c r="A351" s="23">
        <v>20682105</v>
      </c>
      <c r="B351" s="23">
        <v>2021</v>
      </c>
      <c r="C351" s="13">
        <v>2021</v>
      </c>
      <c r="D351" s="17" t="s">
        <v>603</v>
      </c>
      <c r="E351" s="17" t="s">
        <v>604</v>
      </c>
      <c r="F351" s="10">
        <v>372.1</v>
      </c>
      <c r="G351" s="10">
        <v>281.10133000000002</v>
      </c>
      <c r="H351" s="14">
        <f t="shared" si="10"/>
        <v>-90.998670000000004</v>
      </c>
      <c r="I351" s="15">
        <f t="shared" si="11"/>
        <v>-0.24455434023112066</v>
      </c>
      <c r="J351" s="69" t="s">
        <v>1320</v>
      </c>
      <c r="K351" s="16" t="s">
        <v>1321</v>
      </c>
    </row>
    <row r="352" spans="1:11" x14ac:dyDescent="0.25">
      <c r="A352" s="23">
        <v>12422110</v>
      </c>
      <c r="B352" s="23">
        <v>2021</v>
      </c>
      <c r="C352" s="13">
        <v>2021</v>
      </c>
      <c r="D352" s="17" t="s">
        <v>502</v>
      </c>
      <c r="E352" s="17" t="s">
        <v>299</v>
      </c>
      <c r="F352" s="10">
        <v>327.2</v>
      </c>
      <c r="G352" s="10">
        <v>350.41167999999999</v>
      </c>
      <c r="H352" s="14">
        <f t="shared" si="10"/>
        <v>23.211680000000001</v>
      </c>
      <c r="I352" s="15">
        <f t="shared" si="11"/>
        <v>7.0940342298288508E-2</v>
      </c>
      <c r="J352" s="69" t="s">
        <v>1320</v>
      </c>
      <c r="K352" s="16" t="s">
        <v>1321</v>
      </c>
    </row>
    <row r="353" spans="1:11" x14ac:dyDescent="0.25">
      <c r="A353" s="8">
        <v>12982101</v>
      </c>
      <c r="B353" s="23">
        <v>2021</v>
      </c>
      <c r="C353" s="13">
        <v>2021</v>
      </c>
      <c r="D353" s="17" t="s">
        <v>605</v>
      </c>
      <c r="E353" s="17" t="s">
        <v>229</v>
      </c>
      <c r="F353" s="10">
        <v>199.1</v>
      </c>
      <c r="G353" s="10">
        <v>224.74454</v>
      </c>
      <c r="H353" s="14">
        <f t="shared" si="10"/>
        <v>25.644540000000006</v>
      </c>
      <c r="I353" s="15">
        <f t="shared" si="11"/>
        <v>0.12880231039678558</v>
      </c>
      <c r="J353" s="69" t="s">
        <v>1320</v>
      </c>
      <c r="K353" s="16" t="s">
        <v>1321</v>
      </c>
    </row>
    <row r="354" spans="1:11" x14ac:dyDescent="0.25">
      <c r="A354" s="8">
        <v>12682102</v>
      </c>
      <c r="B354" s="23">
        <v>2021</v>
      </c>
      <c r="C354" s="13">
        <v>2021</v>
      </c>
      <c r="D354" s="17" t="s">
        <v>606</v>
      </c>
      <c r="E354" s="12" t="s">
        <v>607</v>
      </c>
      <c r="F354" s="10">
        <v>45.6</v>
      </c>
      <c r="G354" s="10">
        <v>37.38447</v>
      </c>
      <c r="H354" s="14">
        <f t="shared" si="10"/>
        <v>-8.2155300000000011</v>
      </c>
      <c r="I354" s="15">
        <f t="shared" si="11"/>
        <v>-0.1801651315789474</v>
      </c>
      <c r="J354" s="69" t="s">
        <v>1320</v>
      </c>
      <c r="K354" s="16" t="s">
        <v>1321</v>
      </c>
    </row>
    <row r="355" spans="1:11" x14ac:dyDescent="0.25">
      <c r="A355" s="8">
        <v>13252103</v>
      </c>
      <c r="B355" s="23">
        <v>2021</v>
      </c>
      <c r="C355" s="13">
        <v>2021</v>
      </c>
      <c r="D355" s="17" t="s">
        <v>608</v>
      </c>
      <c r="E355" s="17" t="s">
        <v>609</v>
      </c>
      <c r="F355" s="10">
        <v>496.69299999999998</v>
      </c>
      <c r="G355" s="10">
        <v>251.93798000000001</v>
      </c>
      <c r="H355" s="14">
        <f t="shared" si="10"/>
        <v>-244.75501999999997</v>
      </c>
      <c r="I355" s="15">
        <f t="shared" si="11"/>
        <v>-0.49276921559192494</v>
      </c>
      <c r="J355" s="69" t="s">
        <v>1320</v>
      </c>
      <c r="K355" s="16" t="s">
        <v>1321</v>
      </c>
    </row>
    <row r="356" spans="1:11" x14ac:dyDescent="0.25">
      <c r="A356" s="8">
        <v>12932102</v>
      </c>
      <c r="B356" s="23">
        <v>2021</v>
      </c>
      <c r="C356" s="13">
        <v>2021</v>
      </c>
      <c r="D356" s="17" t="s">
        <v>610</v>
      </c>
      <c r="E356" s="17" t="s">
        <v>611</v>
      </c>
      <c r="F356" s="10">
        <v>220.42699999999999</v>
      </c>
      <c r="G356" s="10">
        <v>303.22201000000001</v>
      </c>
      <c r="H356" s="14">
        <f t="shared" si="10"/>
        <v>82.795010000000019</v>
      </c>
      <c r="I356" s="15">
        <f t="shared" si="11"/>
        <v>0.3756119259437366</v>
      </c>
      <c r="J356" s="69" t="s">
        <v>1320</v>
      </c>
      <c r="K356" s="16" t="s">
        <v>1321</v>
      </c>
    </row>
    <row r="357" spans="1:11" x14ac:dyDescent="0.25">
      <c r="A357" s="8">
        <v>12852101</v>
      </c>
      <c r="B357" s="23">
        <v>2021</v>
      </c>
      <c r="C357" s="13">
        <v>2021</v>
      </c>
      <c r="D357" s="17" t="s">
        <v>612</v>
      </c>
      <c r="E357" s="17" t="s">
        <v>613</v>
      </c>
      <c r="F357" s="10">
        <v>341.90600000000001</v>
      </c>
      <c r="G357" s="10">
        <v>316.18919</v>
      </c>
      <c r="H357" s="14">
        <f t="shared" si="10"/>
        <v>-25.716810000000009</v>
      </c>
      <c r="I357" s="15">
        <f t="shared" si="11"/>
        <v>-7.5216024287377253E-2</v>
      </c>
      <c r="J357" s="69" t="s">
        <v>1320</v>
      </c>
      <c r="K357" s="16" t="s">
        <v>1321</v>
      </c>
    </row>
    <row r="358" spans="1:11" x14ac:dyDescent="0.25">
      <c r="A358" s="8">
        <v>12932110</v>
      </c>
      <c r="B358" s="23">
        <v>2021</v>
      </c>
      <c r="C358" s="13">
        <v>2021</v>
      </c>
      <c r="D358" s="17" t="s">
        <v>614</v>
      </c>
      <c r="E358" s="17" t="s">
        <v>262</v>
      </c>
      <c r="F358" s="10">
        <v>1250</v>
      </c>
      <c r="G358" s="10">
        <v>2059.11778</v>
      </c>
      <c r="H358" s="14">
        <f t="shared" si="10"/>
        <v>809.11778000000004</v>
      </c>
      <c r="I358" s="15">
        <f t="shared" si="11"/>
        <v>0.64729422400000003</v>
      </c>
      <c r="J358" s="69" t="s">
        <v>1320</v>
      </c>
      <c r="K358" s="16" t="s">
        <v>1321</v>
      </c>
    </row>
    <row r="359" spans="1:11" x14ac:dyDescent="0.25">
      <c r="A359" s="8">
        <v>12792101</v>
      </c>
      <c r="B359" s="23">
        <v>2021</v>
      </c>
      <c r="C359" s="13">
        <v>2021</v>
      </c>
      <c r="D359" s="17" t="s">
        <v>123</v>
      </c>
      <c r="E359" s="17" t="s">
        <v>124</v>
      </c>
      <c r="F359" s="10">
        <v>194.3</v>
      </c>
      <c r="G359" s="10">
        <v>168.81370000000001</v>
      </c>
      <c r="H359" s="14">
        <f t="shared" si="10"/>
        <v>-25.4863</v>
      </c>
      <c r="I359" s="15">
        <f t="shared" si="11"/>
        <v>-0.13116984045290786</v>
      </c>
      <c r="J359" s="69" t="s">
        <v>1320</v>
      </c>
      <c r="K359" s="16" t="s">
        <v>1321</v>
      </c>
    </row>
    <row r="360" spans="1:11" x14ac:dyDescent="0.25">
      <c r="A360" s="8">
        <v>12932105</v>
      </c>
      <c r="B360" s="23">
        <v>2021</v>
      </c>
      <c r="C360" s="13">
        <v>2021</v>
      </c>
      <c r="D360" s="17" t="s">
        <v>615</v>
      </c>
      <c r="E360" s="17" t="s">
        <v>616</v>
      </c>
      <c r="F360" s="10">
        <v>162.9</v>
      </c>
      <c r="G360" s="10">
        <v>177.81789999999998</v>
      </c>
      <c r="H360" s="14">
        <f t="shared" si="10"/>
        <v>14.917899999999975</v>
      </c>
      <c r="I360" s="15">
        <f t="shared" si="11"/>
        <v>9.1577041129527165E-2</v>
      </c>
      <c r="J360" s="69" t="s">
        <v>1320</v>
      </c>
      <c r="K360" s="16" t="s">
        <v>1321</v>
      </c>
    </row>
    <row r="361" spans="1:11" x14ac:dyDescent="0.25">
      <c r="A361" s="8">
        <v>20082101</v>
      </c>
      <c r="B361" s="23">
        <v>2021</v>
      </c>
      <c r="C361" s="13">
        <v>2021</v>
      </c>
      <c r="D361" s="17" t="s">
        <v>273</v>
      </c>
      <c r="E361" s="17" t="s">
        <v>394</v>
      </c>
      <c r="F361" s="10">
        <v>62.264000000000003</v>
      </c>
      <c r="G361" s="10">
        <v>20.42484</v>
      </c>
      <c r="H361" s="14">
        <f t="shared" si="10"/>
        <v>-41.839160000000007</v>
      </c>
      <c r="I361" s="15">
        <f t="shared" si="11"/>
        <v>-0.67196389567005022</v>
      </c>
      <c r="J361" s="69" t="s">
        <v>1320</v>
      </c>
      <c r="K361" s="16" t="s">
        <v>1321</v>
      </c>
    </row>
    <row r="362" spans="1:11" x14ac:dyDescent="0.25">
      <c r="A362" s="8">
        <v>13492108</v>
      </c>
      <c r="B362" s="23">
        <v>2021</v>
      </c>
      <c r="C362" s="13">
        <v>2021</v>
      </c>
      <c r="D362" s="17" t="s">
        <v>109</v>
      </c>
      <c r="E362" s="17" t="s">
        <v>110</v>
      </c>
      <c r="F362" s="10">
        <v>2896.9</v>
      </c>
      <c r="G362" s="10">
        <v>2964.9460399999998</v>
      </c>
      <c r="H362" s="14">
        <f t="shared" si="10"/>
        <v>68.046039999999721</v>
      </c>
      <c r="I362" s="15">
        <f t="shared" si="11"/>
        <v>2.3489260934101874E-2</v>
      </c>
      <c r="J362" s="69" t="s">
        <v>1320</v>
      </c>
      <c r="K362" s="16" t="s">
        <v>1321</v>
      </c>
    </row>
    <row r="363" spans="1:11" x14ac:dyDescent="0.25">
      <c r="A363" s="8">
        <v>13332101</v>
      </c>
      <c r="B363" s="23">
        <v>2021</v>
      </c>
      <c r="C363" s="13">
        <v>2021</v>
      </c>
      <c r="D363" s="17" t="s">
        <v>499</v>
      </c>
      <c r="E363" s="17" t="s">
        <v>375</v>
      </c>
      <c r="F363" s="10">
        <v>1232.9000000000001</v>
      </c>
      <c r="G363" s="10">
        <v>790.39238</v>
      </c>
      <c r="H363" s="14">
        <f t="shared" si="10"/>
        <v>-442.50762000000009</v>
      </c>
      <c r="I363" s="15">
        <f t="shared" si="11"/>
        <v>-0.3589160678076081</v>
      </c>
      <c r="J363" s="69" t="s">
        <v>1320</v>
      </c>
      <c r="K363" s="16" t="s">
        <v>1321</v>
      </c>
    </row>
    <row r="364" spans="1:11" x14ac:dyDescent="0.25">
      <c r="A364" s="8">
        <v>12422108</v>
      </c>
      <c r="B364" s="23">
        <v>2021</v>
      </c>
      <c r="C364" s="13">
        <v>2021</v>
      </c>
      <c r="D364" s="17" t="s">
        <v>250</v>
      </c>
      <c r="E364" s="17" t="s">
        <v>386</v>
      </c>
      <c r="F364" s="10">
        <v>183.4</v>
      </c>
      <c r="G364" s="10">
        <v>199.18982</v>
      </c>
      <c r="H364" s="14">
        <f t="shared" si="10"/>
        <v>15.789819999999992</v>
      </c>
      <c r="I364" s="15">
        <f t="shared" si="11"/>
        <v>8.6094983642311843E-2</v>
      </c>
      <c r="J364" s="69" t="s">
        <v>1320</v>
      </c>
      <c r="K364" s="16" t="s">
        <v>1321</v>
      </c>
    </row>
    <row r="365" spans="1:11" x14ac:dyDescent="0.25">
      <c r="A365" s="8">
        <v>12422106</v>
      </c>
      <c r="B365" s="23">
        <v>2021</v>
      </c>
      <c r="C365" s="13">
        <v>2021</v>
      </c>
      <c r="D365" s="17" t="s">
        <v>248</v>
      </c>
      <c r="E365" s="17" t="s">
        <v>249</v>
      </c>
      <c r="F365" s="10">
        <v>240.4</v>
      </c>
      <c r="G365" s="10">
        <v>231.90667999999999</v>
      </c>
      <c r="H365" s="14">
        <f t="shared" si="10"/>
        <v>-8.4933200000000113</v>
      </c>
      <c r="I365" s="15">
        <f t="shared" si="11"/>
        <v>-3.5329950083194721E-2</v>
      </c>
      <c r="J365" s="69" t="s">
        <v>1320</v>
      </c>
      <c r="K365" s="16" t="s">
        <v>1321</v>
      </c>
    </row>
    <row r="366" spans="1:11" x14ac:dyDescent="0.25">
      <c r="A366" s="8">
        <v>12972101</v>
      </c>
      <c r="B366" s="23">
        <v>2021</v>
      </c>
      <c r="C366" s="13">
        <v>2021</v>
      </c>
      <c r="D366" s="17" t="s">
        <v>617</v>
      </c>
      <c r="E366" s="17" t="s">
        <v>618</v>
      </c>
      <c r="F366" s="10">
        <v>3000</v>
      </c>
      <c r="G366" s="10">
        <v>3889.2473599999998</v>
      </c>
      <c r="H366" s="14">
        <f t="shared" si="10"/>
        <v>889.24735999999984</v>
      </c>
      <c r="I366" s="15">
        <f t="shared" si="11"/>
        <v>0.29641578666666663</v>
      </c>
      <c r="J366" s="69" t="s">
        <v>1320</v>
      </c>
      <c r="K366" s="16" t="s">
        <v>1321</v>
      </c>
    </row>
    <row r="367" spans="1:11" x14ac:dyDescent="0.25">
      <c r="A367" s="8">
        <v>12972103</v>
      </c>
      <c r="B367" s="23">
        <v>2021</v>
      </c>
      <c r="C367" s="13">
        <v>2021</v>
      </c>
      <c r="D367" s="17" t="s">
        <v>619</v>
      </c>
      <c r="E367" s="17" t="s">
        <v>620</v>
      </c>
      <c r="F367" s="10">
        <v>919.8</v>
      </c>
      <c r="G367" s="10">
        <v>514.64530999999999</v>
      </c>
      <c r="H367" s="14">
        <f t="shared" si="10"/>
        <v>-405.15468999999996</v>
      </c>
      <c r="I367" s="15">
        <f t="shared" si="11"/>
        <v>-0.44048128941074144</v>
      </c>
      <c r="J367" s="69" t="s">
        <v>1320</v>
      </c>
      <c r="K367" s="16" t="s">
        <v>1321</v>
      </c>
    </row>
    <row r="368" spans="1:11" x14ac:dyDescent="0.25">
      <c r="A368" s="8">
        <v>12962103</v>
      </c>
      <c r="B368" s="23">
        <v>2021</v>
      </c>
      <c r="C368" s="13">
        <v>2021</v>
      </c>
      <c r="D368" s="17" t="s">
        <v>402</v>
      </c>
      <c r="E368" s="17" t="s">
        <v>621</v>
      </c>
      <c r="F368" s="10">
        <v>2000</v>
      </c>
      <c r="G368" s="10">
        <v>5807.5150300000005</v>
      </c>
      <c r="H368" s="14">
        <f t="shared" si="10"/>
        <v>3807.5150300000005</v>
      </c>
      <c r="I368" s="15">
        <f t="shared" si="11"/>
        <v>1.9037575150000003</v>
      </c>
      <c r="J368" s="69" t="s">
        <v>1320</v>
      </c>
      <c r="K368" s="16" t="s">
        <v>1321</v>
      </c>
    </row>
    <row r="369" spans="1:11" x14ac:dyDescent="0.25">
      <c r="A369" s="8">
        <v>12962104</v>
      </c>
      <c r="B369" s="23">
        <v>2021</v>
      </c>
      <c r="C369" s="13">
        <v>2021</v>
      </c>
      <c r="D369" s="17" t="s">
        <v>622</v>
      </c>
      <c r="E369" s="17" t="s">
        <v>623</v>
      </c>
      <c r="F369" s="10">
        <v>373</v>
      </c>
      <c r="G369" s="10">
        <v>257.78661</v>
      </c>
      <c r="H369" s="14">
        <f t="shared" si="10"/>
        <v>-115.21339</v>
      </c>
      <c r="I369" s="15">
        <f t="shared" si="11"/>
        <v>-0.30888308310991958</v>
      </c>
      <c r="J369" s="69" t="s">
        <v>1320</v>
      </c>
      <c r="K369" s="16" t="s">
        <v>1321</v>
      </c>
    </row>
    <row r="370" spans="1:11" x14ac:dyDescent="0.25">
      <c r="A370" s="8">
        <v>12962101</v>
      </c>
      <c r="B370" s="23">
        <v>2021</v>
      </c>
      <c r="C370" s="13">
        <v>2021</v>
      </c>
      <c r="D370" s="17" t="s">
        <v>624</v>
      </c>
      <c r="E370" s="17" t="s">
        <v>625</v>
      </c>
      <c r="F370" s="10">
        <v>8026.6</v>
      </c>
      <c r="G370" s="10">
        <v>9765.0063399999999</v>
      </c>
      <c r="H370" s="14">
        <f t="shared" si="10"/>
        <v>1738.4063399999995</v>
      </c>
      <c r="I370" s="15">
        <f t="shared" si="11"/>
        <v>0.21658066179951654</v>
      </c>
      <c r="J370" s="69" t="s">
        <v>1320</v>
      </c>
      <c r="K370" s="16" t="s">
        <v>1321</v>
      </c>
    </row>
    <row r="371" spans="1:11" x14ac:dyDescent="0.25">
      <c r="A371" s="8">
        <v>20682103</v>
      </c>
      <c r="B371" s="23">
        <v>2021</v>
      </c>
      <c r="C371" s="13">
        <v>2021</v>
      </c>
      <c r="D371" s="17" t="s">
        <v>626</v>
      </c>
      <c r="E371" s="17" t="s">
        <v>627</v>
      </c>
      <c r="F371" s="10">
        <v>262.77600000000001</v>
      </c>
      <c r="G371" s="10">
        <v>257.54584</v>
      </c>
      <c r="H371" s="14">
        <f t="shared" si="10"/>
        <v>-5.2301600000000121</v>
      </c>
      <c r="I371" s="15">
        <f t="shared" si="11"/>
        <v>-1.9903491947514278E-2</v>
      </c>
      <c r="J371" s="69" t="s">
        <v>1320</v>
      </c>
      <c r="K371" s="16" t="s">
        <v>1321</v>
      </c>
    </row>
    <row r="372" spans="1:11" x14ac:dyDescent="0.25">
      <c r="A372" s="27">
        <v>20682104</v>
      </c>
      <c r="B372" s="23">
        <v>2021</v>
      </c>
      <c r="C372" s="13">
        <v>2021</v>
      </c>
      <c r="D372" s="17" t="s">
        <v>628</v>
      </c>
      <c r="E372" s="17" t="s">
        <v>629</v>
      </c>
      <c r="F372" s="10">
        <v>217.494</v>
      </c>
      <c r="G372" s="10">
        <v>211.21764000000002</v>
      </c>
      <c r="H372" s="14">
        <f t="shared" si="10"/>
        <v>-6.2763599999999826</v>
      </c>
      <c r="I372" s="15">
        <f t="shared" si="11"/>
        <v>-2.8857623658583607E-2</v>
      </c>
      <c r="J372" s="69" t="s">
        <v>1320</v>
      </c>
      <c r="K372" s="16" t="s">
        <v>1321</v>
      </c>
    </row>
    <row r="373" spans="1:11" x14ac:dyDescent="0.25">
      <c r="A373" s="27">
        <v>20682109</v>
      </c>
      <c r="B373" s="23">
        <v>2021</v>
      </c>
      <c r="C373" s="13">
        <v>2021</v>
      </c>
      <c r="D373" s="17" t="s">
        <v>630</v>
      </c>
      <c r="E373" s="17" t="s">
        <v>631</v>
      </c>
      <c r="F373" s="10">
        <v>188.476</v>
      </c>
      <c r="G373" s="10">
        <v>142.33488</v>
      </c>
      <c r="H373" s="14">
        <f t="shared" si="10"/>
        <v>-46.141120000000001</v>
      </c>
      <c r="I373" s="15">
        <f t="shared" si="11"/>
        <v>-0.24481164710626288</v>
      </c>
      <c r="J373" s="69" t="s">
        <v>1320</v>
      </c>
      <c r="K373" s="16" t="s">
        <v>1321</v>
      </c>
    </row>
    <row r="374" spans="1:11" x14ac:dyDescent="0.25">
      <c r="A374" s="27">
        <v>12962102</v>
      </c>
      <c r="B374" s="23">
        <v>2021</v>
      </c>
      <c r="C374" s="13">
        <v>2021</v>
      </c>
      <c r="D374" s="17" t="s">
        <v>632</v>
      </c>
      <c r="E374" s="17" t="s">
        <v>633</v>
      </c>
      <c r="F374" s="10">
        <v>572.70000000000005</v>
      </c>
      <c r="G374" s="10">
        <v>610.98180000000002</v>
      </c>
      <c r="H374" s="14">
        <f t="shared" si="10"/>
        <v>38.281799999999976</v>
      </c>
      <c r="I374" s="15">
        <f t="shared" si="11"/>
        <v>6.6844421162912476E-2</v>
      </c>
      <c r="J374" s="69" t="s">
        <v>1320</v>
      </c>
      <c r="K374" s="16" t="s">
        <v>1321</v>
      </c>
    </row>
    <row r="375" spans="1:11" x14ac:dyDescent="0.25">
      <c r="A375" s="27">
        <v>12422107</v>
      </c>
      <c r="B375" s="23">
        <v>2021</v>
      </c>
      <c r="C375" s="13">
        <v>2021</v>
      </c>
      <c r="D375" s="17" t="s">
        <v>131</v>
      </c>
      <c r="E375" s="17" t="s">
        <v>132</v>
      </c>
      <c r="F375" s="10">
        <v>40</v>
      </c>
      <c r="G375" s="10">
        <v>34.001510000000003</v>
      </c>
      <c r="H375" s="14">
        <f t="shared" si="10"/>
        <v>-5.9984899999999968</v>
      </c>
      <c r="I375" s="15">
        <f t="shared" si="11"/>
        <v>-0.14996224999999991</v>
      </c>
      <c r="J375" s="69" t="s">
        <v>1320</v>
      </c>
      <c r="K375" s="16" t="s">
        <v>1321</v>
      </c>
    </row>
    <row r="376" spans="1:11" x14ac:dyDescent="0.25">
      <c r="A376" s="27">
        <v>12682101</v>
      </c>
      <c r="B376" s="23">
        <v>2021</v>
      </c>
      <c r="C376" s="13">
        <v>2021</v>
      </c>
      <c r="D376" s="17" t="s">
        <v>406</v>
      </c>
      <c r="E376" s="17" t="s">
        <v>132</v>
      </c>
      <c r="F376" s="10">
        <v>18.8</v>
      </c>
      <c r="G376" s="10">
        <v>7.9027299999999991</v>
      </c>
      <c r="H376" s="14">
        <f t="shared" si="10"/>
        <v>-10.897270000000002</v>
      </c>
      <c r="I376" s="15">
        <f t="shared" si="11"/>
        <v>-0.57964202127659581</v>
      </c>
      <c r="J376" s="69" t="s">
        <v>1320</v>
      </c>
      <c r="K376" s="16" t="s">
        <v>1321</v>
      </c>
    </row>
    <row r="377" spans="1:11" x14ac:dyDescent="0.25">
      <c r="A377" s="27">
        <v>13252109</v>
      </c>
      <c r="B377" s="23">
        <v>2021</v>
      </c>
      <c r="C377" s="13">
        <v>2021</v>
      </c>
      <c r="D377" s="17" t="s">
        <v>521</v>
      </c>
      <c r="E377" s="17" t="s">
        <v>522</v>
      </c>
      <c r="F377" s="10">
        <v>177.4</v>
      </c>
      <c r="G377" s="10">
        <v>156.54885999999999</v>
      </c>
      <c r="H377" s="14">
        <f t="shared" si="10"/>
        <v>-20.851140000000015</v>
      </c>
      <c r="I377" s="15">
        <f t="shared" si="11"/>
        <v>-0.11753742953776784</v>
      </c>
      <c r="J377" s="69" t="s">
        <v>1320</v>
      </c>
      <c r="K377" s="16" t="s">
        <v>1321</v>
      </c>
    </row>
    <row r="378" spans="1:11" x14ac:dyDescent="0.25">
      <c r="A378" s="27">
        <v>20682108</v>
      </c>
      <c r="B378" s="23">
        <v>2021</v>
      </c>
      <c r="C378" s="13">
        <v>2021</v>
      </c>
      <c r="D378" s="17" t="s">
        <v>634</v>
      </c>
      <c r="E378" s="17" t="s">
        <v>634</v>
      </c>
      <c r="F378" s="10">
        <v>48.2</v>
      </c>
      <c r="G378" s="10">
        <v>47.144910000000003</v>
      </c>
      <c r="H378" s="14">
        <f t="shared" si="10"/>
        <v>-1.0550899999999999</v>
      </c>
      <c r="I378" s="15">
        <f t="shared" si="11"/>
        <v>-2.1889834024896263E-2</v>
      </c>
      <c r="J378" s="69" t="s">
        <v>1320</v>
      </c>
      <c r="K378" s="16" t="s">
        <v>1321</v>
      </c>
    </row>
    <row r="379" spans="1:11" x14ac:dyDescent="0.25">
      <c r="A379" s="23">
        <v>14011908</v>
      </c>
      <c r="B379" s="23">
        <v>2019</v>
      </c>
      <c r="C379" s="13">
        <v>2022</v>
      </c>
      <c r="D379" s="17" t="s">
        <v>635</v>
      </c>
      <c r="E379" s="17" t="s">
        <v>636</v>
      </c>
      <c r="F379" s="10">
        <v>3947.4</v>
      </c>
      <c r="G379" s="10">
        <v>4163.90175</v>
      </c>
      <c r="H379" s="14">
        <f t="shared" si="10"/>
        <v>216.5017499999999</v>
      </c>
      <c r="I379" s="15">
        <f t="shared" si="11"/>
        <v>5.4846671226630159E-2</v>
      </c>
      <c r="J379" s="69" t="s">
        <v>1320</v>
      </c>
      <c r="K379" s="16" t="s">
        <v>1321</v>
      </c>
    </row>
    <row r="380" spans="1:11" x14ac:dyDescent="0.25">
      <c r="A380" s="23">
        <v>14012002</v>
      </c>
      <c r="B380" s="23">
        <v>2020</v>
      </c>
      <c r="C380" s="13">
        <v>2022</v>
      </c>
      <c r="D380" s="17" t="s">
        <v>637</v>
      </c>
      <c r="E380" s="17" t="s">
        <v>638</v>
      </c>
      <c r="F380" s="10">
        <v>363.8</v>
      </c>
      <c r="G380" s="10">
        <v>459.44682</v>
      </c>
      <c r="H380" s="14">
        <f t="shared" si="10"/>
        <v>95.646819999999991</v>
      </c>
      <c r="I380" s="15">
        <f t="shared" si="11"/>
        <v>0.26291044529961516</v>
      </c>
      <c r="J380" s="69" t="s">
        <v>1320</v>
      </c>
      <c r="K380" s="16" t="s">
        <v>1321</v>
      </c>
    </row>
    <row r="381" spans="1:11" x14ac:dyDescent="0.25">
      <c r="A381" s="23">
        <v>13402002</v>
      </c>
      <c r="B381" s="23">
        <v>2020</v>
      </c>
      <c r="C381" s="13">
        <v>2022</v>
      </c>
      <c r="D381" s="17" t="s">
        <v>639</v>
      </c>
      <c r="E381" s="17" t="s">
        <v>640</v>
      </c>
      <c r="F381" s="10">
        <v>612.755</v>
      </c>
      <c r="G381" s="10">
        <v>521.33302000000003</v>
      </c>
      <c r="H381" s="14">
        <f t="shared" si="10"/>
        <v>-91.421979999999962</v>
      </c>
      <c r="I381" s="15">
        <f t="shared" si="11"/>
        <v>-0.14919826031611322</v>
      </c>
      <c r="J381" s="69" t="s">
        <v>1320</v>
      </c>
      <c r="K381" s="16" t="s">
        <v>1321</v>
      </c>
    </row>
    <row r="382" spans="1:11" x14ac:dyDescent="0.25">
      <c r="A382" s="23">
        <v>13502017</v>
      </c>
      <c r="B382" s="23">
        <v>2020</v>
      </c>
      <c r="C382" s="13">
        <v>2022</v>
      </c>
      <c r="D382" s="17" t="s">
        <v>641</v>
      </c>
      <c r="E382" s="17" t="s">
        <v>642</v>
      </c>
      <c r="F382" s="10">
        <v>256.64699999999999</v>
      </c>
      <c r="G382" s="10">
        <v>285.01196000000004</v>
      </c>
      <c r="H382" s="14">
        <f t="shared" si="10"/>
        <v>28.364960000000053</v>
      </c>
      <c r="I382" s="15">
        <f t="shared" si="11"/>
        <v>0.11052129968400197</v>
      </c>
      <c r="J382" s="69" t="s">
        <v>1320</v>
      </c>
      <c r="K382" s="16" t="s">
        <v>1321</v>
      </c>
    </row>
    <row r="383" spans="1:11" x14ac:dyDescent="0.25">
      <c r="A383" s="23">
        <v>13882003</v>
      </c>
      <c r="B383" s="23">
        <v>2020</v>
      </c>
      <c r="C383" s="13">
        <v>2022</v>
      </c>
      <c r="D383" s="17" t="s">
        <v>643</v>
      </c>
      <c r="E383" s="17" t="s">
        <v>644</v>
      </c>
      <c r="F383" s="10">
        <v>2465.576</v>
      </c>
      <c r="G383" s="10">
        <v>1509.44029</v>
      </c>
      <c r="H383" s="14">
        <f t="shared" si="10"/>
        <v>-956.13571000000002</v>
      </c>
      <c r="I383" s="15">
        <f t="shared" si="11"/>
        <v>-0.38779405299207975</v>
      </c>
      <c r="J383" s="69" t="s">
        <v>1320</v>
      </c>
      <c r="K383" s="16" t="s">
        <v>1321</v>
      </c>
    </row>
    <row r="384" spans="1:11" x14ac:dyDescent="0.25">
      <c r="A384" s="23">
        <v>14022001</v>
      </c>
      <c r="B384" s="23">
        <v>2020</v>
      </c>
      <c r="C384" s="13">
        <v>2022</v>
      </c>
      <c r="D384" s="17" t="s">
        <v>645</v>
      </c>
      <c r="E384" s="17" t="s">
        <v>646</v>
      </c>
      <c r="F384" s="10">
        <v>687.95100000000002</v>
      </c>
      <c r="G384" s="10">
        <v>393.80165</v>
      </c>
      <c r="H384" s="14">
        <f t="shared" si="10"/>
        <v>-294.14935000000003</v>
      </c>
      <c r="I384" s="15">
        <f t="shared" si="11"/>
        <v>-0.42757311203850279</v>
      </c>
      <c r="J384" s="69" t="s">
        <v>1320</v>
      </c>
      <c r="K384" s="16" t="s">
        <v>1321</v>
      </c>
    </row>
    <row r="385" spans="1:11" x14ac:dyDescent="0.25">
      <c r="A385" s="23">
        <v>13882093</v>
      </c>
      <c r="B385" s="23">
        <v>2020</v>
      </c>
      <c r="C385" s="13">
        <v>2022</v>
      </c>
      <c r="D385" s="17" t="s">
        <v>647</v>
      </c>
      <c r="E385" s="17" t="s">
        <v>648</v>
      </c>
      <c r="F385" s="10">
        <v>259.30200000000002</v>
      </c>
      <c r="G385" s="10">
        <v>0</v>
      </c>
      <c r="H385" s="14">
        <f t="shared" si="10"/>
        <v>-259.30200000000002</v>
      </c>
      <c r="I385" s="15">
        <f t="shared" si="11"/>
        <v>-1</v>
      </c>
      <c r="J385" s="69" t="s">
        <v>1320</v>
      </c>
      <c r="K385" s="16" t="s">
        <v>1321</v>
      </c>
    </row>
    <row r="386" spans="1:11" x14ac:dyDescent="0.25">
      <c r="A386" s="23">
        <v>13402102</v>
      </c>
      <c r="B386" s="23">
        <v>2021</v>
      </c>
      <c r="C386" s="13">
        <v>2022</v>
      </c>
      <c r="D386" s="17" t="s">
        <v>649</v>
      </c>
      <c r="E386" s="17" t="s">
        <v>650</v>
      </c>
      <c r="F386" s="10">
        <v>213.8</v>
      </c>
      <c r="G386" s="10">
        <v>200.79205999999999</v>
      </c>
      <c r="H386" s="14">
        <f t="shared" ref="H386:H449" si="12">+G386-F386</f>
        <v>-13.007940000000019</v>
      </c>
      <c r="I386" s="15">
        <f t="shared" ref="I386:I449" si="13">+H386/F386</f>
        <v>-6.084162768942946E-2</v>
      </c>
      <c r="J386" s="69" t="s">
        <v>1320</v>
      </c>
      <c r="K386" s="16" t="s">
        <v>1321</v>
      </c>
    </row>
    <row r="387" spans="1:11" x14ac:dyDescent="0.25">
      <c r="A387" s="23">
        <v>13402101</v>
      </c>
      <c r="B387" s="23">
        <v>2021</v>
      </c>
      <c r="C387" s="13">
        <v>2022</v>
      </c>
      <c r="D387" s="17" t="s">
        <v>651</v>
      </c>
      <c r="E387" s="17" t="s">
        <v>652</v>
      </c>
      <c r="F387" s="10">
        <v>318.8</v>
      </c>
      <c r="G387" s="10">
        <v>562.20369999999991</v>
      </c>
      <c r="H387" s="14">
        <f t="shared" si="12"/>
        <v>243.4036999999999</v>
      </c>
      <c r="I387" s="15">
        <f t="shared" si="13"/>
        <v>0.76349968632371357</v>
      </c>
      <c r="J387" s="69" t="s">
        <v>1320</v>
      </c>
      <c r="K387" s="16" t="s">
        <v>1321</v>
      </c>
    </row>
    <row r="388" spans="1:11" x14ac:dyDescent="0.25">
      <c r="A388" s="23">
        <v>14011904</v>
      </c>
      <c r="B388" s="23">
        <v>2019</v>
      </c>
      <c r="C388" s="13">
        <v>2022</v>
      </c>
      <c r="D388" s="17" t="s">
        <v>653</v>
      </c>
      <c r="E388" s="17" t="s">
        <v>654</v>
      </c>
      <c r="F388" s="10">
        <v>306.89999999999998</v>
      </c>
      <c r="G388" s="10">
        <v>306.49096000000003</v>
      </c>
      <c r="H388" s="14">
        <f t="shared" si="12"/>
        <v>-0.40903999999994767</v>
      </c>
      <c r="I388" s="15">
        <f t="shared" si="13"/>
        <v>-1.3328119908763366E-3</v>
      </c>
      <c r="J388" s="69" t="s">
        <v>1320</v>
      </c>
      <c r="K388" s="16" t="s">
        <v>1321</v>
      </c>
    </row>
    <row r="389" spans="1:11" x14ac:dyDescent="0.25">
      <c r="A389" s="23">
        <v>13962103</v>
      </c>
      <c r="B389" s="23">
        <v>2021</v>
      </c>
      <c r="C389" s="13">
        <v>2022</v>
      </c>
      <c r="D389" s="17" t="s">
        <v>655</v>
      </c>
      <c r="E389" s="17" t="s">
        <v>656</v>
      </c>
      <c r="F389" s="10">
        <v>617.6</v>
      </c>
      <c r="G389" s="10">
        <v>613.27026999999998</v>
      </c>
      <c r="H389" s="14">
        <f t="shared" si="12"/>
        <v>-4.3297300000000405</v>
      </c>
      <c r="I389" s="15">
        <f t="shared" si="13"/>
        <v>-7.0105731865285625E-3</v>
      </c>
      <c r="J389" s="69" t="s">
        <v>1320</v>
      </c>
      <c r="K389" s="16" t="s">
        <v>1321</v>
      </c>
    </row>
    <row r="390" spans="1:11" x14ac:dyDescent="0.25">
      <c r="A390" s="23">
        <v>13462102</v>
      </c>
      <c r="B390" s="23">
        <v>2021</v>
      </c>
      <c r="C390" s="13">
        <v>2022</v>
      </c>
      <c r="D390" s="17" t="s">
        <v>657</v>
      </c>
      <c r="E390" s="17" t="s">
        <v>658</v>
      </c>
      <c r="F390" s="10">
        <v>549.6</v>
      </c>
      <c r="G390" s="10">
        <v>601.08090000000004</v>
      </c>
      <c r="H390" s="14">
        <f t="shared" si="12"/>
        <v>51.48090000000002</v>
      </c>
      <c r="I390" s="15">
        <f t="shared" si="13"/>
        <v>9.3669759825327548E-2</v>
      </c>
      <c r="J390" s="69" t="s">
        <v>1320</v>
      </c>
      <c r="K390" s="16" t="s">
        <v>1321</v>
      </c>
    </row>
    <row r="391" spans="1:11" x14ac:dyDescent="0.25">
      <c r="A391" s="23">
        <v>13252115</v>
      </c>
      <c r="B391" s="23">
        <v>2021</v>
      </c>
      <c r="C391" s="13">
        <v>2022</v>
      </c>
      <c r="D391" s="17" t="s">
        <v>557</v>
      </c>
      <c r="E391" s="17" t="s">
        <v>659</v>
      </c>
      <c r="F391" s="10">
        <v>4312.3180000000002</v>
      </c>
      <c r="G391" s="10">
        <v>3072.27909</v>
      </c>
      <c r="H391" s="14">
        <f t="shared" si="12"/>
        <v>-1240.0389100000002</v>
      </c>
      <c r="I391" s="15">
        <f t="shared" si="13"/>
        <v>-0.28755739024812182</v>
      </c>
      <c r="J391" s="69" t="s">
        <v>1320</v>
      </c>
      <c r="K391" s="16" t="s">
        <v>1321</v>
      </c>
    </row>
    <row r="392" spans="1:11" x14ac:dyDescent="0.25">
      <c r="A392" s="23">
        <v>13252111</v>
      </c>
      <c r="B392" s="23">
        <v>2021</v>
      </c>
      <c r="C392" s="13">
        <v>2022</v>
      </c>
      <c r="D392" s="17" t="s">
        <v>660</v>
      </c>
      <c r="E392" s="17" t="s">
        <v>661</v>
      </c>
      <c r="F392" s="10">
        <v>2107.3000000000002</v>
      </c>
      <c r="G392" s="10">
        <v>1732.1112599999999</v>
      </c>
      <c r="H392" s="14">
        <f t="shared" si="12"/>
        <v>-375.18874000000028</v>
      </c>
      <c r="I392" s="15">
        <f t="shared" si="13"/>
        <v>-0.17804239548237091</v>
      </c>
      <c r="J392" s="69" t="s">
        <v>1320</v>
      </c>
      <c r="K392" s="16" t="s">
        <v>1321</v>
      </c>
    </row>
    <row r="393" spans="1:11" x14ac:dyDescent="0.25">
      <c r="A393" s="23">
        <v>13252110</v>
      </c>
      <c r="B393" s="23">
        <v>2021</v>
      </c>
      <c r="C393" s="13">
        <v>2022</v>
      </c>
      <c r="D393" s="17" t="s">
        <v>662</v>
      </c>
      <c r="E393" s="12" t="s">
        <v>663</v>
      </c>
      <c r="F393" s="10">
        <v>2007</v>
      </c>
      <c r="G393" s="10">
        <v>1765.0953100000002</v>
      </c>
      <c r="H393" s="14">
        <f t="shared" si="12"/>
        <v>-241.90468999999985</v>
      </c>
      <c r="I393" s="15">
        <f t="shared" si="13"/>
        <v>-0.12053048829098149</v>
      </c>
      <c r="J393" s="69" t="s">
        <v>1320</v>
      </c>
      <c r="K393" s="16" t="s">
        <v>1321</v>
      </c>
    </row>
    <row r="394" spans="1:11" x14ac:dyDescent="0.25">
      <c r="A394" s="23">
        <v>13252116</v>
      </c>
      <c r="B394" s="23">
        <v>2021</v>
      </c>
      <c r="C394" s="13">
        <v>2022</v>
      </c>
      <c r="D394" s="17" t="s">
        <v>664</v>
      </c>
      <c r="E394" s="17" t="s">
        <v>665</v>
      </c>
      <c r="F394" s="10">
        <v>176.2</v>
      </c>
      <c r="G394" s="10">
        <v>184.18145000000001</v>
      </c>
      <c r="H394" s="14">
        <f t="shared" si="12"/>
        <v>7.9814500000000237</v>
      </c>
      <c r="I394" s="15">
        <f t="shared" si="13"/>
        <v>4.5297673098751559E-2</v>
      </c>
      <c r="J394" s="69" t="s">
        <v>1320</v>
      </c>
      <c r="K394" s="16" t="s">
        <v>1321</v>
      </c>
    </row>
    <row r="395" spans="1:11" x14ac:dyDescent="0.25">
      <c r="A395" s="23">
        <v>21842103</v>
      </c>
      <c r="B395" s="23">
        <v>2021</v>
      </c>
      <c r="C395" s="13">
        <v>2022</v>
      </c>
      <c r="D395" s="17" t="s">
        <v>666</v>
      </c>
      <c r="E395" s="17" t="s">
        <v>667</v>
      </c>
      <c r="F395" s="10">
        <v>145.80000000000001</v>
      </c>
      <c r="G395" s="10">
        <v>186.60581999999999</v>
      </c>
      <c r="H395" s="14">
        <f t="shared" si="12"/>
        <v>40.805819999999983</v>
      </c>
      <c r="I395" s="15">
        <f t="shared" si="13"/>
        <v>0.27987530864197518</v>
      </c>
      <c r="J395" s="69" t="s">
        <v>1320</v>
      </c>
      <c r="K395" s="16" t="s">
        <v>1321</v>
      </c>
    </row>
    <row r="396" spans="1:11" x14ac:dyDescent="0.25">
      <c r="A396" s="23">
        <v>21842101</v>
      </c>
      <c r="B396" s="23">
        <v>2021</v>
      </c>
      <c r="C396" s="13">
        <v>2022</v>
      </c>
      <c r="D396" s="17" t="s">
        <v>668</v>
      </c>
      <c r="E396" s="17" t="s">
        <v>669</v>
      </c>
      <c r="F396" s="10">
        <v>342.3</v>
      </c>
      <c r="G396" s="10">
        <v>283.17534000000001</v>
      </c>
      <c r="H396" s="14">
        <f t="shared" si="12"/>
        <v>-59.124660000000006</v>
      </c>
      <c r="I396" s="15">
        <f t="shared" si="13"/>
        <v>-0.17272760736196321</v>
      </c>
      <c r="J396" s="69" t="s">
        <v>1320</v>
      </c>
      <c r="K396" s="16" t="s">
        <v>1321</v>
      </c>
    </row>
    <row r="397" spans="1:11" x14ac:dyDescent="0.25">
      <c r="A397" s="23">
        <v>21842102</v>
      </c>
      <c r="B397" s="23">
        <v>2021</v>
      </c>
      <c r="C397" s="13">
        <v>2022</v>
      </c>
      <c r="D397" s="17" t="s">
        <v>670</v>
      </c>
      <c r="E397" s="17" t="s">
        <v>671</v>
      </c>
      <c r="F397" s="10">
        <v>405.2</v>
      </c>
      <c r="G397" s="10">
        <v>405.06031000000002</v>
      </c>
      <c r="H397" s="14">
        <f t="shared" si="12"/>
        <v>-0.13968999999997322</v>
      </c>
      <c r="I397" s="15">
        <f t="shared" si="13"/>
        <v>-3.4474333662382338E-4</v>
      </c>
      <c r="J397" s="69" t="s">
        <v>1320</v>
      </c>
      <c r="K397" s="16" t="s">
        <v>1321</v>
      </c>
    </row>
    <row r="398" spans="1:11" x14ac:dyDescent="0.25">
      <c r="A398" s="23">
        <v>13252113</v>
      </c>
      <c r="B398" s="23">
        <v>2021</v>
      </c>
      <c r="C398" s="13">
        <v>2022</v>
      </c>
      <c r="D398" s="17" t="s">
        <v>672</v>
      </c>
      <c r="E398" s="12" t="s">
        <v>673</v>
      </c>
      <c r="F398" s="10">
        <v>353.30900000000003</v>
      </c>
      <c r="G398" s="10">
        <v>561.58132999999998</v>
      </c>
      <c r="H398" s="14">
        <f t="shared" si="12"/>
        <v>208.27232999999995</v>
      </c>
      <c r="I398" s="15">
        <f t="shared" si="13"/>
        <v>0.5894905875593317</v>
      </c>
      <c r="J398" s="69" t="s">
        <v>1320</v>
      </c>
      <c r="K398" s="16" t="s">
        <v>1321</v>
      </c>
    </row>
    <row r="399" spans="1:11" x14ac:dyDescent="0.25">
      <c r="A399" s="23">
        <v>13252112</v>
      </c>
      <c r="B399" s="23">
        <v>2021</v>
      </c>
      <c r="C399" s="13">
        <v>2022</v>
      </c>
      <c r="D399" s="17" t="s">
        <v>674</v>
      </c>
      <c r="E399" s="17" t="s">
        <v>675</v>
      </c>
      <c r="F399" s="10">
        <v>451.47199999999998</v>
      </c>
      <c r="G399" s="10">
        <v>480.59555999999998</v>
      </c>
      <c r="H399" s="14">
        <f t="shared" si="12"/>
        <v>29.123559999999998</v>
      </c>
      <c r="I399" s="15">
        <f t="shared" si="13"/>
        <v>6.4508009356061949E-2</v>
      </c>
      <c r="J399" s="69" t="s">
        <v>1320</v>
      </c>
      <c r="K399" s="16" t="s">
        <v>1321</v>
      </c>
    </row>
    <row r="400" spans="1:11" x14ac:dyDescent="0.25">
      <c r="A400" s="23">
        <v>13252114</v>
      </c>
      <c r="B400" s="23">
        <v>2021</v>
      </c>
      <c r="C400" s="13">
        <v>2022</v>
      </c>
      <c r="D400" s="17" t="s">
        <v>561</v>
      </c>
      <c r="E400" s="17" t="s">
        <v>676</v>
      </c>
      <c r="F400" s="10">
        <v>1292.7</v>
      </c>
      <c r="G400" s="10">
        <v>1554.6702600000001</v>
      </c>
      <c r="H400" s="14">
        <f t="shared" si="12"/>
        <v>261.97026000000005</v>
      </c>
      <c r="I400" s="15">
        <f t="shared" si="13"/>
        <v>0.20265356231144122</v>
      </c>
      <c r="J400" s="69" t="s">
        <v>1320</v>
      </c>
      <c r="K400" s="16" t="s">
        <v>1321</v>
      </c>
    </row>
    <row r="401" spans="1:11" x14ac:dyDescent="0.25">
      <c r="A401" s="23">
        <v>13502103</v>
      </c>
      <c r="B401" s="23">
        <v>2021</v>
      </c>
      <c r="C401" s="13">
        <v>2022</v>
      </c>
      <c r="D401" s="17" t="s">
        <v>677</v>
      </c>
      <c r="E401" s="17" t="s">
        <v>678</v>
      </c>
      <c r="F401" s="10">
        <v>1124.5</v>
      </c>
      <c r="G401" s="10">
        <v>1841.9017200000001</v>
      </c>
      <c r="H401" s="14">
        <f t="shared" si="12"/>
        <v>717.40172000000007</v>
      </c>
      <c r="I401" s="15">
        <f t="shared" si="13"/>
        <v>0.63797396176078258</v>
      </c>
      <c r="J401" s="69" t="s">
        <v>1320</v>
      </c>
      <c r="K401" s="16" t="s">
        <v>1321</v>
      </c>
    </row>
    <row r="402" spans="1:11" x14ac:dyDescent="0.25">
      <c r="A402" s="23">
        <v>13252106</v>
      </c>
      <c r="B402" s="23">
        <v>2021</v>
      </c>
      <c r="C402" s="13">
        <v>2022</v>
      </c>
      <c r="D402" s="17" t="s">
        <v>580</v>
      </c>
      <c r="E402" s="17" t="s">
        <v>679</v>
      </c>
      <c r="F402" s="10">
        <v>278.89999999999998</v>
      </c>
      <c r="G402" s="10">
        <v>201.90496999999999</v>
      </c>
      <c r="H402" s="14">
        <f t="shared" si="12"/>
        <v>-76.995029999999986</v>
      </c>
      <c r="I402" s="15">
        <f t="shared" si="13"/>
        <v>-0.27606679813553242</v>
      </c>
      <c r="J402" s="69" t="s">
        <v>1320</v>
      </c>
      <c r="K402" s="16" t="s">
        <v>1321</v>
      </c>
    </row>
    <row r="403" spans="1:11" x14ac:dyDescent="0.25">
      <c r="A403" s="23">
        <v>13252104</v>
      </c>
      <c r="B403" s="23">
        <v>2021</v>
      </c>
      <c r="C403" s="13">
        <v>2022</v>
      </c>
      <c r="D403" s="17" t="s">
        <v>576</v>
      </c>
      <c r="E403" s="17" t="s">
        <v>680</v>
      </c>
      <c r="F403" s="10">
        <v>460.9</v>
      </c>
      <c r="G403" s="10">
        <v>729.68838000000005</v>
      </c>
      <c r="H403" s="14">
        <f t="shared" si="12"/>
        <v>268.78838000000007</v>
      </c>
      <c r="I403" s="15">
        <f t="shared" si="13"/>
        <v>0.58318155782165348</v>
      </c>
      <c r="J403" s="69" t="s">
        <v>1320</v>
      </c>
      <c r="K403" s="16" t="s">
        <v>1321</v>
      </c>
    </row>
    <row r="404" spans="1:11" x14ac:dyDescent="0.25">
      <c r="A404" s="23">
        <v>20682203</v>
      </c>
      <c r="B404" s="23">
        <v>2022</v>
      </c>
      <c r="C404" s="13">
        <v>2022</v>
      </c>
      <c r="D404" s="17" t="s">
        <v>681</v>
      </c>
      <c r="E404" s="17" t="s">
        <v>682</v>
      </c>
      <c r="F404" s="10">
        <v>308.2</v>
      </c>
      <c r="G404" s="10">
        <v>308.27683000000002</v>
      </c>
      <c r="H404" s="14">
        <f t="shared" si="12"/>
        <v>7.6830000000029486E-2</v>
      </c>
      <c r="I404" s="15">
        <f t="shared" si="13"/>
        <v>2.4928617780671476E-4</v>
      </c>
      <c r="J404" s="69" t="s">
        <v>1320</v>
      </c>
      <c r="K404" s="16" t="s">
        <v>1321</v>
      </c>
    </row>
    <row r="405" spans="1:11" x14ac:dyDescent="0.25">
      <c r="A405" s="23">
        <v>20682204</v>
      </c>
      <c r="B405" s="23">
        <v>2022</v>
      </c>
      <c r="C405" s="13">
        <v>2022</v>
      </c>
      <c r="D405" s="17" t="s">
        <v>628</v>
      </c>
      <c r="E405" s="17" t="s">
        <v>683</v>
      </c>
      <c r="F405" s="10">
        <v>221.7</v>
      </c>
      <c r="G405" s="10">
        <v>333.39534000000003</v>
      </c>
      <c r="H405" s="14">
        <f t="shared" si="12"/>
        <v>111.69534000000004</v>
      </c>
      <c r="I405" s="15">
        <f t="shared" si="13"/>
        <v>0.50381299052774042</v>
      </c>
      <c r="J405" s="69" t="s">
        <v>1320</v>
      </c>
      <c r="K405" s="16" t="s">
        <v>1321</v>
      </c>
    </row>
    <row r="406" spans="1:11" x14ac:dyDescent="0.25">
      <c r="A406" s="23">
        <v>20682205</v>
      </c>
      <c r="B406" s="23">
        <v>2022</v>
      </c>
      <c r="C406" s="13">
        <v>2022</v>
      </c>
      <c r="D406" s="17" t="s">
        <v>603</v>
      </c>
      <c r="E406" s="17" t="s">
        <v>684</v>
      </c>
      <c r="F406" s="10">
        <v>621.70000000000005</v>
      </c>
      <c r="G406" s="10">
        <v>493.68698999999998</v>
      </c>
      <c r="H406" s="14">
        <f t="shared" si="12"/>
        <v>-128.01301000000007</v>
      </c>
      <c r="I406" s="15">
        <f t="shared" si="13"/>
        <v>-0.20590801029435429</v>
      </c>
      <c r="J406" s="69" t="s">
        <v>1320</v>
      </c>
      <c r="K406" s="16" t="s">
        <v>1321</v>
      </c>
    </row>
    <row r="407" spans="1:11" x14ac:dyDescent="0.25">
      <c r="A407" s="23">
        <v>12422201</v>
      </c>
      <c r="B407" s="23">
        <v>2022</v>
      </c>
      <c r="C407" s="13">
        <v>2022</v>
      </c>
      <c r="D407" s="17" t="s">
        <v>685</v>
      </c>
      <c r="E407" s="17" t="s">
        <v>686</v>
      </c>
      <c r="F407" s="10">
        <v>171.1</v>
      </c>
      <c r="G407" s="10">
        <v>153.17148999999998</v>
      </c>
      <c r="H407" s="14">
        <f t="shared" si="12"/>
        <v>-17.928510000000017</v>
      </c>
      <c r="I407" s="15">
        <f t="shared" si="13"/>
        <v>-0.10478381063705446</v>
      </c>
      <c r="J407" s="69" t="s">
        <v>1320</v>
      </c>
      <c r="K407" s="16" t="s">
        <v>1321</v>
      </c>
    </row>
    <row r="408" spans="1:11" x14ac:dyDescent="0.25">
      <c r="A408" s="23">
        <v>12422203</v>
      </c>
      <c r="B408" s="23">
        <v>2022</v>
      </c>
      <c r="C408" s="13">
        <v>2022</v>
      </c>
      <c r="D408" s="17" t="s">
        <v>687</v>
      </c>
      <c r="E408" s="17" t="s">
        <v>688</v>
      </c>
      <c r="F408" s="10">
        <v>49.6</v>
      </c>
      <c r="G408" s="10">
        <v>50.306339999999999</v>
      </c>
      <c r="H408" s="14">
        <f t="shared" si="12"/>
        <v>0.7063399999999973</v>
      </c>
      <c r="I408" s="15">
        <f t="shared" si="13"/>
        <v>1.4240725806451558E-2</v>
      </c>
      <c r="J408" s="69" t="s">
        <v>1320</v>
      </c>
      <c r="K408" s="16" t="s">
        <v>1321</v>
      </c>
    </row>
    <row r="409" spans="1:11" x14ac:dyDescent="0.25">
      <c r="A409" s="23">
        <v>13332201</v>
      </c>
      <c r="B409" s="23">
        <v>2022</v>
      </c>
      <c r="C409" s="13">
        <v>2022</v>
      </c>
      <c r="D409" s="17" t="s">
        <v>499</v>
      </c>
      <c r="E409" s="17" t="s">
        <v>689</v>
      </c>
      <c r="F409" s="10">
        <v>1360.5</v>
      </c>
      <c r="G409" s="10">
        <v>1216.9337600000001</v>
      </c>
      <c r="H409" s="14">
        <f t="shared" si="12"/>
        <v>-143.56623999999988</v>
      </c>
      <c r="I409" s="15">
        <f t="shared" si="13"/>
        <v>-0.10552461595001829</v>
      </c>
      <c r="J409" s="69" t="s">
        <v>1320</v>
      </c>
      <c r="K409" s="16" t="s">
        <v>1321</v>
      </c>
    </row>
    <row r="410" spans="1:11" x14ac:dyDescent="0.25">
      <c r="A410" s="23">
        <v>14112202</v>
      </c>
      <c r="B410" s="23">
        <v>2022</v>
      </c>
      <c r="C410" s="13">
        <v>2022</v>
      </c>
      <c r="D410" s="17" t="s">
        <v>690</v>
      </c>
      <c r="E410" s="17" t="s">
        <v>691</v>
      </c>
      <c r="F410" s="10">
        <v>499.1</v>
      </c>
      <c r="G410" s="10">
        <v>622.67489999999998</v>
      </c>
      <c r="H410" s="14">
        <f t="shared" si="12"/>
        <v>123.57489999999996</v>
      </c>
      <c r="I410" s="15">
        <f t="shared" si="13"/>
        <v>0.2475954718493287</v>
      </c>
      <c r="J410" s="69" t="s">
        <v>1320</v>
      </c>
      <c r="K410" s="16" t="s">
        <v>1321</v>
      </c>
    </row>
    <row r="411" spans="1:11" x14ac:dyDescent="0.25">
      <c r="A411" s="23">
        <v>12422208</v>
      </c>
      <c r="B411" s="23">
        <v>2022</v>
      </c>
      <c r="C411" s="13">
        <v>2022</v>
      </c>
      <c r="D411" s="17" t="s">
        <v>692</v>
      </c>
      <c r="E411" s="17" t="s">
        <v>693</v>
      </c>
      <c r="F411" s="10">
        <v>49.7</v>
      </c>
      <c r="G411" s="10">
        <v>48.892139999999998</v>
      </c>
      <c r="H411" s="14">
        <f t="shared" si="12"/>
        <v>-0.80786000000000513</v>
      </c>
      <c r="I411" s="15">
        <f t="shared" si="13"/>
        <v>-1.6254728370221429E-2</v>
      </c>
      <c r="J411" s="69" t="s">
        <v>1320</v>
      </c>
      <c r="K411" s="16" t="s">
        <v>1321</v>
      </c>
    </row>
    <row r="412" spans="1:11" x14ac:dyDescent="0.25">
      <c r="A412" s="23">
        <v>13252205</v>
      </c>
      <c r="B412" s="23">
        <v>2022</v>
      </c>
      <c r="C412" s="13">
        <v>2022</v>
      </c>
      <c r="D412" s="17" t="s">
        <v>694</v>
      </c>
      <c r="E412" s="25" t="s">
        <v>695</v>
      </c>
      <c r="F412" s="10">
        <v>614.5</v>
      </c>
      <c r="G412" s="10">
        <v>552.47328000000005</v>
      </c>
      <c r="H412" s="14">
        <f t="shared" si="12"/>
        <v>-62.026719999999955</v>
      </c>
      <c r="I412" s="15">
        <f t="shared" si="13"/>
        <v>-0.10093851912123671</v>
      </c>
      <c r="J412" s="69" t="s">
        <v>1320</v>
      </c>
      <c r="K412" s="16" t="s">
        <v>1321</v>
      </c>
    </row>
    <row r="413" spans="1:11" x14ac:dyDescent="0.25">
      <c r="A413" s="23">
        <v>20682211</v>
      </c>
      <c r="B413" s="23">
        <v>2022</v>
      </c>
      <c r="C413" s="13">
        <v>2022</v>
      </c>
      <c r="D413" s="17" t="s">
        <v>696</v>
      </c>
      <c r="E413" s="17" t="s">
        <v>697</v>
      </c>
      <c r="F413" s="10">
        <v>439.5</v>
      </c>
      <c r="G413" s="10">
        <v>409.11871000000002</v>
      </c>
      <c r="H413" s="14">
        <f t="shared" si="12"/>
        <v>-30.381289999999979</v>
      </c>
      <c r="I413" s="15">
        <f t="shared" si="13"/>
        <v>-6.9126939704209286E-2</v>
      </c>
      <c r="J413" s="69" t="s">
        <v>1320</v>
      </c>
      <c r="K413" s="16" t="s">
        <v>1321</v>
      </c>
    </row>
    <row r="414" spans="1:11" x14ac:dyDescent="0.25">
      <c r="A414" s="23">
        <v>13492201</v>
      </c>
      <c r="B414" s="23">
        <v>2022</v>
      </c>
      <c r="C414" s="13">
        <v>2022</v>
      </c>
      <c r="D414" s="17" t="s">
        <v>698</v>
      </c>
      <c r="E414" s="17" t="s">
        <v>699</v>
      </c>
      <c r="F414" s="10">
        <v>1603.5</v>
      </c>
      <c r="G414" s="10">
        <v>1986.46684</v>
      </c>
      <c r="H414" s="14">
        <f t="shared" si="12"/>
        <v>382.96684000000005</v>
      </c>
      <c r="I414" s="15">
        <f t="shared" si="13"/>
        <v>0.23883183037106334</v>
      </c>
      <c r="J414" s="69" t="s">
        <v>1320</v>
      </c>
      <c r="K414" s="16" t="s">
        <v>1321</v>
      </c>
    </row>
    <row r="415" spans="1:11" x14ac:dyDescent="0.25">
      <c r="A415" s="23">
        <v>12982201</v>
      </c>
      <c r="B415" s="23">
        <v>2022</v>
      </c>
      <c r="C415" s="13">
        <v>2022</v>
      </c>
      <c r="D415" s="17" t="s">
        <v>700</v>
      </c>
      <c r="E415" s="17" t="s">
        <v>701</v>
      </c>
      <c r="F415" s="10">
        <v>199.6</v>
      </c>
      <c r="G415" s="10">
        <v>170.5701</v>
      </c>
      <c r="H415" s="14">
        <f t="shared" si="12"/>
        <v>-29.029899999999998</v>
      </c>
      <c r="I415" s="15">
        <f t="shared" si="13"/>
        <v>-0.14544038076152305</v>
      </c>
      <c r="J415" s="69" t="s">
        <v>1320</v>
      </c>
      <c r="K415" s="16" t="s">
        <v>1321</v>
      </c>
    </row>
    <row r="416" spans="1:11" x14ac:dyDescent="0.25">
      <c r="A416" s="23">
        <v>12422204</v>
      </c>
      <c r="B416" s="23">
        <v>2022</v>
      </c>
      <c r="C416" s="13">
        <v>2022</v>
      </c>
      <c r="D416" s="17" t="s">
        <v>502</v>
      </c>
      <c r="E416" s="17" t="s">
        <v>702</v>
      </c>
      <c r="F416" s="10">
        <v>226.6</v>
      </c>
      <c r="G416" s="10">
        <v>192.73472000000001</v>
      </c>
      <c r="H416" s="14">
        <f t="shared" si="12"/>
        <v>-33.865279999999984</v>
      </c>
      <c r="I416" s="15">
        <f t="shared" si="13"/>
        <v>-0.14944960282436004</v>
      </c>
      <c r="J416" s="69" t="s">
        <v>1320</v>
      </c>
      <c r="K416" s="16" t="s">
        <v>1321</v>
      </c>
    </row>
    <row r="417" spans="1:11" x14ac:dyDescent="0.25">
      <c r="A417" s="23">
        <v>12422205</v>
      </c>
      <c r="B417" s="23">
        <v>2022</v>
      </c>
      <c r="C417" s="13">
        <v>2022</v>
      </c>
      <c r="D417" s="17" t="s">
        <v>703</v>
      </c>
      <c r="E417" s="17" t="s">
        <v>704</v>
      </c>
      <c r="F417" s="10">
        <v>42</v>
      </c>
      <c r="G417" s="10">
        <v>56.027910000000006</v>
      </c>
      <c r="H417" s="14">
        <f t="shared" si="12"/>
        <v>14.027910000000006</v>
      </c>
      <c r="I417" s="15">
        <f t="shared" si="13"/>
        <v>0.33399785714285729</v>
      </c>
      <c r="J417" s="69" t="s">
        <v>1320</v>
      </c>
      <c r="K417" s="16" t="s">
        <v>1321</v>
      </c>
    </row>
    <row r="418" spans="1:11" x14ac:dyDescent="0.25">
      <c r="A418" s="8">
        <v>12422206</v>
      </c>
      <c r="B418" s="23">
        <v>2022</v>
      </c>
      <c r="C418" s="13">
        <v>2022</v>
      </c>
      <c r="D418" s="17" t="s">
        <v>705</v>
      </c>
      <c r="E418" s="17" t="s">
        <v>706</v>
      </c>
      <c r="F418" s="10">
        <v>179.9</v>
      </c>
      <c r="G418" s="10">
        <v>124.74683</v>
      </c>
      <c r="H418" s="14">
        <f t="shared" si="12"/>
        <v>-55.153170000000003</v>
      </c>
      <c r="I418" s="15">
        <f t="shared" si="13"/>
        <v>-0.30657682045580881</v>
      </c>
      <c r="J418" s="69" t="s">
        <v>1320</v>
      </c>
      <c r="K418" s="16" t="s">
        <v>1321</v>
      </c>
    </row>
    <row r="419" spans="1:11" x14ac:dyDescent="0.25">
      <c r="A419" s="8">
        <v>13502191</v>
      </c>
      <c r="B419" s="8">
        <v>2021</v>
      </c>
      <c r="C419" s="13">
        <v>2022</v>
      </c>
      <c r="D419" s="17" t="s">
        <v>707</v>
      </c>
      <c r="E419" s="17" t="s">
        <v>708</v>
      </c>
      <c r="F419" s="10">
        <v>1581.501</v>
      </c>
      <c r="G419" s="10">
        <v>1844.09555</v>
      </c>
      <c r="H419" s="14">
        <f t="shared" si="12"/>
        <v>262.59455000000003</v>
      </c>
      <c r="I419" s="15">
        <f t="shared" si="13"/>
        <v>0.16604134300262854</v>
      </c>
      <c r="J419" s="69" t="s">
        <v>1320</v>
      </c>
      <c r="K419" s="16" t="s">
        <v>1321</v>
      </c>
    </row>
    <row r="420" spans="1:11" x14ac:dyDescent="0.25">
      <c r="A420" s="8">
        <v>13252122</v>
      </c>
      <c r="B420" s="8">
        <v>2021</v>
      </c>
      <c r="C420" s="13">
        <v>2022</v>
      </c>
      <c r="D420" s="17" t="s">
        <v>709</v>
      </c>
      <c r="E420" s="17" t="s">
        <v>710</v>
      </c>
      <c r="F420" s="10">
        <v>1393.1569999999999</v>
      </c>
      <c r="G420" s="10">
        <v>2047.83215</v>
      </c>
      <c r="H420" s="14">
        <f t="shared" si="12"/>
        <v>654.67515000000003</v>
      </c>
      <c r="I420" s="15">
        <f t="shared" si="13"/>
        <v>0.46992201883922635</v>
      </c>
      <c r="J420" s="69" t="s">
        <v>1320</v>
      </c>
      <c r="K420" s="16" t="s">
        <v>1321</v>
      </c>
    </row>
    <row r="421" spans="1:11" x14ac:dyDescent="0.25">
      <c r="A421" s="8">
        <v>13251910</v>
      </c>
      <c r="B421" s="8">
        <v>2019</v>
      </c>
      <c r="C421" s="13">
        <v>2022</v>
      </c>
      <c r="D421" s="17" t="s">
        <v>711</v>
      </c>
      <c r="E421" s="17" t="s">
        <v>712</v>
      </c>
      <c r="F421" s="10">
        <v>4579.3999999999996</v>
      </c>
      <c r="G421" s="10">
        <v>2781.0307299999999</v>
      </c>
      <c r="H421" s="14">
        <f t="shared" si="12"/>
        <v>-1798.3692699999997</v>
      </c>
      <c r="I421" s="15">
        <f t="shared" si="13"/>
        <v>-0.39270849237891425</v>
      </c>
      <c r="J421" s="69" t="s">
        <v>1320</v>
      </c>
      <c r="K421" s="16" t="s">
        <v>1321</v>
      </c>
    </row>
    <row r="422" spans="1:11" x14ac:dyDescent="0.25">
      <c r="A422" s="8">
        <v>13402202</v>
      </c>
      <c r="B422" s="8">
        <v>2022</v>
      </c>
      <c r="C422" s="13">
        <v>2022</v>
      </c>
      <c r="D422" s="17" t="s">
        <v>713</v>
      </c>
      <c r="E422" s="17" t="s">
        <v>714</v>
      </c>
      <c r="F422" s="10">
        <v>19.600000000000001</v>
      </c>
      <c r="G422" s="10">
        <v>20.030139999999999</v>
      </c>
      <c r="H422" s="14">
        <f t="shared" si="12"/>
        <v>0.43013999999999797</v>
      </c>
      <c r="I422" s="15">
        <f t="shared" si="13"/>
        <v>2.1945918367346835E-2</v>
      </c>
      <c r="J422" s="69" t="s">
        <v>1320</v>
      </c>
      <c r="K422" s="16" t="s">
        <v>1321</v>
      </c>
    </row>
    <row r="423" spans="1:11" x14ac:dyDescent="0.25">
      <c r="A423" s="8">
        <v>13252209</v>
      </c>
      <c r="B423" s="8">
        <v>2022</v>
      </c>
      <c r="C423" s="13">
        <v>2022</v>
      </c>
      <c r="D423" s="17" t="s">
        <v>715</v>
      </c>
      <c r="E423" s="17" t="s">
        <v>716</v>
      </c>
      <c r="F423" s="10">
        <v>171.21600000000001</v>
      </c>
      <c r="G423" s="10">
        <v>59.610480000000003</v>
      </c>
      <c r="H423" s="14">
        <f t="shared" si="12"/>
        <v>-111.60552000000001</v>
      </c>
      <c r="I423" s="15">
        <f t="shared" si="13"/>
        <v>-0.65184048219792545</v>
      </c>
      <c r="J423" s="69" t="s">
        <v>1320</v>
      </c>
      <c r="K423" s="16" t="s">
        <v>1321</v>
      </c>
    </row>
    <row r="424" spans="1:11" x14ac:dyDescent="0.25">
      <c r="A424" s="8">
        <v>13252107</v>
      </c>
      <c r="B424" s="8">
        <v>2021</v>
      </c>
      <c r="C424" s="13">
        <v>2022</v>
      </c>
      <c r="D424" s="17" t="s">
        <v>596</v>
      </c>
      <c r="E424" s="17" t="s">
        <v>597</v>
      </c>
      <c r="F424" s="10">
        <v>346.40800000000002</v>
      </c>
      <c r="G424" s="10">
        <v>219.51249999999999</v>
      </c>
      <c r="H424" s="14">
        <f t="shared" si="12"/>
        <v>-126.89550000000003</v>
      </c>
      <c r="I424" s="15">
        <f t="shared" si="13"/>
        <v>-0.36631804115378402</v>
      </c>
      <c r="J424" s="69" t="s">
        <v>1320</v>
      </c>
      <c r="K424" s="16" t="s">
        <v>1321</v>
      </c>
    </row>
    <row r="425" spans="1:11" x14ac:dyDescent="0.25">
      <c r="A425" s="8">
        <v>13252109</v>
      </c>
      <c r="B425" s="8">
        <v>2021</v>
      </c>
      <c r="C425" s="13">
        <v>2022</v>
      </c>
      <c r="D425" s="17" t="s">
        <v>521</v>
      </c>
      <c r="E425" s="17" t="s">
        <v>522</v>
      </c>
      <c r="F425" s="10">
        <v>177.4</v>
      </c>
      <c r="G425" s="10">
        <v>156.54885999999999</v>
      </c>
      <c r="H425" s="14">
        <f t="shared" si="12"/>
        <v>-20.851140000000015</v>
      </c>
      <c r="I425" s="15">
        <f t="shared" si="13"/>
        <v>-0.11753742953776784</v>
      </c>
      <c r="J425" s="69" t="s">
        <v>1320</v>
      </c>
      <c r="K425" s="16" t="s">
        <v>1321</v>
      </c>
    </row>
    <row r="426" spans="1:11" x14ac:dyDescent="0.25">
      <c r="A426" s="8">
        <v>14272290</v>
      </c>
      <c r="B426" s="8">
        <v>2022</v>
      </c>
      <c r="C426" s="13">
        <v>2022</v>
      </c>
      <c r="D426" s="17" t="s">
        <v>717</v>
      </c>
      <c r="E426" s="17" t="s">
        <v>718</v>
      </c>
      <c r="F426" s="10">
        <v>443.8</v>
      </c>
      <c r="G426" s="10">
        <v>415.31421</v>
      </c>
      <c r="H426" s="14">
        <f t="shared" si="12"/>
        <v>-28.485790000000009</v>
      </c>
      <c r="I426" s="15">
        <f t="shared" si="13"/>
        <v>-6.4186097341144679E-2</v>
      </c>
      <c r="J426" s="69" t="s">
        <v>1320</v>
      </c>
      <c r="K426" s="16" t="s">
        <v>1321</v>
      </c>
    </row>
    <row r="427" spans="1:11" x14ac:dyDescent="0.25">
      <c r="A427" s="8">
        <v>12932204</v>
      </c>
      <c r="B427" s="8">
        <v>2022</v>
      </c>
      <c r="C427" s="13">
        <v>2022</v>
      </c>
      <c r="D427" s="17" t="s">
        <v>719</v>
      </c>
      <c r="E427" s="17" t="s">
        <v>408</v>
      </c>
      <c r="F427" s="10">
        <v>469.5</v>
      </c>
      <c r="G427" s="10">
        <v>587.47735</v>
      </c>
      <c r="H427" s="14">
        <f t="shared" si="12"/>
        <v>117.97735</v>
      </c>
      <c r="I427" s="15">
        <f t="shared" si="13"/>
        <v>0.25128296059637911</v>
      </c>
      <c r="J427" s="69" t="s">
        <v>1320</v>
      </c>
      <c r="K427" s="16" t="s">
        <v>1321</v>
      </c>
    </row>
    <row r="428" spans="1:11" x14ac:dyDescent="0.25">
      <c r="A428" s="8">
        <v>12962204</v>
      </c>
      <c r="B428" s="8">
        <v>2022</v>
      </c>
      <c r="C428" s="13">
        <v>2022</v>
      </c>
      <c r="D428" s="17" t="s">
        <v>720</v>
      </c>
      <c r="E428" s="17" t="s">
        <v>721</v>
      </c>
      <c r="F428" s="10">
        <v>18.899999999999999</v>
      </c>
      <c r="G428" s="10">
        <v>18.507369999999998</v>
      </c>
      <c r="H428" s="14">
        <f t="shared" si="12"/>
        <v>-0.39263000000000048</v>
      </c>
      <c r="I428" s="15">
        <f t="shared" si="13"/>
        <v>-2.0774074074074101E-2</v>
      </c>
      <c r="J428" s="69" t="s">
        <v>1320</v>
      </c>
      <c r="K428" s="16" t="s">
        <v>1321</v>
      </c>
    </row>
    <row r="429" spans="1:11" x14ac:dyDescent="0.25">
      <c r="A429" s="8">
        <v>12962205</v>
      </c>
      <c r="B429" s="8">
        <v>2022</v>
      </c>
      <c r="C429" s="13">
        <v>2022</v>
      </c>
      <c r="D429" s="17" t="s">
        <v>722</v>
      </c>
      <c r="E429" s="17" t="s">
        <v>723</v>
      </c>
      <c r="F429" s="10">
        <v>3623.5</v>
      </c>
      <c r="G429" s="10">
        <v>2485.5916099999999</v>
      </c>
      <c r="H429" s="14">
        <f t="shared" si="12"/>
        <v>-1137.9083900000001</v>
      </c>
      <c r="I429" s="15">
        <f t="shared" si="13"/>
        <v>-0.3140357085690631</v>
      </c>
      <c r="J429" s="69" t="s">
        <v>1320</v>
      </c>
      <c r="K429" s="16" t="s">
        <v>1321</v>
      </c>
    </row>
    <row r="430" spans="1:11" x14ac:dyDescent="0.25">
      <c r="A430" s="8">
        <v>12932205</v>
      </c>
      <c r="B430" s="8">
        <v>2022</v>
      </c>
      <c r="C430" s="13">
        <v>2022</v>
      </c>
      <c r="D430" s="17" t="s">
        <v>724</v>
      </c>
      <c r="E430" s="17" t="s">
        <v>725</v>
      </c>
      <c r="F430" s="10">
        <v>225.4</v>
      </c>
      <c r="G430" s="10">
        <v>564.40012999999999</v>
      </c>
      <c r="H430" s="14">
        <f t="shared" si="12"/>
        <v>339.00013000000001</v>
      </c>
      <c r="I430" s="15">
        <f t="shared" si="13"/>
        <v>1.5039934782608695</v>
      </c>
      <c r="J430" s="69" t="s">
        <v>1320</v>
      </c>
      <c r="K430" s="16" t="s">
        <v>1321</v>
      </c>
    </row>
    <row r="431" spans="1:11" x14ac:dyDescent="0.25">
      <c r="A431" s="8">
        <v>12932206</v>
      </c>
      <c r="B431" s="8">
        <v>2022</v>
      </c>
      <c r="C431" s="13">
        <v>2022</v>
      </c>
      <c r="D431" s="17" t="s">
        <v>726</v>
      </c>
      <c r="E431" s="17" t="s">
        <v>727</v>
      </c>
      <c r="F431" s="10">
        <v>225</v>
      </c>
      <c r="G431" s="10">
        <v>251.13585999999998</v>
      </c>
      <c r="H431" s="14">
        <f t="shared" si="12"/>
        <v>26.13585999999998</v>
      </c>
      <c r="I431" s="15">
        <f t="shared" si="13"/>
        <v>0.11615937777777768</v>
      </c>
      <c r="J431" s="69" t="s">
        <v>1320</v>
      </c>
      <c r="K431" s="16" t="s">
        <v>1321</v>
      </c>
    </row>
    <row r="432" spans="1:11" x14ac:dyDescent="0.25">
      <c r="A432" s="8">
        <v>12932209</v>
      </c>
      <c r="B432" s="8">
        <v>2022</v>
      </c>
      <c r="C432" s="13">
        <v>2022</v>
      </c>
      <c r="D432" s="17" t="s">
        <v>728</v>
      </c>
      <c r="E432" s="17" t="s">
        <v>729</v>
      </c>
      <c r="F432" s="10">
        <v>187.3</v>
      </c>
      <c r="G432" s="10">
        <v>151.90232999999998</v>
      </c>
      <c r="H432" s="14">
        <f t="shared" si="12"/>
        <v>-35.397670000000033</v>
      </c>
      <c r="I432" s="15">
        <f t="shared" si="13"/>
        <v>-0.18898916177255756</v>
      </c>
      <c r="J432" s="69" t="s">
        <v>1320</v>
      </c>
      <c r="K432" s="16" t="s">
        <v>1321</v>
      </c>
    </row>
    <row r="433" spans="1:11" x14ac:dyDescent="0.25">
      <c r="A433" s="8">
        <v>20082201</v>
      </c>
      <c r="B433" s="8">
        <v>2022</v>
      </c>
      <c r="C433" s="13">
        <v>2022</v>
      </c>
      <c r="D433" s="17" t="s">
        <v>730</v>
      </c>
      <c r="E433" s="17" t="s">
        <v>731</v>
      </c>
      <c r="F433" s="10">
        <v>67.099999999999994</v>
      </c>
      <c r="G433" s="10">
        <v>68.824339999999992</v>
      </c>
      <c r="H433" s="14">
        <f t="shared" si="12"/>
        <v>1.724339999999998</v>
      </c>
      <c r="I433" s="15">
        <f t="shared" si="13"/>
        <v>2.5698062593144534E-2</v>
      </c>
      <c r="J433" s="69" t="s">
        <v>1320</v>
      </c>
      <c r="K433" s="16" t="s">
        <v>1321</v>
      </c>
    </row>
    <row r="434" spans="1:11" x14ac:dyDescent="0.25">
      <c r="A434" s="8">
        <v>12902002</v>
      </c>
      <c r="B434" s="8">
        <v>2020</v>
      </c>
      <c r="C434" s="13">
        <v>2022</v>
      </c>
      <c r="D434" s="17" t="s">
        <v>732</v>
      </c>
      <c r="E434" s="25" t="s">
        <v>733</v>
      </c>
      <c r="F434" s="10">
        <v>355.923</v>
      </c>
      <c r="G434" s="10">
        <v>895.63261</v>
      </c>
      <c r="H434" s="14">
        <f t="shared" si="12"/>
        <v>539.70961</v>
      </c>
      <c r="I434" s="15">
        <f t="shared" si="13"/>
        <v>1.5163662084214844</v>
      </c>
      <c r="J434" s="69" t="s">
        <v>1320</v>
      </c>
      <c r="K434" s="16" t="s">
        <v>1321</v>
      </c>
    </row>
    <row r="435" spans="1:11" x14ac:dyDescent="0.25">
      <c r="A435" s="8">
        <v>12842001</v>
      </c>
      <c r="B435" s="8">
        <v>2020</v>
      </c>
      <c r="C435" s="13">
        <v>2022</v>
      </c>
      <c r="D435" s="17" t="s">
        <v>734</v>
      </c>
      <c r="E435" s="25" t="s">
        <v>734</v>
      </c>
      <c r="F435" s="10">
        <v>407.15300000000002</v>
      </c>
      <c r="G435" s="10">
        <v>396.23444000000001</v>
      </c>
      <c r="H435" s="14">
        <f t="shared" si="12"/>
        <v>-10.918560000000014</v>
      </c>
      <c r="I435" s="15">
        <f t="shared" si="13"/>
        <v>-2.6816847720635764E-2</v>
      </c>
      <c r="J435" s="69" t="s">
        <v>1320</v>
      </c>
      <c r="K435" s="16" t="s">
        <v>1321</v>
      </c>
    </row>
    <row r="436" spans="1:11" x14ac:dyDescent="0.25">
      <c r="A436" s="8">
        <v>12962002</v>
      </c>
      <c r="B436" s="8">
        <v>2020</v>
      </c>
      <c r="C436" s="13">
        <v>2022</v>
      </c>
      <c r="D436" s="17" t="s">
        <v>735</v>
      </c>
      <c r="E436" s="17" t="s">
        <v>736</v>
      </c>
      <c r="F436" s="10">
        <v>348.7</v>
      </c>
      <c r="G436" s="10">
        <v>512.73267999999996</v>
      </c>
      <c r="H436" s="14">
        <f t="shared" si="12"/>
        <v>164.03267999999997</v>
      </c>
      <c r="I436" s="15">
        <f t="shared" si="13"/>
        <v>0.47041204473759674</v>
      </c>
      <c r="J436" s="69" t="s">
        <v>1320</v>
      </c>
      <c r="K436" s="16" t="s">
        <v>1321</v>
      </c>
    </row>
    <row r="437" spans="1:11" x14ac:dyDescent="0.25">
      <c r="A437" s="8">
        <v>12922101</v>
      </c>
      <c r="B437" s="8">
        <v>2021</v>
      </c>
      <c r="C437" s="13">
        <v>2022</v>
      </c>
      <c r="D437" s="17" t="s">
        <v>737</v>
      </c>
      <c r="E437" s="17" t="s">
        <v>738</v>
      </c>
      <c r="F437" s="10">
        <v>556.80799999999999</v>
      </c>
      <c r="G437" s="10">
        <v>481.65846000000005</v>
      </c>
      <c r="H437" s="14">
        <f t="shared" si="12"/>
        <v>-75.149539999999945</v>
      </c>
      <c r="I437" s="15">
        <f t="shared" si="13"/>
        <v>-0.13496490711340345</v>
      </c>
      <c r="J437" s="69" t="s">
        <v>1320</v>
      </c>
      <c r="K437" s="16" t="s">
        <v>1321</v>
      </c>
    </row>
    <row r="438" spans="1:11" x14ac:dyDescent="0.25">
      <c r="A438" s="8">
        <v>12932103</v>
      </c>
      <c r="B438" s="8">
        <v>2021</v>
      </c>
      <c r="C438" s="13">
        <v>2022</v>
      </c>
      <c r="D438" s="17" t="s">
        <v>739</v>
      </c>
      <c r="E438" s="17" t="s">
        <v>740</v>
      </c>
      <c r="F438" s="10">
        <v>9160.8790000000008</v>
      </c>
      <c r="G438" s="10">
        <v>7106.4587799999999</v>
      </c>
      <c r="H438" s="14">
        <f t="shared" si="12"/>
        <v>-2054.4202200000009</v>
      </c>
      <c r="I438" s="15">
        <f t="shared" si="13"/>
        <v>-0.22426016324416037</v>
      </c>
      <c r="J438" s="69" t="s">
        <v>1320</v>
      </c>
      <c r="K438" s="16" t="s">
        <v>1321</v>
      </c>
    </row>
    <row r="439" spans="1:11" x14ac:dyDescent="0.25">
      <c r="A439" s="8">
        <v>12812101</v>
      </c>
      <c r="B439" s="8">
        <v>2021</v>
      </c>
      <c r="C439" s="13">
        <v>2022</v>
      </c>
      <c r="D439" s="17" t="s">
        <v>741</v>
      </c>
      <c r="E439" s="17" t="s">
        <v>742</v>
      </c>
      <c r="F439" s="10">
        <v>199.5</v>
      </c>
      <c r="G439" s="10">
        <v>336.72492999999997</v>
      </c>
      <c r="H439" s="14">
        <f t="shared" si="12"/>
        <v>137.22492999999997</v>
      </c>
      <c r="I439" s="15">
        <f t="shared" si="13"/>
        <v>0.68784426065162896</v>
      </c>
      <c r="J439" s="69" t="s">
        <v>1320</v>
      </c>
      <c r="K439" s="16" t="s">
        <v>1321</v>
      </c>
    </row>
    <row r="440" spans="1:11" x14ac:dyDescent="0.25">
      <c r="A440" s="8">
        <v>12922102</v>
      </c>
      <c r="B440" s="8">
        <v>2021</v>
      </c>
      <c r="C440" s="13">
        <v>2022</v>
      </c>
      <c r="D440" s="17" t="s">
        <v>743</v>
      </c>
      <c r="E440" s="17" t="s">
        <v>744</v>
      </c>
      <c r="F440" s="10">
        <v>1161.7</v>
      </c>
      <c r="G440" s="10">
        <v>383.20380999999998</v>
      </c>
      <c r="H440" s="14">
        <f t="shared" si="12"/>
        <v>-778.49619000000007</v>
      </c>
      <c r="I440" s="15">
        <f t="shared" si="13"/>
        <v>-0.6701353103210812</v>
      </c>
      <c r="J440" s="69" t="s">
        <v>1320</v>
      </c>
      <c r="K440" s="16" t="s">
        <v>1321</v>
      </c>
    </row>
    <row r="441" spans="1:11" x14ac:dyDescent="0.25">
      <c r="A441" s="8">
        <v>12972102</v>
      </c>
      <c r="B441" s="8">
        <v>2021</v>
      </c>
      <c r="C441" s="13">
        <v>2022</v>
      </c>
      <c r="D441" s="17" t="s">
        <v>745</v>
      </c>
      <c r="E441" s="17" t="s">
        <v>746</v>
      </c>
      <c r="F441" s="10">
        <v>2361.1</v>
      </c>
      <c r="G441" s="10">
        <v>2668.95696</v>
      </c>
      <c r="H441" s="14">
        <f t="shared" si="12"/>
        <v>307.85696000000007</v>
      </c>
      <c r="I441" s="15">
        <f t="shared" si="13"/>
        <v>0.1303870907627801</v>
      </c>
      <c r="J441" s="69" t="s">
        <v>1320</v>
      </c>
      <c r="K441" s="16" t="s">
        <v>1321</v>
      </c>
    </row>
    <row r="442" spans="1:11" x14ac:dyDescent="0.25">
      <c r="A442" s="8">
        <v>12932203</v>
      </c>
      <c r="B442" s="8">
        <v>2022</v>
      </c>
      <c r="C442" s="13">
        <v>2022</v>
      </c>
      <c r="D442" s="17" t="s">
        <v>747</v>
      </c>
      <c r="E442" s="17" t="s">
        <v>748</v>
      </c>
      <c r="F442" s="10">
        <v>304.8</v>
      </c>
      <c r="G442" s="10">
        <v>331.65253999999999</v>
      </c>
      <c r="H442" s="14">
        <f t="shared" si="12"/>
        <v>26.852539999999976</v>
      </c>
      <c r="I442" s="15">
        <f t="shared" si="13"/>
        <v>8.8098884514435621E-2</v>
      </c>
      <c r="J442" s="69" t="s">
        <v>1320</v>
      </c>
      <c r="K442" s="16" t="s">
        <v>1321</v>
      </c>
    </row>
    <row r="443" spans="1:11" x14ac:dyDescent="0.25">
      <c r="A443" s="8">
        <v>12972201</v>
      </c>
      <c r="B443" s="8">
        <v>2022</v>
      </c>
      <c r="C443" s="13">
        <v>2022</v>
      </c>
      <c r="D443" s="17" t="s">
        <v>749</v>
      </c>
      <c r="E443" s="17" t="s">
        <v>750</v>
      </c>
      <c r="F443" s="10">
        <v>70.099999999999994</v>
      </c>
      <c r="G443" s="10">
        <v>58.202539999999999</v>
      </c>
      <c r="H443" s="14">
        <f t="shared" si="12"/>
        <v>-11.897459999999995</v>
      </c>
      <c r="I443" s="15">
        <f t="shared" si="13"/>
        <v>-0.16972125534950067</v>
      </c>
      <c r="J443" s="69" t="s">
        <v>1320</v>
      </c>
      <c r="K443" s="16" t="s">
        <v>1321</v>
      </c>
    </row>
    <row r="444" spans="1:11" x14ac:dyDescent="0.25">
      <c r="A444" s="8">
        <v>12972202</v>
      </c>
      <c r="B444" s="8">
        <v>2022</v>
      </c>
      <c r="C444" s="13">
        <v>2022</v>
      </c>
      <c r="D444" s="17" t="s">
        <v>751</v>
      </c>
      <c r="E444" s="17" t="s">
        <v>752</v>
      </c>
      <c r="F444" s="10">
        <v>336.5</v>
      </c>
      <c r="G444" s="10">
        <v>192.38489000000001</v>
      </c>
      <c r="H444" s="14">
        <f t="shared" si="12"/>
        <v>-144.11510999999999</v>
      </c>
      <c r="I444" s="15">
        <f t="shared" si="13"/>
        <v>-0.42827670133729567</v>
      </c>
      <c r="J444" s="69" t="s">
        <v>1320</v>
      </c>
      <c r="K444" s="16" t="s">
        <v>1321</v>
      </c>
    </row>
    <row r="445" spans="1:11" x14ac:dyDescent="0.25">
      <c r="A445" s="8">
        <v>12962202</v>
      </c>
      <c r="B445" s="8">
        <v>2022</v>
      </c>
      <c r="C445" s="13">
        <v>2022</v>
      </c>
      <c r="D445" s="17" t="s">
        <v>753</v>
      </c>
      <c r="E445" s="17" t="s">
        <v>754</v>
      </c>
      <c r="F445" s="10">
        <v>491.3</v>
      </c>
      <c r="G445" s="10">
        <v>907.71659999999997</v>
      </c>
      <c r="H445" s="14">
        <f t="shared" si="12"/>
        <v>416.41659999999996</v>
      </c>
      <c r="I445" s="15">
        <f t="shared" si="13"/>
        <v>0.84758111133726832</v>
      </c>
      <c r="J445" s="69" t="s">
        <v>1320</v>
      </c>
      <c r="K445" s="16" t="s">
        <v>1321</v>
      </c>
    </row>
    <row r="446" spans="1:11" x14ac:dyDescent="0.25">
      <c r="A446" s="8">
        <v>12972203</v>
      </c>
      <c r="B446" s="8">
        <v>2022</v>
      </c>
      <c r="C446" s="13">
        <v>2022</v>
      </c>
      <c r="D446" s="17" t="s">
        <v>617</v>
      </c>
      <c r="E446" s="17" t="s">
        <v>755</v>
      </c>
      <c r="F446" s="10">
        <v>3014.2</v>
      </c>
      <c r="G446" s="10">
        <v>3899.3703100000002</v>
      </c>
      <c r="H446" s="14">
        <f t="shared" si="12"/>
        <v>885.17031000000043</v>
      </c>
      <c r="I446" s="15">
        <f t="shared" si="13"/>
        <v>0.29366674739566068</v>
      </c>
      <c r="J446" s="69" t="s">
        <v>1320</v>
      </c>
      <c r="K446" s="16" t="s">
        <v>1321</v>
      </c>
    </row>
    <row r="447" spans="1:11" x14ac:dyDescent="0.25">
      <c r="A447" s="23">
        <v>14362001</v>
      </c>
      <c r="B447" s="23">
        <v>2020</v>
      </c>
      <c r="C447" s="13">
        <v>2023</v>
      </c>
      <c r="D447" s="17" t="s">
        <v>756</v>
      </c>
      <c r="E447" s="28" t="s">
        <v>757</v>
      </c>
      <c r="F447" s="10">
        <v>2313.5555399999998</v>
      </c>
      <c r="G447" s="10">
        <v>1335.89915</v>
      </c>
      <c r="H447" s="14">
        <f t="shared" si="12"/>
        <v>-977.65638999999987</v>
      </c>
      <c r="I447" s="15">
        <f t="shared" si="13"/>
        <v>-0.42257744545004522</v>
      </c>
      <c r="J447" s="69" t="s">
        <v>1320</v>
      </c>
      <c r="K447" s="16" t="s">
        <v>1321</v>
      </c>
    </row>
    <row r="448" spans="1:11" x14ac:dyDescent="0.25">
      <c r="A448" s="23">
        <v>20082002</v>
      </c>
      <c r="B448" s="23">
        <v>2020</v>
      </c>
      <c r="C448" s="13">
        <v>2023</v>
      </c>
      <c r="D448" s="17" t="s">
        <v>758</v>
      </c>
      <c r="E448" s="28" t="s">
        <v>759</v>
      </c>
      <c r="F448" s="10">
        <v>882.84768000000008</v>
      </c>
      <c r="G448" s="10">
        <v>964.65198999999996</v>
      </c>
      <c r="H448" s="14">
        <f t="shared" si="12"/>
        <v>81.804309999999873</v>
      </c>
      <c r="I448" s="15">
        <f t="shared" si="13"/>
        <v>9.2659596726810067E-2</v>
      </c>
      <c r="J448" s="69" t="s">
        <v>1320</v>
      </c>
      <c r="K448" s="16" t="s">
        <v>1321</v>
      </c>
    </row>
    <row r="449" spans="1:11" x14ac:dyDescent="0.25">
      <c r="A449" s="23">
        <v>13462105</v>
      </c>
      <c r="B449" s="23">
        <v>2021</v>
      </c>
      <c r="C449" s="13">
        <v>2023</v>
      </c>
      <c r="D449" s="17" t="s">
        <v>760</v>
      </c>
      <c r="E449" s="17" t="s">
        <v>761</v>
      </c>
      <c r="F449" s="10">
        <v>478.00503000000003</v>
      </c>
      <c r="G449" s="10">
        <v>357.29338999999999</v>
      </c>
      <c r="H449" s="14">
        <f t="shared" si="12"/>
        <v>-120.71164000000005</v>
      </c>
      <c r="I449" s="15">
        <f t="shared" si="13"/>
        <v>-0.25253215431645154</v>
      </c>
      <c r="J449" s="69" t="s">
        <v>1320</v>
      </c>
      <c r="K449" s="16" t="s">
        <v>1321</v>
      </c>
    </row>
    <row r="450" spans="1:11" x14ac:dyDescent="0.25">
      <c r="A450" s="23">
        <v>13462001</v>
      </c>
      <c r="B450" s="23">
        <v>2020</v>
      </c>
      <c r="C450" s="13">
        <v>2023</v>
      </c>
      <c r="D450" s="17" t="s">
        <v>762</v>
      </c>
      <c r="E450" s="17" t="s">
        <v>763</v>
      </c>
      <c r="F450" s="10">
        <v>8848.5693699999993</v>
      </c>
      <c r="G450" s="10">
        <v>4055.0590200000001</v>
      </c>
      <c r="H450" s="14">
        <f t="shared" ref="H450:H513" si="14">+G450-F450</f>
        <v>-4793.5103499999987</v>
      </c>
      <c r="I450" s="15">
        <f t="shared" ref="I450:I513" si="15">+H450/F450</f>
        <v>-0.54172715944927929</v>
      </c>
      <c r="J450" s="69" t="s">
        <v>1320</v>
      </c>
      <c r="K450" s="16" t="s">
        <v>1321</v>
      </c>
    </row>
    <row r="451" spans="1:11" x14ac:dyDescent="0.25">
      <c r="A451" s="23">
        <v>13252108</v>
      </c>
      <c r="B451" s="23">
        <v>2021</v>
      </c>
      <c r="C451" s="13">
        <v>2023</v>
      </c>
      <c r="D451" s="17" t="s">
        <v>764</v>
      </c>
      <c r="E451" s="28" t="s">
        <v>765</v>
      </c>
      <c r="F451" s="10">
        <v>921.49896000000001</v>
      </c>
      <c r="G451" s="10">
        <v>521.91261999999995</v>
      </c>
      <c r="H451" s="14">
        <f t="shared" si="14"/>
        <v>-399.58634000000006</v>
      </c>
      <c r="I451" s="15">
        <f t="shared" si="15"/>
        <v>-0.43362646876997024</v>
      </c>
      <c r="J451" s="69" t="s">
        <v>1320</v>
      </c>
      <c r="K451" s="16" t="s">
        <v>1321</v>
      </c>
    </row>
    <row r="452" spans="1:11" x14ac:dyDescent="0.25">
      <c r="A452" s="23">
        <v>12932104</v>
      </c>
      <c r="B452" s="23">
        <v>2021</v>
      </c>
      <c r="C452" s="13">
        <v>2023</v>
      </c>
      <c r="D452" s="17" t="s">
        <v>766</v>
      </c>
      <c r="E452" s="17" t="s">
        <v>766</v>
      </c>
      <c r="F452" s="10">
        <v>384.96840000000003</v>
      </c>
      <c r="G452" s="10">
        <v>353.38376</v>
      </c>
      <c r="H452" s="14">
        <f t="shared" si="14"/>
        <v>-31.584640000000036</v>
      </c>
      <c r="I452" s="15">
        <f t="shared" si="15"/>
        <v>-8.2044760037447317E-2</v>
      </c>
      <c r="J452" s="69" t="s">
        <v>1320</v>
      </c>
      <c r="K452" s="16" t="s">
        <v>1321</v>
      </c>
    </row>
    <row r="453" spans="1:11" x14ac:dyDescent="0.25">
      <c r="A453" s="23">
        <v>12962105</v>
      </c>
      <c r="B453" s="23">
        <v>2021</v>
      </c>
      <c r="C453" s="13">
        <v>2023</v>
      </c>
      <c r="D453" s="17" t="s">
        <v>767</v>
      </c>
      <c r="E453" s="28" t="s">
        <v>768</v>
      </c>
      <c r="F453" s="10">
        <v>1122.6141100000002</v>
      </c>
      <c r="G453" s="10">
        <v>863.59189000000003</v>
      </c>
      <c r="H453" s="14">
        <f t="shared" si="14"/>
        <v>-259.02222000000017</v>
      </c>
      <c r="I453" s="15">
        <f t="shared" si="15"/>
        <v>-0.23073130623665519</v>
      </c>
      <c r="J453" s="69" t="s">
        <v>1320</v>
      </c>
      <c r="K453" s="16" t="s">
        <v>1321</v>
      </c>
    </row>
    <row r="454" spans="1:11" x14ac:dyDescent="0.25">
      <c r="A454" s="23">
        <v>20082102</v>
      </c>
      <c r="B454" s="23">
        <v>2021</v>
      </c>
      <c r="C454" s="13">
        <v>2023</v>
      </c>
      <c r="D454" s="17" t="s">
        <v>769</v>
      </c>
      <c r="E454" s="28" t="s">
        <v>770</v>
      </c>
      <c r="F454" s="10">
        <v>2324.60914</v>
      </c>
      <c r="G454" s="10">
        <v>1485.3388600000001</v>
      </c>
      <c r="H454" s="14">
        <f t="shared" si="14"/>
        <v>-839.27027999999996</v>
      </c>
      <c r="I454" s="15">
        <f t="shared" si="15"/>
        <v>-0.36103715913291123</v>
      </c>
      <c r="J454" s="69" t="s">
        <v>1320</v>
      </c>
      <c r="K454" s="16" t="s">
        <v>1321</v>
      </c>
    </row>
    <row r="455" spans="1:11" x14ac:dyDescent="0.25">
      <c r="A455" s="23">
        <v>13462101</v>
      </c>
      <c r="B455" s="23">
        <v>2021</v>
      </c>
      <c r="C455" s="13">
        <v>2023</v>
      </c>
      <c r="D455" s="17" t="s">
        <v>771</v>
      </c>
      <c r="E455" s="28" t="s">
        <v>772</v>
      </c>
      <c r="F455" s="10">
        <v>5909.7556699999996</v>
      </c>
      <c r="G455" s="10">
        <v>1838.99629</v>
      </c>
      <c r="H455" s="14">
        <f t="shared" si="14"/>
        <v>-4070.7593799999995</v>
      </c>
      <c r="I455" s="15">
        <f t="shared" si="15"/>
        <v>-0.68882025033024752</v>
      </c>
      <c r="J455" s="69" t="s">
        <v>1320</v>
      </c>
      <c r="K455" s="16" t="s">
        <v>1321</v>
      </c>
    </row>
    <row r="456" spans="1:11" x14ac:dyDescent="0.25">
      <c r="A456" s="23">
        <v>12422202</v>
      </c>
      <c r="B456" s="23">
        <v>2022</v>
      </c>
      <c r="C456" s="13">
        <v>2023</v>
      </c>
      <c r="D456" s="17" t="s">
        <v>773</v>
      </c>
      <c r="E456" s="28" t="s">
        <v>774</v>
      </c>
      <c r="F456" s="10">
        <v>312.59640000000002</v>
      </c>
      <c r="G456" s="10">
        <v>203.25798</v>
      </c>
      <c r="H456" s="14">
        <f t="shared" si="14"/>
        <v>-109.33842000000001</v>
      </c>
      <c r="I456" s="15">
        <f t="shared" si="15"/>
        <v>-0.3497750453939969</v>
      </c>
      <c r="J456" s="69" t="s">
        <v>1320</v>
      </c>
      <c r="K456" s="16" t="s">
        <v>1321</v>
      </c>
    </row>
    <row r="457" spans="1:11" x14ac:dyDescent="0.25">
      <c r="A457" s="23">
        <v>12902201</v>
      </c>
      <c r="B457" s="23">
        <v>2022</v>
      </c>
      <c r="C457" s="13">
        <v>2023</v>
      </c>
      <c r="D457" s="17" t="s">
        <v>775</v>
      </c>
      <c r="E457" s="28" t="s">
        <v>776</v>
      </c>
      <c r="F457" s="10">
        <v>163.15825000000001</v>
      </c>
      <c r="G457" s="10">
        <v>192.61584999999999</v>
      </c>
      <c r="H457" s="14">
        <f t="shared" si="14"/>
        <v>29.457599999999985</v>
      </c>
      <c r="I457" s="15">
        <f t="shared" si="15"/>
        <v>0.18054618752039803</v>
      </c>
      <c r="J457" s="69" t="s">
        <v>1320</v>
      </c>
      <c r="K457" s="16" t="s">
        <v>1321</v>
      </c>
    </row>
    <row r="458" spans="1:11" x14ac:dyDescent="0.25">
      <c r="A458" s="23">
        <v>20682206</v>
      </c>
      <c r="B458" s="23">
        <v>2022</v>
      </c>
      <c r="C458" s="13">
        <v>2023</v>
      </c>
      <c r="D458" s="17" t="s">
        <v>777</v>
      </c>
      <c r="E458" s="28" t="s">
        <v>778</v>
      </c>
      <c r="F458" s="10">
        <v>335.56829999999997</v>
      </c>
      <c r="G458" s="10">
        <v>446.35953999999998</v>
      </c>
      <c r="H458" s="14">
        <f t="shared" si="14"/>
        <v>110.79124000000002</v>
      </c>
      <c r="I458" s="15">
        <f t="shared" si="15"/>
        <v>0.33016003001475414</v>
      </c>
      <c r="J458" s="69" t="s">
        <v>1320</v>
      </c>
      <c r="K458" s="16" t="s">
        <v>1321</v>
      </c>
    </row>
    <row r="459" spans="1:11" x14ac:dyDescent="0.25">
      <c r="A459" s="23">
        <v>13462203</v>
      </c>
      <c r="B459" s="23">
        <v>2022</v>
      </c>
      <c r="C459" s="13">
        <v>2023</v>
      </c>
      <c r="D459" s="17" t="s">
        <v>779</v>
      </c>
      <c r="E459" s="28" t="s">
        <v>780</v>
      </c>
      <c r="F459" s="10">
        <v>775.28530000000001</v>
      </c>
      <c r="G459" s="10">
        <v>705.40962000000002</v>
      </c>
      <c r="H459" s="14">
        <f t="shared" si="14"/>
        <v>-69.875679999999988</v>
      </c>
      <c r="I459" s="15">
        <f t="shared" si="15"/>
        <v>-9.0128988644567351E-2</v>
      </c>
      <c r="J459" s="69" t="s">
        <v>1320</v>
      </c>
      <c r="K459" s="16" t="s">
        <v>1321</v>
      </c>
    </row>
    <row r="460" spans="1:11" x14ac:dyDescent="0.25">
      <c r="A460" s="23">
        <v>13462290</v>
      </c>
      <c r="B460" s="23">
        <v>2022</v>
      </c>
      <c r="C460" s="13">
        <v>2023</v>
      </c>
      <c r="D460" s="17" t="s">
        <v>781</v>
      </c>
      <c r="E460" s="28" t="s">
        <v>782</v>
      </c>
      <c r="F460" s="10">
        <v>96.62</v>
      </c>
      <c r="G460" s="10">
        <v>45</v>
      </c>
      <c r="H460" s="14">
        <f t="shared" si="14"/>
        <v>-51.620000000000005</v>
      </c>
      <c r="I460" s="15">
        <f t="shared" si="15"/>
        <v>-0.53425791761540053</v>
      </c>
      <c r="J460" s="69" t="s">
        <v>1320</v>
      </c>
      <c r="K460" s="16" t="s">
        <v>1321</v>
      </c>
    </row>
    <row r="461" spans="1:11" x14ac:dyDescent="0.25">
      <c r="A461" s="23">
        <v>13252117</v>
      </c>
      <c r="B461" s="23">
        <v>2021</v>
      </c>
      <c r="C461" s="13">
        <v>2023</v>
      </c>
      <c r="D461" s="17" t="s">
        <v>783</v>
      </c>
      <c r="E461" s="28" t="s">
        <v>784</v>
      </c>
      <c r="F461" s="10">
        <v>12048.692939999999</v>
      </c>
      <c r="G461" s="10">
        <v>8193.3203400000002</v>
      </c>
      <c r="H461" s="14">
        <f t="shared" si="14"/>
        <v>-3855.3725999999988</v>
      </c>
      <c r="I461" s="15">
        <f t="shared" si="15"/>
        <v>-0.31998264203419885</v>
      </c>
      <c r="J461" s="69" t="s">
        <v>1320</v>
      </c>
      <c r="K461" s="16" t="s">
        <v>1321</v>
      </c>
    </row>
    <row r="462" spans="1:11" x14ac:dyDescent="0.25">
      <c r="A462" s="23">
        <v>13252202</v>
      </c>
      <c r="B462" s="23">
        <v>2022</v>
      </c>
      <c r="C462" s="13">
        <v>2023</v>
      </c>
      <c r="D462" s="17" t="s">
        <v>785</v>
      </c>
      <c r="E462" s="28" t="s">
        <v>786</v>
      </c>
      <c r="F462" s="10">
        <v>8402.5238200000003</v>
      </c>
      <c r="G462" s="10">
        <v>5643.3501699999997</v>
      </c>
      <c r="H462" s="14">
        <f t="shared" si="14"/>
        <v>-2759.1736500000006</v>
      </c>
      <c r="I462" s="15">
        <f t="shared" si="15"/>
        <v>-0.32837439192168816</v>
      </c>
      <c r="J462" s="69" t="s">
        <v>1320</v>
      </c>
      <c r="K462" s="16" t="s">
        <v>1321</v>
      </c>
    </row>
    <row r="463" spans="1:11" x14ac:dyDescent="0.25">
      <c r="A463" s="23">
        <v>21842201</v>
      </c>
      <c r="B463" s="23">
        <v>2022</v>
      </c>
      <c r="C463" s="13">
        <v>2023</v>
      </c>
      <c r="D463" s="17" t="s">
        <v>787</v>
      </c>
      <c r="E463" s="28" t="s">
        <v>788</v>
      </c>
      <c r="F463" s="10">
        <v>87.557419999999993</v>
      </c>
      <c r="G463" s="10">
        <v>53.041429999999998</v>
      </c>
      <c r="H463" s="14">
        <f t="shared" si="14"/>
        <v>-34.515989999999995</v>
      </c>
      <c r="I463" s="15">
        <f t="shared" si="15"/>
        <v>-0.39420976543164471</v>
      </c>
      <c r="J463" s="69" t="s">
        <v>1320</v>
      </c>
      <c r="K463" s="16" t="s">
        <v>1321</v>
      </c>
    </row>
    <row r="464" spans="1:11" x14ac:dyDescent="0.25">
      <c r="A464" s="23">
        <v>13402201</v>
      </c>
      <c r="B464" s="23">
        <v>2022</v>
      </c>
      <c r="C464" s="13">
        <v>2023</v>
      </c>
      <c r="D464" s="17" t="s">
        <v>789</v>
      </c>
      <c r="E464" s="28" t="s">
        <v>790</v>
      </c>
      <c r="F464" s="10">
        <v>262.17133000000001</v>
      </c>
      <c r="G464" s="10">
        <v>192.30792000000002</v>
      </c>
      <c r="H464" s="14">
        <f t="shared" si="14"/>
        <v>-69.863409999999988</v>
      </c>
      <c r="I464" s="15">
        <f t="shared" si="15"/>
        <v>-0.26647997704401921</v>
      </c>
      <c r="J464" s="69" t="s">
        <v>1320</v>
      </c>
      <c r="K464" s="16" t="s">
        <v>1321</v>
      </c>
    </row>
    <row r="465" spans="1:11" x14ac:dyDescent="0.25">
      <c r="A465" s="23">
        <v>13252203</v>
      </c>
      <c r="B465" s="23">
        <v>2022</v>
      </c>
      <c r="C465" s="13">
        <v>2023</v>
      </c>
      <c r="D465" s="17" t="s">
        <v>791</v>
      </c>
      <c r="E465" s="28" t="s">
        <v>792</v>
      </c>
      <c r="F465" s="10">
        <v>492.80225999999999</v>
      </c>
      <c r="G465" s="10">
        <v>390.89436000000001</v>
      </c>
      <c r="H465" s="14">
        <f t="shared" si="14"/>
        <v>-101.90789999999998</v>
      </c>
      <c r="I465" s="15">
        <f t="shared" si="15"/>
        <v>-0.20679267988746639</v>
      </c>
      <c r="J465" s="69" t="s">
        <v>1320</v>
      </c>
      <c r="K465" s="16" t="s">
        <v>1321</v>
      </c>
    </row>
    <row r="466" spans="1:11" x14ac:dyDescent="0.25">
      <c r="A466" s="23">
        <v>13252204</v>
      </c>
      <c r="B466" s="23">
        <v>2022</v>
      </c>
      <c r="C466" s="13">
        <v>2023</v>
      </c>
      <c r="D466" s="17" t="s">
        <v>793</v>
      </c>
      <c r="E466" s="28" t="s">
        <v>794</v>
      </c>
      <c r="F466" s="10">
        <v>2253.2077599999998</v>
      </c>
      <c r="G466" s="10">
        <v>1407.7078899999999</v>
      </c>
      <c r="H466" s="14">
        <f t="shared" si="14"/>
        <v>-845.49986999999987</v>
      </c>
      <c r="I466" s="15">
        <f t="shared" si="15"/>
        <v>-0.37524274725558371</v>
      </c>
      <c r="J466" s="69" t="s">
        <v>1320</v>
      </c>
      <c r="K466" s="16" t="s">
        <v>1321</v>
      </c>
    </row>
    <row r="467" spans="1:11" x14ac:dyDescent="0.25">
      <c r="A467" s="23">
        <v>12962203</v>
      </c>
      <c r="B467" s="23">
        <v>2022</v>
      </c>
      <c r="C467" s="13">
        <v>2023</v>
      </c>
      <c r="D467" s="17" t="s">
        <v>795</v>
      </c>
      <c r="E467" s="28" t="s">
        <v>796</v>
      </c>
      <c r="F467" s="10">
        <v>422.02364</v>
      </c>
      <c r="G467" s="10">
        <v>544.69560999999999</v>
      </c>
      <c r="H467" s="14">
        <f t="shared" si="14"/>
        <v>122.67196999999999</v>
      </c>
      <c r="I467" s="15">
        <f t="shared" si="15"/>
        <v>0.29067558869451005</v>
      </c>
      <c r="J467" s="69" t="s">
        <v>1320</v>
      </c>
      <c r="K467" s="16" t="s">
        <v>1321</v>
      </c>
    </row>
    <row r="468" spans="1:11" x14ac:dyDescent="0.25">
      <c r="A468" s="23">
        <v>13502203</v>
      </c>
      <c r="B468" s="23">
        <v>2022</v>
      </c>
      <c r="C468" s="13">
        <v>2023</v>
      </c>
      <c r="D468" s="17" t="s">
        <v>797</v>
      </c>
      <c r="E468" s="28" t="s">
        <v>798</v>
      </c>
      <c r="F468" s="10">
        <v>2761.0980199999999</v>
      </c>
      <c r="G468" s="10">
        <v>3052.5192499999998</v>
      </c>
      <c r="H468" s="14">
        <f t="shared" si="14"/>
        <v>291.42122999999992</v>
      </c>
      <c r="I468" s="15">
        <f t="shared" si="15"/>
        <v>0.10554541269056429</v>
      </c>
      <c r="J468" s="69" t="s">
        <v>1320</v>
      </c>
      <c r="K468" s="16" t="s">
        <v>1321</v>
      </c>
    </row>
    <row r="469" spans="1:11" x14ac:dyDescent="0.25">
      <c r="A469" s="23">
        <v>12922201</v>
      </c>
      <c r="B469" s="23">
        <v>2022</v>
      </c>
      <c r="C469" s="13">
        <v>2023</v>
      </c>
      <c r="D469" s="17" t="s">
        <v>799</v>
      </c>
      <c r="E469" s="28" t="s">
        <v>800</v>
      </c>
      <c r="F469" s="10">
        <v>3756.27702</v>
      </c>
      <c r="G469" s="10">
        <v>3003.7782200000001</v>
      </c>
      <c r="H469" s="14">
        <f t="shared" si="14"/>
        <v>-752.49879999999985</v>
      </c>
      <c r="I469" s="15">
        <f t="shared" si="15"/>
        <v>-0.20033101818459595</v>
      </c>
      <c r="J469" s="69" t="s">
        <v>1320</v>
      </c>
      <c r="K469" s="16" t="s">
        <v>1321</v>
      </c>
    </row>
    <row r="470" spans="1:11" x14ac:dyDescent="0.25">
      <c r="A470" s="23">
        <v>13252206</v>
      </c>
      <c r="B470" s="23">
        <v>2022</v>
      </c>
      <c r="C470" s="13">
        <v>2023</v>
      </c>
      <c r="D470" s="17" t="s">
        <v>801</v>
      </c>
      <c r="E470" s="28" t="s">
        <v>802</v>
      </c>
      <c r="F470" s="10">
        <v>315.23933</v>
      </c>
      <c r="G470" s="10">
        <v>369.09052000000003</v>
      </c>
      <c r="H470" s="14">
        <f t="shared" si="14"/>
        <v>53.851190000000031</v>
      </c>
      <c r="I470" s="15">
        <f t="shared" si="15"/>
        <v>0.17082636865139902</v>
      </c>
      <c r="J470" s="69" t="s">
        <v>1320</v>
      </c>
      <c r="K470" s="16" t="s">
        <v>1321</v>
      </c>
    </row>
    <row r="471" spans="1:11" x14ac:dyDescent="0.25">
      <c r="A471" s="23">
        <v>12932207</v>
      </c>
      <c r="B471" s="23">
        <v>2022</v>
      </c>
      <c r="C471" s="13">
        <v>2023</v>
      </c>
      <c r="D471" s="17" t="s">
        <v>803</v>
      </c>
      <c r="E471" s="28" t="s">
        <v>804</v>
      </c>
      <c r="F471" s="10">
        <v>296.46746000000002</v>
      </c>
      <c r="G471" s="10">
        <v>149.28685999999999</v>
      </c>
      <c r="H471" s="14">
        <f t="shared" si="14"/>
        <v>-147.18060000000003</v>
      </c>
      <c r="I471" s="15">
        <f t="shared" si="15"/>
        <v>-0.49644773831165151</v>
      </c>
      <c r="J471" s="69" t="s">
        <v>1320</v>
      </c>
      <c r="K471" s="16" t="s">
        <v>1321</v>
      </c>
    </row>
    <row r="472" spans="1:11" x14ac:dyDescent="0.25">
      <c r="A472" s="23">
        <v>12902202</v>
      </c>
      <c r="B472" s="23">
        <v>2022</v>
      </c>
      <c r="C472" s="13">
        <v>2023</v>
      </c>
      <c r="D472" s="17" t="s">
        <v>805</v>
      </c>
      <c r="E472" s="28" t="s">
        <v>806</v>
      </c>
      <c r="F472" s="10">
        <v>869.07318000000009</v>
      </c>
      <c r="G472" s="10">
        <v>583.55487000000005</v>
      </c>
      <c r="H472" s="14">
        <f t="shared" si="14"/>
        <v>-285.51831000000004</v>
      </c>
      <c r="I472" s="15">
        <f t="shared" si="15"/>
        <v>-0.32853195400645091</v>
      </c>
      <c r="J472" s="69" t="s">
        <v>1320</v>
      </c>
      <c r="K472" s="16" t="s">
        <v>1321</v>
      </c>
    </row>
    <row r="473" spans="1:11" x14ac:dyDescent="0.25">
      <c r="A473" s="23">
        <v>13252207</v>
      </c>
      <c r="B473" s="23">
        <v>2022</v>
      </c>
      <c r="C473" s="13">
        <v>2023</v>
      </c>
      <c r="D473" s="17" t="s">
        <v>807</v>
      </c>
      <c r="E473" s="28" t="s">
        <v>808</v>
      </c>
      <c r="F473" s="10">
        <v>3758.9072000000001</v>
      </c>
      <c r="G473" s="10">
        <v>2642.75054</v>
      </c>
      <c r="H473" s="14">
        <f t="shared" si="14"/>
        <v>-1116.1566600000001</v>
      </c>
      <c r="I473" s="15">
        <f t="shared" si="15"/>
        <v>-0.29693647664406297</v>
      </c>
      <c r="J473" s="69" t="s">
        <v>1320</v>
      </c>
      <c r="K473" s="16" t="s">
        <v>1321</v>
      </c>
    </row>
    <row r="474" spans="1:11" x14ac:dyDescent="0.25">
      <c r="A474" s="23">
        <v>12842201</v>
      </c>
      <c r="B474" s="23">
        <v>2022</v>
      </c>
      <c r="C474" s="13">
        <v>2023</v>
      </c>
      <c r="D474" s="17" t="s">
        <v>809</v>
      </c>
      <c r="E474" s="28" t="s">
        <v>809</v>
      </c>
      <c r="F474" s="10">
        <v>239.99659</v>
      </c>
      <c r="G474" s="10">
        <v>238.49976000000001</v>
      </c>
      <c r="H474" s="14">
        <f t="shared" si="14"/>
        <v>-1.4968299999999886</v>
      </c>
      <c r="I474" s="15">
        <f t="shared" si="15"/>
        <v>-6.2368802823406302E-3</v>
      </c>
      <c r="J474" s="69" t="s">
        <v>1320</v>
      </c>
      <c r="K474" s="16" t="s">
        <v>1321</v>
      </c>
    </row>
    <row r="475" spans="1:11" x14ac:dyDescent="0.25">
      <c r="A475" s="23">
        <v>12932210</v>
      </c>
      <c r="B475" s="23">
        <v>2022</v>
      </c>
      <c r="C475" s="13">
        <v>2023</v>
      </c>
      <c r="D475" s="17" t="s">
        <v>810</v>
      </c>
      <c r="E475" s="28" t="s">
        <v>811</v>
      </c>
      <c r="F475" s="10">
        <v>592.88038000000006</v>
      </c>
      <c r="G475" s="10">
        <v>874.59324000000004</v>
      </c>
      <c r="H475" s="14">
        <f t="shared" si="14"/>
        <v>281.71285999999998</v>
      </c>
      <c r="I475" s="15">
        <f t="shared" si="15"/>
        <v>0.47515969410220649</v>
      </c>
      <c r="J475" s="69" t="s">
        <v>1320</v>
      </c>
      <c r="K475" s="16" t="s">
        <v>1321</v>
      </c>
    </row>
    <row r="476" spans="1:11" x14ac:dyDescent="0.25">
      <c r="A476" s="23">
        <v>13502202</v>
      </c>
      <c r="B476" s="23">
        <v>2022</v>
      </c>
      <c r="C476" s="13">
        <v>2023</v>
      </c>
      <c r="D476" s="17" t="s">
        <v>641</v>
      </c>
      <c r="E476" s="28" t="s">
        <v>812</v>
      </c>
      <c r="F476" s="10">
        <v>360.48255999999998</v>
      </c>
      <c r="G476" s="10">
        <v>213.76292999999998</v>
      </c>
      <c r="H476" s="14">
        <f t="shared" si="14"/>
        <v>-146.71963</v>
      </c>
      <c r="I476" s="15">
        <f t="shared" si="15"/>
        <v>-0.40700895488536254</v>
      </c>
      <c r="J476" s="69" t="s">
        <v>1320</v>
      </c>
      <c r="K476" s="16" t="s">
        <v>1321</v>
      </c>
    </row>
    <row r="477" spans="1:11" x14ac:dyDescent="0.25">
      <c r="A477" s="23">
        <v>13252209</v>
      </c>
      <c r="B477" s="23">
        <v>2022</v>
      </c>
      <c r="C477" s="13">
        <v>2023</v>
      </c>
      <c r="D477" s="17" t="s">
        <v>715</v>
      </c>
      <c r="E477" s="28" t="s">
        <v>716</v>
      </c>
      <c r="F477" s="10">
        <v>171.2</v>
      </c>
      <c r="G477" s="10">
        <v>59.610480000000003</v>
      </c>
      <c r="H477" s="14">
        <f t="shared" si="14"/>
        <v>-111.58951999999999</v>
      </c>
      <c r="I477" s="15">
        <f t="shared" si="15"/>
        <v>-0.65180794392523367</v>
      </c>
      <c r="J477" s="69" t="s">
        <v>1320</v>
      </c>
      <c r="K477" s="16" t="s">
        <v>1321</v>
      </c>
    </row>
    <row r="478" spans="1:11" x14ac:dyDescent="0.25">
      <c r="A478" s="23">
        <v>13252208</v>
      </c>
      <c r="B478" s="23">
        <v>2022</v>
      </c>
      <c r="C478" s="13">
        <v>2023</v>
      </c>
      <c r="D478" s="17" t="s">
        <v>813</v>
      </c>
      <c r="E478" s="28" t="s">
        <v>814</v>
      </c>
      <c r="F478" s="10">
        <v>1235.7012500000001</v>
      </c>
      <c r="G478" s="10">
        <v>1002.3860699999999</v>
      </c>
      <c r="H478" s="14">
        <f t="shared" si="14"/>
        <v>-233.31518000000017</v>
      </c>
      <c r="I478" s="15">
        <f t="shared" si="15"/>
        <v>-0.18881196405684639</v>
      </c>
      <c r="J478" s="69" t="s">
        <v>1320</v>
      </c>
      <c r="K478" s="16" t="s">
        <v>1321</v>
      </c>
    </row>
    <row r="479" spans="1:11" x14ac:dyDescent="0.25">
      <c r="A479" s="23">
        <v>13252211</v>
      </c>
      <c r="B479" s="23">
        <v>2022</v>
      </c>
      <c r="C479" s="13">
        <v>2023</v>
      </c>
      <c r="D479" s="17" t="s">
        <v>815</v>
      </c>
      <c r="E479" s="28" t="s">
        <v>816</v>
      </c>
      <c r="F479" s="10">
        <v>210.96975</v>
      </c>
      <c r="G479" s="10">
        <v>231.81801999999999</v>
      </c>
      <c r="H479" s="14">
        <f t="shared" si="14"/>
        <v>20.848269999999985</v>
      </c>
      <c r="I479" s="15">
        <f t="shared" si="15"/>
        <v>9.8821134309539566E-2</v>
      </c>
      <c r="J479" s="69" t="s">
        <v>1320</v>
      </c>
      <c r="K479" s="16" t="s">
        <v>1321</v>
      </c>
    </row>
    <row r="480" spans="1:11" x14ac:dyDescent="0.25">
      <c r="A480" s="23">
        <v>13252210</v>
      </c>
      <c r="B480" s="23">
        <v>2022</v>
      </c>
      <c r="C480" s="13">
        <v>2023</v>
      </c>
      <c r="D480" s="17" t="s">
        <v>817</v>
      </c>
      <c r="E480" s="28" t="s">
        <v>818</v>
      </c>
      <c r="F480" s="10">
        <v>202.63639000000001</v>
      </c>
      <c r="G480" s="10">
        <v>314.93149</v>
      </c>
      <c r="H480" s="14">
        <f t="shared" si="14"/>
        <v>112.29509999999999</v>
      </c>
      <c r="I480" s="15">
        <f t="shared" si="15"/>
        <v>0.55417045279971666</v>
      </c>
      <c r="J480" s="69" t="s">
        <v>1320</v>
      </c>
      <c r="K480" s="16" t="s">
        <v>1321</v>
      </c>
    </row>
    <row r="481" spans="1:11" x14ac:dyDescent="0.25">
      <c r="A481" s="23">
        <v>13252212</v>
      </c>
      <c r="B481" s="23">
        <v>2022</v>
      </c>
      <c r="C481" s="13">
        <v>2023</v>
      </c>
      <c r="D481" s="17" t="s">
        <v>819</v>
      </c>
      <c r="E481" s="28" t="s">
        <v>820</v>
      </c>
      <c r="F481" s="10">
        <v>402.35947999999996</v>
      </c>
      <c r="G481" s="10">
        <v>487.90871000000004</v>
      </c>
      <c r="H481" s="14">
        <f t="shared" si="14"/>
        <v>85.54923000000008</v>
      </c>
      <c r="I481" s="15">
        <f t="shared" si="15"/>
        <v>0.21261889989518848</v>
      </c>
      <c r="J481" s="69" t="s">
        <v>1320</v>
      </c>
      <c r="K481" s="16" t="s">
        <v>1321</v>
      </c>
    </row>
    <row r="482" spans="1:11" x14ac:dyDescent="0.25">
      <c r="A482" s="23">
        <v>14012290</v>
      </c>
      <c r="B482" s="23">
        <v>2022</v>
      </c>
      <c r="C482" s="13">
        <v>2023</v>
      </c>
      <c r="D482" s="17" t="s">
        <v>821</v>
      </c>
      <c r="E482" s="28" t="s">
        <v>822</v>
      </c>
      <c r="F482" s="10">
        <v>891.6241</v>
      </c>
      <c r="G482" s="10">
        <v>733.89476000000002</v>
      </c>
      <c r="H482" s="14">
        <f t="shared" si="14"/>
        <v>-157.72933999999998</v>
      </c>
      <c r="I482" s="15">
        <f t="shared" si="15"/>
        <v>-0.17690116272092687</v>
      </c>
      <c r="J482" s="69" t="s">
        <v>1320</v>
      </c>
      <c r="K482" s="16" t="s">
        <v>1321</v>
      </c>
    </row>
    <row r="483" spans="1:11" x14ac:dyDescent="0.25">
      <c r="A483" s="23">
        <v>12962291</v>
      </c>
      <c r="B483" s="23">
        <v>2022</v>
      </c>
      <c r="C483" s="13">
        <v>2023</v>
      </c>
      <c r="D483" s="17" t="s">
        <v>823</v>
      </c>
      <c r="E483" s="28" t="s">
        <v>824</v>
      </c>
      <c r="F483" s="10">
        <v>1432.6215099999999</v>
      </c>
      <c r="G483" s="10">
        <v>1595.53719</v>
      </c>
      <c r="H483" s="14">
        <f t="shared" si="14"/>
        <v>162.91568000000007</v>
      </c>
      <c r="I483" s="15">
        <f t="shared" si="15"/>
        <v>0.11371857735125035</v>
      </c>
      <c r="J483" s="69" t="s">
        <v>1320</v>
      </c>
      <c r="K483" s="16" t="s">
        <v>1321</v>
      </c>
    </row>
    <row r="484" spans="1:11" x14ac:dyDescent="0.25">
      <c r="A484" s="23">
        <v>12842290</v>
      </c>
      <c r="B484" s="23">
        <v>2022</v>
      </c>
      <c r="C484" s="13">
        <v>2023</v>
      </c>
      <c r="D484" s="17" t="s">
        <v>825</v>
      </c>
      <c r="E484" s="28" t="s">
        <v>826</v>
      </c>
      <c r="F484" s="10">
        <v>4236.3288700000003</v>
      </c>
      <c r="G484" s="10">
        <v>9146.6379499999985</v>
      </c>
      <c r="H484" s="14">
        <f t="shared" si="14"/>
        <v>4910.3090799999982</v>
      </c>
      <c r="I484" s="15">
        <f t="shared" si="15"/>
        <v>1.1590953466273259</v>
      </c>
      <c r="J484" s="69" t="s">
        <v>1320</v>
      </c>
      <c r="K484" s="16" t="s">
        <v>1321</v>
      </c>
    </row>
    <row r="485" spans="1:11" x14ac:dyDescent="0.25">
      <c r="A485" s="23">
        <v>12972290</v>
      </c>
      <c r="B485" s="23">
        <v>2022</v>
      </c>
      <c r="C485" s="13">
        <v>2023</v>
      </c>
      <c r="D485" s="17" t="s">
        <v>827</v>
      </c>
      <c r="E485" s="28" t="s">
        <v>828</v>
      </c>
      <c r="F485" s="10">
        <v>1469.6288500000001</v>
      </c>
      <c r="G485" s="10">
        <v>1262.91155</v>
      </c>
      <c r="H485" s="14">
        <f t="shared" si="14"/>
        <v>-206.71730000000002</v>
      </c>
      <c r="I485" s="15">
        <f t="shared" si="15"/>
        <v>-0.14065952774402871</v>
      </c>
      <c r="J485" s="69" t="s">
        <v>1320</v>
      </c>
      <c r="K485" s="16" t="s">
        <v>1321</v>
      </c>
    </row>
    <row r="486" spans="1:11" x14ac:dyDescent="0.25">
      <c r="A486" s="23">
        <v>12972292</v>
      </c>
      <c r="B486" s="23">
        <v>2022</v>
      </c>
      <c r="C486" s="13">
        <v>2023</v>
      </c>
      <c r="D486" s="17" t="s">
        <v>829</v>
      </c>
      <c r="E486" s="28" t="s">
        <v>830</v>
      </c>
      <c r="F486" s="10">
        <v>846.77193999999997</v>
      </c>
      <c r="G486" s="10">
        <v>942.14318999999989</v>
      </c>
      <c r="H486" s="14">
        <f t="shared" si="14"/>
        <v>95.371249999999918</v>
      </c>
      <c r="I486" s="15">
        <f t="shared" si="15"/>
        <v>0.11262920450576093</v>
      </c>
      <c r="J486" s="69" t="s">
        <v>1320</v>
      </c>
      <c r="K486" s="16" t="s">
        <v>1321</v>
      </c>
    </row>
    <row r="487" spans="1:11" x14ac:dyDescent="0.25">
      <c r="A487" s="23">
        <v>12422309</v>
      </c>
      <c r="B487" s="23">
        <v>2023</v>
      </c>
      <c r="C487" s="13">
        <v>2023</v>
      </c>
      <c r="D487" s="17" t="s">
        <v>831</v>
      </c>
      <c r="E487" s="28" t="s">
        <v>832</v>
      </c>
      <c r="F487" s="10">
        <v>175.5</v>
      </c>
      <c r="G487" s="10">
        <v>208.96578</v>
      </c>
      <c r="H487" s="14">
        <f t="shared" si="14"/>
        <v>33.465779999999995</v>
      </c>
      <c r="I487" s="15">
        <f t="shared" si="15"/>
        <v>0.19068820512820511</v>
      </c>
      <c r="J487" s="69" t="s">
        <v>1320</v>
      </c>
      <c r="K487" s="16" t="s">
        <v>1321</v>
      </c>
    </row>
    <row r="488" spans="1:11" x14ac:dyDescent="0.25">
      <c r="A488" s="23">
        <v>12422305</v>
      </c>
      <c r="B488" s="23">
        <v>2023</v>
      </c>
      <c r="C488" s="13">
        <v>2023</v>
      </c>
      <c r="D488" s="17" t="s">
        <v>703</v>
      </c>
      <c r="E488" s="28" t="s">
        <v>833</v>
      </c>
      <c r="F488" s="10">
        <v>40.4</v>
      </c>
      <c r="G488" s="10">
        <v>47.401050000000005</v>
      </c>
      <c r="H488" s="14">
        <f t="shared" si="14"/>
        <v>7.0010500000000064</v>
      </c>
      <c r="I488" s="15">
        <f t="shared" si="15"/>
        <v>0.17329331683168334</v>
      </c>
      <c r="J488" s="69" t="s">
        <v>1320</v>
      </c>
      <c r="K488" s="16" t="s">
        <v>1321</v>
      </c>
    </row>
    <row r="489" spans="1:11" x14ac:dyDescent="0.25">
      <c r="A489" s="23">
        <v>12422303</v>
      </c>
      <c r="B489" s="23">
        <v>2023</v>
      </c>
      <c r="C489" s="13">
        <v>2023</v>
      </c>
      <c r="D489" s="17" t="s">
        <v>834</v>
      </c>
      <c r="E489" s="28" t="s">
        <v>835</v>
      </c>
      <c r="F489" s="10">
        <v>45.2</v>
      </c>
      <c r="G489" s="10">
        <v>47.112900000000003</v>
      </c>
      <c r="H489" s="14">
        <f t="shared" si="14"/>
        <v>1.9129000000000005</v>
      </c>
      <c r="I489" s="15">
        <f t="shared" si="15"/>
        <v>4.2320796460177001E-2</v>
      </c>
      <c r="J489" s="69" t="s">
        <v>1320</v>
      </c>
      <c r="K489" s="16" t="s">
        <v>1321</v>
      </c>
    </row>
    <row r="490" spans="1:11" x14ac:dyDescent="0.25">
      <c r="A490" s="8">
        <v>12422308</v>
      </c>
      <c r="B490" s="23">
        <v>2023</v>
      </c>
      <c r="C490" s="13">
        <v>2023</v>
      </c>
      <c r="D490" s="17" t="s">
        <v>836</v>
      </c>
      <c r="E490" s="28" t="s">
        <v>837</v>
      </c>
      <c r="F490" s="10">
        <v>83.4</v>
      </c>
      <c r="G490" s="10">
        <v>116.3509</v>
      </c>
      <c r="H490" s="14">
        <f t="shared" si="14"/>
        <v>32.95089999999999</v>
      </c>
      <c r="I490" s="15">
        <f t="shared" si="15"/>
        <v>0.39509472422062336</v>
      </c>
      <c r="J490" s="69" t="s">
        <v>1320</v>
      </c>
      <c r="K490" s="16" t="s">
        <v>1321</v>
      </c>
    </row>
    <row r="491" spans="1:11" x14ac:dyDescent="0.25">
      <c r="A491" s="8">
        <v>20682305</v>
      </c>
      <c r="B491" s="23">
        <v>2023</v>
      </c>
      <c r="C491" s="13">
        <v>2023</v>
      </c>
      <c r="D491" s="17" t="s">
        <v>838</v>
      </c>
      <c r="E491" s="28" t="s">
        <v>839</v>
      </c>
      <c r="F491" s="10">
        <v>451.2</v>
      </c>
      <c r="G491" s="10">
        <v>357.31642999999997</v>
      </c>
      <c r="H491" s="14">
        <f t="shared" si="14"/>
        <v>-93.88357000000002</v>
      </c>
      <c r="I491" s="15">
        <f t="shared" si="15"/>
        <v>-0.20807528812056741</v>
      </c>
      <c r="J491" s="69" t="s">
        <v>1320</v>
      </c>
      <c r="K491" s="16" t="s">
        <v>1321</v>
      </c>
    </row>
    <row r="492" spans="1:11" x14ac:dyDescent="0.25">
      <c r="A492" s="8">
        <v>20682303</v>
      </c>
      <c r="B492" s="23">
        <v>2023</v>
      </c>
      <c r="C492" s="13">
        <v>2023</v>
      </c>
      <c r="D492" s="17" t="s">
        <v>681</v>
      </c>
      <c r="E492" s="28" t="s">
        <v>840</v>
      </c>
      <c r="F492" s="10">
        <v>171.7</v>
      </c>
      <c r="G492" s="10">
        <v>255.26193000000001</v>
      </c>
      <c r="H492" s="14">
        <f t="shared" si="14"/>
        <v>83.561930000000018</v>
      </c>
      <c r="I492" s="15">
        <f t="shared" si="15"/>
        <v>0.48667402446126978</v>
      </c>
      <c r="J492" s="69" t="s">
        <v>1320</v>
      </c>
      <c r="K492" s="16" t="s">
        <v>1321</v>
      </c>
    </row>
    <row r="493" spans="1:11" x14ac:dyDescent="0.25">
      <c r="A493" s="8">
        <v>20682304</v>
      </c>
      <c r="B493" s="23">
        <v>2023</v>
      </c>
      <c r="C493" s="13">
        <v>2023</v>
      </c>
      <c r="D493" s="17" t="s">
        <v>841</v>
      </c>
      <c r="E493" s="28" t="s">
        <v>842</v>
      </c>
      <c r="F493" s="10">
        <v>232.1</v>
      </c>
      <c r="G493" s="10">
        <v>230.53307999999998</v>
      </c>
      <c r="H493" s="14">
        <f t="shared" si="14"/>
        <v>-1.5669200000000103</v>
      </c>
      <c r="I493" s="15">
        <f t="shared" si="15"/>
        <v>-6.7510555794916428E-3</v>
      </c>
      <c r="J493" s="69" t="s">
        <v>1320</v>
      </c>
      <c r="K493" s="16" t="s">
        <v>1321</v>
      </c>
    </row>
    <row r="494" spans="1:11" x14ac:dyDescent="0.25">
      <c r="A494" s="8">
        <v>12962302</v>
      </c>
      <c r="B494" s="23">
        <v>2023</v>
      </c>
      <c r="C494" s="13">
        <v>2023</v>
      </c>
      <c r="D494" s="17" t="s">
        <v>843</v>
      </c>
      <c r="E494" s="28" t="s">
        <v>844</v>
      </c>
      <c r="F494" s="10">
        <v>742.4</v>
      </c>
      <c r="G494" s="10">
        <v>1429.8881899999999</v>
      </c>
      <c r="H494" s="14">
        <f t="shared" si="14"/>
        <v>687.48818999999992</v>
      </c>
      <c r="I494" s="15">
        <f t="shared" si="15"/>
        <v>0.92603473868534469</v>
      </c>
      <c r="J494" s="69" t="s">
        <v>1320</v>
      </c>
      <c r="K494" s="16" t="s">
        <v>1321</v>
      </c>
    </row>
    <row r="495" spans="1:11" x14ac:dyDescent="0.25">
      <c r="A495" s="8">
        <v>12962303</v>
      </c>
      <c r="B495" s="23">
        <v>2023</v>
      </c>
      <c r="C495" s="13">
        <v>2023</v>
      </c>
      <c r="D495" s="17" t="s">
        <v>845</v>
      </c>
      <c r="E495" s="28" t="s">
        <v>846</v>
      </c>
      <c r="F495" s="10">
        <v>55.1</v>
      </c>
      <c r="G495" s="10">
        <v>122.78201</v>
      </c>
      <c r="H495" s="14">
        <f t="shared" si="14"/>
        <v>67.682009999999991</v>
      </c>
      <c r="I495" s="15">
        <f t="shared" si="15"/>
        <v>1.2283486388384752</v>
      </c>
      <c r="J495" s="69" t="s">
        <v>1320</v>
      </c>
      <c r="K495" s="16" t="s">
        <v>1321</v>
      </c>
    </row>
    <row r="496" spans="1:11" x14ac:dyDescent="0.25">
      <c r="A496" s="8">
        <v>13332301</v>
      </c>
      <c r="B496" s="23">
        <v>2023</v>
      </c>
      <c r="C496" s="13">
        <v>2023</v>
      </c>
      <c r="D496" s="17" t="s">
        <v>847</v>
      </c>
      <c r="E496" s="28" t="s">
        <v>848</v>
      </c>
      <c r="F496" s="10">
        <v>480.4</v>
      </c>
      <c r="G496" s="10">
        <v>727.17684999999994</v>
      </c>
      <c r="H496" s="14">
        <f t="shared" si="14"/>
        <v>246.77684999999997</v>
      </c>
      <c r="I496" s="15">
        <f t="shared" si="15"/>
        <v>0.5136903621981681</v>
      </c>
      <c r="J496" s="69" t="s">
        <v>1320</v>
      </c>
      <c r="K496" s="16" t="s">
        <v>1321</v>
      </c>
    </row>
    <row r="497" spans="1:11" x14ac:dyDescent="0.25">
      <c r="A497" s="8">
        <v>12972301</v>
      </c>
      <c r="B497" s="23">
        <v>2023</v>
      </c>
      <c r="C497" s="13">
        <v>2023</v>
      </c>
      <c r="D497" s="17" t="s">
        <v>617</v>
      </c>
      <c r="E497" s="28" t="s">
        <v>849</v>
      </c>
      <c r="F497" s="10">
        <v>2926.6</v>
      </c>
      <c r="G497" s="10">
        <v>4336.3611700000001</v>
      </c>
      <c r="H497" s="14">
        <f t="shared" si="14"/>
        <v>1409.7611700000002</v>
      </c>
      <c r="I497" s="15">
        <f t="shared" si="15"/>
        <v>0.48170613339711621</v>
      </c>
      <c r="J497" s="69" t="s">
        <v>1320</v>
      </c>
      <c r="K497" s="16" t="s">
        <v>1321</v>
      </c>
    </row>
    <row r="498" spans="1:11" x14ac:dyDescent="0.25">
      <c r="A498" s="8">
        <v>12962305</v>
      </c>
      <c r="B498" s="23">
        <v>2023</v>
      </c>
      <c r="C498" s="13">
        <v>2023</v>
      </c>
      <c r="D498" s="17" t="s">
        <v>850</v>
      </c>
      <c r="E498" s="28" t="s">
        <v>851</v>
      </c>
      <c r="F498" s="10">
        <v>243.7</v>
      </c>
      <c r="G498" s="10">
        <v>237.75269</v>
      </c>
      <c r="H498" s="14">
        <f t="shared" si="14"/>
        <v>-5.9473099999999874</v>
      </c>
      <c r="I498" s="15">
        <f t="shared" si="15"/>
        <v>-2.440422650800159E-2</v>
      </c>
      <c r="J498" s="69" t="s">
        <v>1320</v>
      </c>
      <c r="K498" s="16" t="s">
        <v>1321</v>
      </c>
    </row>
    <row r="499" spans="1:11" x14ac:dyDescent="0.25">
      <c r="A499" s="8">
        <v>12422301</v>
      </c>
      <c r="B499" s="23">
        <v>2023</v>
      </c>
      <c r="C499" s="13">
        <v>2023</v>
      </c>
      <c r="D499" s="17" t="s">
        <v>852</v>
      </c>
      <c r="E499" s="28" t="s">
        <v>853</v>
      </c>
      <c r="F499" s="10">
        <v>179.7</v>
      </c>
      <c r="G499" s="10">
        <v>234.43362999999999</v>
      </c>
      <c r="H499" s="14">
        <f t="shared" si="14"/>
        <v>54.733630000000005</v>
      </c>
      <c r="I499" s="15">
        <f t="shared" si="15"/>
        <v>0.30458336115748474</v>
      </c>
      <c r="J499" s="69" t="s">
        <v>1320</v>
      </c>
      <c r="K499" s="16" t="s">
        <v>1321</v>
      </c>
    </row>
    <row r="500" spans="1:11" x14ac:dyDescent="0.25">
      <c r="A500" s="8">
        <v>13402301</v>
      </c>
      <c r="B500" s="23">
        <v>2023</v>
      </c>
      <c r="C500" s="13">
        <v>2023</v>
      </c>
      <c r="D500" s="17" t="s">
        <v>713</v>
      </c>
      <c r="E500" s="28" t="s">
        <v>854</v>
      </c>
      <c r="F500" s="10">
        <v>18.3</v>
      </c>
      <c r="G500" s="10">
        <v>16.65767</v>
      </c>
      <c r="H500" s="14">
        <f t="shared" si="14"/>
        <v>-1.6423300000000012</v>
      </c>
      <c r="I500" s="15">
        <f t="shared" si="15"/>
        <v>-8.9744808743169466E-2</v>
      </c>
      <c r="J500" s="69" t="s">
        <v>1320</v>
      </c>
      <c r="K500" s="16" t="s">
        <v>1321</v>
      </c>
    </row>
    <row r="501" spans="1:11" x14ac:dyDescent="0.25">
      <c r="A501" s="8">
        <v>21882301</v>
      </c>
      <c r="B501" s="23">
        <v>2023</v>
      </c>
      <c r="C501" s="13">
        <v>2023</v>
      </c>
      <c r="D501" s="17" t="s">
        <v>855</v>
      </c>
      <c r="E501" s="28" t="s">
        <v>856</v>
      </c>
      <c r="F501" s="10">
        <v>344.2</v>
      </c>
      <c r="G501" s="10">
        <v>3606.7459199999998</v>
      </c>
      <c r="H501" s="14">
        <f t="shared" si="14"/>
        <v>3262.54592</v>
      </c>
      <c r="I501" s="15">
        <f t="shared" si="15"/>
        <v>9.4786342823939567</v>
      </c>
      <c r="J501" s="69" t="s">
        <v>1320</v>
      </c>
      <c r="K501" s="16" t="s">
        <v>1321</v>
      </c>
    </row>
    <row r="502" spans="1:11" x14ac:dyDescent="0.25">
      <c r="A502" s="8">
        <v>13252301</v>
      </c>
      <c r="B502" s="23">
        <v>2023</v>
      </c>
      <c r="C502" s="13">
        <v>2023</v>
      </c>
      <c r="D502" s="17" t="s">
        <v>417</v>
      </c>
      <c r="E502" s="28" t="s">
        <v>857</v>
      </c>
      <c r="F502" s="10">
        <v>1300</v>
      </c>
      <c r="G502" s="10">
        <v>2846.69479</v>
      </c>
      <c r="H502" s="14">
        <f t="shared" si="14"/>
        <v>1546.69479</v>
      </c>
      <c r="I502" s="15">
        <f t="shared" si="15"/>
        <v>1.1897652230769231</v>
      </c>
      <c r="J502" s="69" t="s">
        <v>1320</v>
      </c>
      <c r="K502" s="16" t="s">
        <v>1321</v>
      </c>
    </row>
    <row r="503" spans="1:11" x14ac:dyDescent="0.25">
      <c r="A503" s="8">
        <v>12982301</v>
      </c>
      <c r="B503" s="23">
        <v>2023</v>
      </c>
      <c r="C503" s="13">
        <v>2023</v>
      </c>
      <c r="D503" s="17" t="s">
        <v>700</v>
      </c>
      <c r="E503" s="28" t="s">
        <v>858</v>
      </c>
      <c r="F503" s="10">
        <v>198.2</v>
      </c>
      <c r="G503" s="10">
        <v>207.0342</v>
      </c>
      <c r="H503" s="14">
        <f t="shared" si="14"/>
        <v>8.8342000000000098</v>
      </c>
      <c r="I503" s="15">
        <f t="shared" si="15"/>
        <v>4.4572149344096923E-2</v>
      </c>
      <c r="J503" s="69" t="s">
        <v>1320</v>
      </c>
      <c r="K503" s="16" t="s">
        <v>1321</v>
      </c>
    </row>
    <row r="504" spans="1:11" x14ac:dyDescent="0.25">
      <c r="A504" s="8">
        <v>12932301</v>
      </c>
      <c r="B504" s="23">
        <v>2023</v>
      </c>
      <c r="C504" s="13">
        <v>2023</v>
      </c>
      <c r="D504" s="17" t="s">
        <v>859</v>
      </c>
      <c r="E504" s="28" t="s">
        <v>860</v>
      </c>
      <c r="F504" s="10">
        <v>1500</v>
      </c>
      <c r="G504" s="10">
        <v>4081.0910600000002</v>
      </c>
      <c r="H504" s="14">
        <f t="shared" si="14"/>
        <v>2581.0910600000002</v>
      </c>
      <c r="I504" s="15">
        <f t="shared" si="15"/>
        <v>1.7207273733333335</v>
      </c>
      <c r="J504" s="69" t="s">
        <v>1320</v>
      </c>
      <c r="K504" s="16" t="s">
        <v>1321</v>
      </c>
    </row>
    <row r="505" spans="1:11" x14ac:dyDescent="0.25">
      <c r="A505" s="8">
        <v>12932303</v>
      </c>
      <c r="B505" s="23">
        <v>2023</v>
      </c>
      <c r="C505" s="13">
        <v>2023</v>
      </c>
      <c r="D505" s="17" t="s">
        <v>861</v>
      </c>
      <c r="E505" s="28" t="s">
        <v>862</v>
      </c>
      <c r="F505" s="10">
        <v>482.1</v>
      </c>
      <c r="G505" s="10">
        <v>795.45952999999997</v>
      </c>
      <c r="H505" s="14">
        <f t="shared" si="14"/>
        <v>313.35952999999995</v>
      </c>
      <c r="I505" s="15">
        <f t="shared" si="15"/>
        <v>0.64998865380626414</v>
      </c>
      <c r="J505" s="69" t="s">
        <v>1320</v>
      </c>
      <c r="K505" s="16" t="s">
        <v>1321</v>
      </c>
    </row>
    <row r="506" spans="1:11" x14ac:dyDescent="0.25">
      <c r="A506" s="8">
        <v>12962301</v>
      </c>
      <c r="B506" s="23">
        <v>2023</v>
      </c>
      <c r="C506" s="13">
        <v>2023</v>
      </c>
      <c r="D506" s="17" t="s">
        <v>863</v>
      </c>
      <c r="E506" s="28" t="s">
        <v>864</v>
      </c>
      <c r="F506" s="10">
        <v>3300</v>
      </c>
      <c r="G506" s="10">
        <v>2887.82782</v>
      </c>
      <c r="H506" s="14">
        <f t="shared" si="14"/>
        <v>-412.17218000000003</v>
      </c>
      <c r="I506" s="15">
        <f t="shared" si="15"/>
        <v>-0.12490066060606062</v>
      </c>
      <c r="J506" s="69" t="s">
        <v>1320</v>
      </c>
      <c r="K506" s="16" t="s">
        <v>1321</v>
      </c>
    </row>
    <row r="507" spans="1:11" x14ac:dyDescent="0.25">
      <c r="A507" s="8">
        <v>12422302</v>
      </c>
      <c r="B507" s="23">
        <v>2023</v>
      </c>
      <c r="C507" s="13">
        <v>2023</v>
      </c>
      <c r="D507" s="17" t="s">
        <v>865</v>
      </c>
      <c r="E507" s="28" t="s">
        <v>866</v>
      </c>
      <c r="F507" s="10">
        <v>189</v>
      </c>
      <c r="G507" s="10">
        <v>238.68992</v>
      </c>
      <c r="H507" s="14">
        <f t="shared" si="14"/>
        <v>49.689920000000001</v>
      </c>
      <c r="I507" s="15">
        <f t="shared" si="15"/>
        <v>0.26290962962962966</v>
      </c>
      <c r="J507" s="69" t="s">
        <v>1320</v>
      </c>
      <c r="K507" s="16" t="s">
        <v>1321</v>
      </c>
    </row>
    <row r="508" spans="1:11" x14ac:dyDescent="0.25">
      <c r="A508" s="8">
        <v>12972303</v>
      </c>
      <c r="B508" s="23">
        <v>2023</v>
      </c>
      <c r="C508" s="13">
        <v>2023</v>
      </c>
      <c r="D508" s="17" t="s">
        <v>867</v>
      </c>
      <c r="E508" s="28" t="s">
        <v>868</v>
      </c>
      <c r="F508" s="10">
        <v>256.60000000000002</v>
      </c>
      <c r="G508" s="10">
        <v>504.94481999999999</v>
      </c>
      <c r="H508" s="14">
        <f t="shared" si="14"/>
        <v>248.34481999999997</v>
      </c>
      <c r="I508" s="15">
        <f t="shared" si="15"/>
        <v>0.96782860483242383</v>
      </c>
      <c r="J508" s="69" t="s">
        <v>1320</v>
      </c>
      <c r="K508" s="16" t="s">
        <v>1321</v>
      </c>
    </row>
    <row r="509" spans="1:11" x14ac:dyDescent="0.25">
      <c r="A509" s="8">
        <v>14012302</v>
      </c>
      <c r="B509" s="23">
        <v>2023</v>
      </c>
      <c r="C509" s="13">
        <v>2023</v>
      </c>
      <c r="D509" s="17" t="s">
        <v>869</v>
      </c>
      <c r="E509" s="28" t="s">
        <v>870</v>
      </c>
      <c r="F509" s="10">
        <v>543</v>
      </c>
      <c r="G509" s="10">
        <v>474.69865999999996</v>
      </c>
      <c r="H509" s="14">
        <f t="shared" si="14"/>
        <v>-68.301340000000039</v>
      </c>
      <c r="I509" s="15">
        <f t="shared" si="15"/>
        <v>-0.1257851565377533</v>
      </c>
      <c r="J509" s="69" t="s">
        <v>1320</v>
      </c>
      <c r="K509" s="16" t="s">
        <v>1321</v>
      </c>
    </row>
    <row r="510" spans="1:11" x14ac:dyDescent="0.25">
      <c r="A510" s="8">
        <v>12922301</v>
      </c>
      <c r="B510" s="23">
        <v>2023</v>
      </c>
      <c r="C510" s="13">
        <v>2023</v>
      </c>
      <c r="D510" s="17" t="s">
        <v>871</v>
      </c>
      <c r="E510" s="28" t="s">
        <v>872</v>
      </c>
      <c r="F510" s="10">
        <v>49.8</v>
      </c>
      <c r="G510" s="10">
        <v>90.741770000000002</v>
      </c>
      <c r="H510" s="14">
        <f t="shared" si="14"/>
        <v>40.941770000000005</v>
      </c>
      <c r="I510" s="15">
        <f t="shared" si="15"/>
        <v>0.82212389558232946</v>
      </c>
      <c r="J510" s="69" t="s">
        <v>1320</v>
      </c>
      <c r="K510" s="16" t="s">
        <v>1321</v>
      </c>
    </row>
    <row r="511" spans="1:11" x14ac:dyDescent="0.25">
      <c r="A511" s="8">
        <v>20082301</v>
      </c>
      <c r="B511" s="23">
        <v>2023</v>
      </c>
      <c r="C511" s="13">
        <v>2023</v>
      </c>
      <c r="D511" s="17" t="s">
        <v>873</v>
      </c>
      <c r="E511" s="28" t="s">
        <v>874</v>
      </c>
      <c r="F511" s="10">
        <v>75.599999999999994</v>
      </c>
      <c r="G511" s="10">
        <v>55.69332</v>
      </c>
      <c r="H511" s="14">
        <f t="shared" si="14"/>
        <v>-19.906679999999994</v>
      </c>
      <c r="I511" s="15">
        <f t="shared" si="15"/>
        <v>-0.26331587301587295</v>
      </c>
      <c r="J511" s="69" t="s">
        <v>1320</v>
      </c>
      <c r="K511" s="16" t="s">
        <v>1321</v>
      </c>
    </row>
    <row r="512" spans="1:11" x14ac:dyDescent="0.25">
      <c r="A512" s="8">
        <v>12932305</v>
      </c>
      <c r="B512" s="23">
        <v>2023</v>
      </c>
      <c r="C512" s="13">
        <v>2023</v>
      </c>
      <c r="D512" s="17" t="s">
        <v>875</v>
      </c>
      <c r="E512" s="28" t="s">
        <v>876</v>
      </c>
      <c r="F512" s="10">
        <v>144.9</v>
      </c>
      <c r="G512" s="10">
        <v>149.97907000000001</v>
      </c>
      <c r="H512" s="14">
        <f t="shared" si="14"/>
        <v>5.0790700000000015</v>
      </c>
      <c r="I512" s="15">
        <f t="shared" si="15"/>
        <v>3.5052242926155976E-2</v>
      </c>
      <c r="J512" s="69" t="s">
        <v>1320</v>
      </c>
      <c r="K512" s="16" t="s">
        <v>1321</v>
      </c>
    </row>
    <row r="513" spans="1:11" x14ac:dyDescent="0.25">
      <c r="A513" s="8">
        <v>13072301</v>
      </c>
      <c r="B513" s="23">
        <v>2023</v>
      </c>
      <c r="C513" s="13">
        <v>2023</v>
      </c>
      <c r="D513" s="17" t="s">
        <v>232</v>
      </c>
      <c r="E513" s="28" t="s">
        <v>877</v>
      </c>
      <c r="F513" s="10">
        <v>226.6</v>
      </c>
      <c r="G513" s="10">
        <v>202.95777999999999</v>
      </c>
      <c r="H513" s="14">
        <f t="shared" si="14"/>
        <v>-23.642220000000009</v>
      </c>
      <c r="I513" s="15">
        <f t="shared" si="15"/>
        <v>-0.10433459841129748</v>
      </c>
      <c r="J513" s="69" t="s">
        <v>1320</v>
      </c>
      <c r="K513" s="16" t="s">
        <v>1321</v>
      </c>
    </row>
    <row r="514" spans="1:11" x14ac:dyDescent="0.25">
      <c r="A514" s="8">
        <v>12422306</v>
      </c>
      <c r="B514" s="23">
        <v>2023</v>
      </c>
      <c r="C514" s="13">
        <v>2023</v>
      </c>
      <c r="D514" s="17" t="s">
        <v>502</v>
      </c>
      <c r="E514" s="28" t="s">
        <v>878</v>
      </c>
      <c r="F514" s="10">
        <v>439.7</v>
      </c>
      <c r="G514" s="10">
        <v>418.96257000000003</v>
      </c>
      <c r="H514" s="14">
        <f t="shared" ref="H514:H577" si="16">+G514-F514</f>
        <v>-20.737429999999961</v>
      </c>
      <c r="I514" s="15">
        <f t="shared" ref="I514:I577" si="17">+H514/F514</f>
        <v>-4.716267909938586E-2</v>
      </c>
      <c r="J514" s="69" t="s">
        <v>1320</v>
      </c>
      <c r="K514" s="16" t="s">
        <v>1321</v>
      </c>
    </row>
    <row r="515" spans="1:11" x14ac:dyDescent="0.25">
      <c r="A515" s="8">
        <v>13332302</v>
      </c>
      <c r="B515" s="23">
        <v>2023</v>
      </c>
      <c r="C515" s="13">
        <v>2023</v>
      </c>
      <c r="D515" s="17" t="s">
        <v>499</v>
      </c>
      <c r="E515" s="28" t="s">
        <v>879</v>
      </c>
      <c r="F515" s="10">
        <v>1502</v>
      </c>
      <c r="G515" s="10">
        <v>1347.2624599999999</v>
      </c>
      <c r="H515" s="14">
        <f t="shared" si="16"/>
        <v>-154.73754000000008</v>
      </c>
      <c r="I515" s="15">
        <f t="shared" si="17"/>
        <v>-0.10302099866844214</v>
      </c>
      <c r="J515" s="69" t="s">
        <v>1320</v>
      </c>
      <c r="K515" s="16" t="s">
        <v>1321</v>
      </c>
    </row>
    <row r="516" spans="1:11" x14ac:dyDescent="0.25">
      <c r="A516" s="8">
        <v>12942302</v>
      </c>
      <c r="B516" s="23">
        <v>2023</v>
      </c>
      <c r="C516" s="13">
        <v>2023</v>
      </c>
      <c r="D516" s="17" t="s">
        <v>880</v>
      </c>
      <c r="E516" s="28" t="s">
        <v>881</v>
      </c>
      <c r="F516" s="10">
        <v>597.5</v>
      </c>
      <c r="G516" s="10">
        <v>379.40528999999998</v>
      </c>
      <c r="H516" s="14">
        <f t="shared" si="16"/>
        <v>-218.09471000000002</v>
      </c>
      <c r="I516" s="15">
        <f t="shared" si="17"/>
        <v>-0.36501206694560673</v>
      </c>
      <c r="J516" s="69" t="s">
        <v>1320</v>
      </c>
      <c r="K516" s="16" t="s">
        <v>1321</v>
      </c>
    </row>
    <row r="517" spans="1:11" x14ac:dyDescent="0.25">
      <c r="A517" s="8">
        <v>12902301</v>
      </c>
      <c r="B517" s="23">
        <v>2023</v>
      </c>
      <c r="C517" s="13">
        <v>2023</v>
      </c>
      <c r="D517" s="17" t="s">
        <v>882</v>
      </c>
      <c r="E517" s="28" t="s">
        <v>883</v>
      </c>
      <c r="F517" s="10">
        <v>975.7</v>
      </c>
      <c r="G517" s="10">
        <v>1289.4118100000001</v>
      </c>
      <c r="H517" s="14">
        <f t="shared" si="16"/>
        <v>313.71181000000001</v>
      </c>
      <c r="I517" s="15">
        <f t="shared" si="17"/>
        <v>0.32152486420006149</v>
      </c>
      <c r="J517" s="69" t="s">
        <v>1320</v>
      </c>
      <c r="K517" s="16" t="s">
        <v>1321</v>
      </c>
    </row>
    <row r="518" spans="1:11" x14ac:dyDescent="0.25">
      <c r="A518" s="8">
        <v>13492301</v>
      </c>
      <c r="B518" s="23">
        <v>2023</v>
      </c>
      <c r="C518" s="13">
        <v>2023</v>
      </c>
      <c r="D518" s="17" t="s">
        <v>698</v>
      </c>
      <c r="E518" s="28" t="s">
        <v>884</v>
      </c>
      <c r="F518" s="10">
        <v>2824.4</v>
      </c>
      <c r="G518" s="10">
        <v>5085.8376900000003</v>
      </c>
      <c r="H518" s="14">
        <f t="shared" si="16"/>
        <v>2261.4376900000002</v>
      </c>
      <c r="I518" s="15">
        <f t="shared" si="17"/>
        <v>0.80067897252513809</v>
      </c>
      <c r="J518" s="69" t="s">
        <v>1320</v>
      </c>
      <c r="K518" s="16" t="s">
        <v>1321</v>
      </c>
    </row>
    <row r="519" spans="1:11" x14ac:dyDescent="0.25">
      <c r="A519" s="8">
        <v>13492302</v>
      </c>
      <c r="B519" s="23">
        <v>2023</v>
      </c>
      <c r="C519" s="13">
        <v>2023</v>
      </c>
      <c r="D519" s="17" t="s">
        <v>885</v>
      </c>
      <c r="E519" s="28" t="s">
        <v>886</v>
      </c>
      <c r="F519" s="10">
        <v>151.69999999999999</v>
      </c>
      <c r="G519" s="10">
        <v>193.58905999999999</v>
      </c>
      <c r="H519" s="14">
        <f t="shared" si="16"/>
        <v>41.889060000000001</v>
      </c>
      <c r="I519" s="15">
        <f t="shared" si="17"/>
        <v>0.27613091628213582</v>
      </c>
      <c r="J519" s="69" t="s">
        <v>1320</v>
      </c>
      <c r="K519" s="16" t="s">
        <v>1321</v>
      </c>
    </row>
    <row r="520" spans="1:11" x14ac:dyDescent="0.25">
      <c r="A520" s="23">
        <v>12812102</v>
      </c>
      <c r="B520" s="23">
        <v>2021</v>
      </c>
      <c r="C520" s="13">
        <v>2024</v>
      </c>
      <c r="D520" s="17" t="s">
        <v>887</v>
      </c>
      <c r="E520" s="17" t="s">
        <v>887</v>
      </c>
      <c r="F520" s="10">
        <v>371.13310999999999</v>
      </c>
      <c r="G520" s="10">
        <v>483.66958</v>
      </c>
      <c r="H520" s="14">
        <f t="shared" si="16"/>
        <v>112.53647000000001</v>
      </c>
      <c r="I520" s="15">
        <f t="shared" si="17"/>
        <v>0.30322401038268998</v>
      </c>
      <c r="J520" s="69" t="s">
        <v>1320</v>
      </c>
      <c r="K520" s="16" t="s">
        <v>1321</v>
      </c>
    </row>
    <row r="521" spans="1:11" x14ac:dyDescent="0.25">
      <c r="A521" s="23">
        <v>13402001</v>
      </c>
      <c r="B521" s="23">
        <v>2020</v>
      </c>
      <c r="C521" s="13">
        <v>2024</v>
      </c>
      <c r="D521" s="17" t="s">
        <v>888</v>
      </c>
      <c r="E521" s="17" t="s">
        <v>889</v>
      </c>
      <c r="F521" s="10">
        <v>5473.5431700000008</v>
      </c>
      <c r="G521" s="10">
        <v>5120.9906500000006</v>
      </c>
      <c r="H521" s="14">
        <f t="shared" si="16"/>
        <v>-352.55252000000019</v>
      </c>
      <c r="I521" s="15">
        <f t="shared" si="17"/>
        <v>-6.4410293122800041E-2</v>
      </c>
      <c r="J521" s="69" t="s">
        <v>1320</v>
      </c>
      <c r="K521" s="16" t="s">
        <v>1321</v>
      </c>
    </row>
    <row r="522" spans="1:11" x14ac:dyDescent="0.25">
      <c r="A522" s="23">
        <v>14112203</v>
      </c>
      <c r="B522" s="23">
        <v>2022</v>
      </c>
      <c r="C522" s="13">
        <v>2024</v>
      </c>
      <c r="D522" s="17" t="s">
        <v>890</v>
      </c>
      <c r="E522" s="17" t="s">
        <v>891</v>
      </c>
      <c r="F522" s="10">
        <v>1980.8</v>
      </c>
      <c r="G522" s="10">
        <v>1580.0628300000001</v>
      </c>
      <c r="H522" s="14">
        <f t="shared" si="16"/>
        <v>-400.73716999999988</v>
      </c>
      <c r="I522" s="15">
        <f t="shared" si="17"/>
        <v>-0.20231076837641351</v>
      </c>
      <c r="J522" s="69" t="s">
        <v>1320</v>
      </c>
      <c r="K522" s="16" t="s">
        <v>1321</v>
      </c>
    </row>
    <row r="523" spans="1:11" x14ac:dyDescent="0.25">
      <c r="A523" s="23">
        <v>13332202</v>
      </c>
      <c r="B523" s="23">
        <v>2022</v>
      </c>
      <c r="C523" s="13">
        <v>2024</v>
      </c>
      <c r="D523" s="17" t="s">
        <v>892</v>
      </c>
      <c r="E523" s="28" t="s">
        <v>893</v>
      </c>
      <c r="F523" s="10">
        <v>1928.8</v>
      </c>
      <c r="G523" s="10">
        <v>1515.6300700000002</v>
      </c>
      <c r="H523" s="14">
        <f t="shared" si="16"/>
        <v>-413.16992999999979</v>
      </c>
      <c r="I523" s="15">
        <f t="shared" si="17"/>
        <v>-0.21421087204479458</v>
      </c>
      <c r="J523" s="69" t="s">
        <v>1320</v>
      </c>
      <c r="K523" s="16" t="s">
        <v>1321</v>
      </c>
    </row>
    <row r="524" spans="1:11" x14ac:dyDescent="0.25">
      <c r="A524" s="23">
        <v>13962203</v>
      </c>
      <c r="B524" s="23">
        <v>2022</v>
      </c>
      <c r="C524" s="13">
        <v>2024</v>
      </c>
      <c r="D524" s="17" t="s">
        <v>894</v>
      </c>
      <c r="E524" s="28" t="s">
        <v>895</v>
      </c>
      <c r="F524" s="10">
        <v>1491.2</v>
      </c>
      <c r="G524" s="10">
        <v>2175.6354700000002</v>
      </c>
      <c r="H524" s="14">
        <f t="shared" si="16"/>
        <v>684.43547000000012</v>
      </c>
      <c r="I524" s="15">
        <f t="shared" si="17"/>
        <v>0.45898301368025757</v>
      </c>
      <c r="J524" s="69" t="s">
        <v>1320</v>
      </c>
      <c r="K524" s="16" t="s">
        <v>1321</v>
      </c>
    </row>
    <row r="525" spans="1:11" x14ac:dyDescent="0.25">
      <c r="A525" s="23">
        <v>13462201</v>
      </c>
      <c r="B525" s="23">
        <v>2022</v>
      </c>
      <c r="C525" s="13">
        <v>2024</v>
      </c>
      <c r="D525" s="17" t="s">
        <v>896</v>
      </c>
      <c r="E525" s="28" t="s">
        <v>897</v>
      </c>
      <c r="F525" s="10">
        <v>757.99999999999989</v>
      </c>
      <c r="G525" s="10">
        <v>740.91463999999996</v>
      </c>
      <c r="H525" s="14">
        <f t="shared" si="16"/>
        <v>-17.085359999999923</v>
      </c>
      <c r="I525" s="15">
        <f t="shared" si="17"/>
        <v>-2.2540052770448449E-2</v>
      </c>
      <c r="J525" s="69" t="s">
        <v>1320</v>
      </c>
      <c r="K525" s="16" t="s">
        <v>1321</v>
      </c>
    </row>
    <row r="526" spans="1:11" x14ac:dyDescent="0.25">
      <c r="A526" s="23">
        <v>13462202</v>
      </c>
      <c r="B526" s="23">
        <v>2022</v>
      </c>
      <c r="C526" s="13">
        <v>2024</v>
      </c>
      <c r="D526" s="17" t="s">
        <v>898</v>
      </c>
      <c r="E526" s="28" t="s">
        <v>899</v>
      </c>
      <c r="F526" s="10">
        <v>1353.9</v>
      </c>
      <c r="G526" s="10">
        <v>1201.72396</v>
      </c>
      <c r="H526" s="14">
        <f t="shared" si="16"/>
        <v>-152.17604000000006</v>
      </c>
      <c r="I526" s="15">
        <f t="shared" si="17"/>
        <v>-0.11239828643178967</v>
      </c>
      <c r="J526" s="69" t="s">
        <v>1320</v>
      </c>
      <c r="K526" s="16" t="s">
        <v>1321</v>
      </c>
    </row>
    <row r="527" spans="1:11" x14ac:dyDescent="0.25">
      <c r="A527" s="23">
        <v>14012303</v>
      </c>
      <c r="B527" s="23">
        <v>2023</v>
      </c>
      <c r="C527" s="13">
        <v>2024</v>
      </c>
      <c r="D527" s="17" t="s">
        <v>900</v>
      </c>
      <c r="E527" s="28" t="s">
        <v>901</v>
      </c>
      <c r="F527" s="10">
        <v>683.30000000000007</v>
      </c>
      <c r="G527" s="10">
        <v>1200.8385700000001</v>
      </c>
      <c r="H527" s="14">
        <f t="shared" si="16"/>
        <v>517.53857000000005</v>
      </c>
      <c r="I527" s="15">
        <f t="shared" si="17"/>
        <v>0.7574104639250695</v>
      </c>
      <c r="J527" s="69" t="s">
        <v>1320</v>
      </c>
      <c r="K527" s="16" t="s">
        <v>1321</v>
      </c>
    </row>
    <row r="528" spans="1:11" x14ac:dyDescent="0.25">
      <c r="A528" s="23">
        <v>13882301</v>
      </c>
      <c r="B528" s="23">
        <v>2023</v>
      </c>
      <c r="C528" s="13">
        <v>2024</v>
      </c>
      <c r="D528" s="17" t="s">
        <v>902</v>
      </c>
      <c r="E528" s="28" t="s">
        <v>903</v>
      </c>
      <c r="F528" s="10">
        <v>1093.3000000000002</v>
      </c>
      <c r="G528" s="10">
        <v>1049.2629899999999</v>
      </c>
      <c r="H528" s="14">
        <f t="shared" si="16"/>
        <v>-44.037010000000237</v>
      </c>
      <c r="I528" s="15">
        <f t="shared" si="17"/>
        <v>-4.027898106649614E-2</v>
      </c>
      <c r="J528" s="69" t="s">
        <v>1320</v>
      </c>
      <c r="K528" s="16" t="s">
        <v>1321</v>
      </c>
    </row>
    <row r="529" spans="1:11" x14ac:dyDescent="0.25">
      <c r="A529" s="23">
        <v>13462305</v>
      </c>
      <c r="B529" s="23">
        <v>2023</v>
      </c>
      <c r="C529" s="13">
        <v>2024</v>
      </c>
      <c r="D529" s="17" t="s">
        <v>904</v>
      </c>
      <c r="E529" s="28" t="s">
        <v>905</v>
      </c>
      <c r="F529" s="10">
        <v>172.20000000000002</v>
      </c>
      <c r="G529" s="10">
        <v>274.45945</v>
      </c>
      <c r="H529" s="14">
        <f t="shared" si="16"/>
        <v>102.25944999999999</v>
      </c>
      <c r="I529" s="15">
        <f t="shared" si="17"/>
        <v>0.5938411730545875</v>
      </c>
      <c r="J529" s="69" t="s">
        <v>1320</v>
      </c>
      <c r="K529" s="16" t="s">
        <v>1321</v>
      </c>
    </row>
    <row r="530" spans="1:11" x14ac:dyDescent="0.25">
      <c r="A530" s="23">
        <v>14012390</v>
      </c>
      <c r="B530" s="23">
        <v>2023</v>
      </c>
      <c r="C530" s="13">
        <v>2024</v>
      </c>
      <c r="D530" s="17" t="s">
        <v>906</v>
      </c>
      <c r="E530" s="28" t="s">
        <v>907</v>
      </c>
      <c r="F530" s="10">
        <v>401.02199999999999</v>
      </c>
      <c r="G530" s="10">
        <v>492.55937</v>
      </c>
      <c r="H530" s="14">
        <f t="shared" si="16"/>
        <v>91.53737000000001</v>
      </c>
      <c r="I530" s="15">
        <f t="shared" si="17"/>
        <v>0.2282602201375486</v>
      </c>
      <c r="J530" s="69" t="s">
        <v>1320</v>
      </c>
      <c r="K530" s="16" t="s">
        <v>1321</v>
      </c>
    </row>
    <row r="531" spans="1:11" x14ac:dyDescent="0.25">
      <c r="A531" s="23">
        <v>12962390</v>
      </c>
      <c r="B531" s="23">
        <v>2023</v>
      </c>
      <c r="C531" s="13">
        <v>2024</v>
      </c>
      <c r="D531" s="17" t="s">
        <v>908</v>
      </c>
      <c r="E531" s="28" t="s">
        <v>909</v>
      </c>
      <c r="F531" s="10">
        <v>6408.7</v>
      </c>
      <c r="G531" s="10">
        <v>6673.0654100000002</v>
      </c>
      <c r="H531" s="14">
        <f t="shared" si="16"/>
        <v>264.36541000000034</v>
      </c>
      <c r="I531" s="15">
        <f t="shared" si="17"/>
        <v>4.1251019707585053E-2</v>
      </c>
      <c r="J531" s="69" t="s">
        <v>1320</v>
      </c>
      <c r="K531" s="16" t="s">
        <v>1321</v>
      </c>
    </row>
    <row r="532" spans="1:11" x14ac:dyDescent="0.25">
      <c r="A532" s="23">
        <v>12962292</v>
      </c>
      <c r="B532" s="23">
        <v>2022</v>
      </c>
      <c r="C532" s="13">
        <v>2024</v>
      </c>
      <c r="D532" s="17" t="s">
        <v>910</v>
      </c>
      <c r="E532" s="28" t="s">
        <v>911</v>
      </c>
      <c r="F532" s="10">
        <v>726</v>
      </c>
      <c r="G532" s="10">
        <v>752.15509999999995</v>
      </c>
      <c r="H532" s="14">
        <f t="shared" si="16"/>
        <v>26.155099999999948</v>
      </c>
      <c r="I532" s="15">
        <f t="shared" si="17"/>
        <v>3.6026308539944832E-2</v>
      </c>
      <c r="J532" s="69" t="s">
        <v>1320</v>
      </c>
      <c r="K532" s="16" t="s">
        <v>1321</v>
      </c>
    </row>
    <row r="533" spans="1:11" x14ac:dyDescent="0.25">
      <c r="A533" s="23">
        <v>12422304</v>
      </c>
      <c r="B533" s="23">
        <v>2023</v>
      </c>
      <c r="C533" s="13">
        <v>2024</v>
      </c>
      <c r="D533" s="17" t="s">
        <v>912</v>
      </c>
      <c r="E533" s="28" t="s">
        <v>913</v>
      </c>
      <c r="F533" s="10">
        <v>957.69999999999993</v>
      </c>
      <c r="G533" s="10">
        <v>879.42520999999999</v>
      </c>
      <c r="H533" s="14">
        <f t="shared" si="16"/>
        <v>-78.274789999999939</v>
      </c>
      <c r="I533" s="15">
        <f t="shared" si="17"/>
        <v>-8.173205596742189E-2</v>
      </c>
      <c r="J533" s="69" t="s">
        <v>1320</v>
      </c>
      <c r="K533" s="16" t="s">
        <v>1321</v>
      </c>
    </row>
    <row r="534" spans="1:11" x14ac:dyDescent="0.25">
      <c r="A534" s="23">
        <v>21842301</v>
      </c>
      <c r="B534" s="23">
        <v>2023</v>
      </c>
      <c r="C534" s="13">
        <v>2024</v>
      </c>
      <c r="D534" s="17" t="s">
        <v>914</v>
      </c>
      <c r="E534" s="28" t="s">
        <v>915</v>
      </c>
      <c r="F534" s="10">
        <v>138.6</v>
      </c>
      <c r="G534" s="10">
        <v>166.22876000000002</v>
      </c>
      <c r="H534" s="14">
        <f t="shared" si="16"/>
        <v>27.628760000000028</v>
      </c>
      <c r="I534" s="15">
        <f t="shared" si="17"/>
        <v>0.19934170274170296</v>
      </c>
      <c r="J534" s="69" t="s">
        <v>1320</v>
      </c>
      <c r="K534" s="16" t="s">
        <v>1321</v>
      </c>
    </row>
    <row r="535" spans="1:11" x14ac:dyDescent="0.25">
      <c r="A535" s="23">
        <v>21842302</v>
      </c>
      <c r="B535" s="23">
        <v>2023</v>
      </c>
      <c r="C535" s="13">
        <v>2024</v>
      </c>
      <c r="D535" s="17" t="s">
        <v>916</v>
      </c>
      <c r="E535" s="28" t="s">
        <v>917</v>
      </c>
      <c r="F535" s="10">
        <v>400.6</v>
      </c>
      <c r="G535" s="10">
        <v>179.01691</v>
      </c>
      <c r="H535" s="14">
        <f t="shared" si="16"/>
        <v>-221.58309000000003</v>
      </c>
      <c r="I535" s="15">
        <f t="shared" si="17"/>
        <v>-0.55312803295057422</v>
      </c>
      <c r="J535" s="69" t="s">
        <v>1320</v>
      </c>
      <c r="K535" s="16" t="s">
        <v>1321</v>
      </c>
    </row>
    <row r="536" spans="1:11" x14ac:dyDescent="0.25">
      <c r="A536" s="23">
        <v>13252302</v>
      </c>
      <c r="B536" s="23">
        <v>2023</v>
      </c>
      <c r="C536" s="13">
        <v>2024</v>
      </c>
      <c r="D536" s="17" t="s">
        <v>918</v>
      </c>
      <c r="E536" s="28" t="s">
        <v>919</v>
      </c>
      <c r="F536" s="10">
        <v>614.5</v>
      </c>
      <c r="G536" s="10">
        <v>534.40273999999999</v>
      </c>
      <c r="H536" s="14">
        <f t="shared" si="16"/>
        <v>-80.097260000000006</v>
      </c>
      <c r="I536" s="15">
        <f t="shared" si="17"/>
        <v>-0.13034541903986982</v>
      </c>
      <c r="J536" s="69" t="s">
        <v>1320</v>
      </c>
      <c r="K536" s="16" t="s">
        <v>1321</v>
      </c>
    </row>
    <row r="537" spans="1:11" x14ac:dyDescent="0.25">
      <c r="A537" s="23">
        <v>13252305</v>
      </c>
      <c r="B537" s="23">
        <v>2023</v>
      </c>
      <c r="C537" s="13">
        <v>2024</v>
      </c>
      <c r="D537" s="17" t="s">
        <v>920</v>
      </c>
      <c r="E537" s="28" t="s">
        <v>921</v>
      </c>
      <c r="F537" s="10">
        <v>581.6</v>
      </c>
      <c r="G537" s="10">
        <v>873.81373999999994</v>
      </c>
      <c r="H537" s="14">
        <f t="shared" si="16"/>
        <v>292.21373999999992</v>
      </c>
      <c r="I537" s="15">
        <f t="shared" si="17"/>
        <v>0.50243077716643725</v>
      </c>
      <c r="J537" s="69" t="s">
        <v>1320</v>
      </c>
      <c r="K537" s="16" t="s">
        <v>1321</v>
      </c>
    </row>
    <row r="538" spans="1:11" x14ac:dyDescent="0.25">
      <c r="A538" s="23">
        <v>13462403</v>
      </c>
      <c r="B538" s="23">
        <v>2024</v>
      </c>
      <c r="C538" s="13">
        <v>2024</v>
      </c>
      <c r="D538" s="17" t="s">
        <v>922</v>
      </c>
      <c r="E538" s="17" t="s">
        <v>923</v>
      </c>
      <c r="F538" s="10">
        <v>836.7</v>
      </c>
      <c r="G538" s="10">
        <v>872.9393</v>
      </c>
      <c r="H538" s="14">
        <f t="shared" si="16"/>
        <v>36.239299999999957</v>
      </c>
      <c r="I538" s="15">
        <f t="shared" si="17"/>
        <v>4.3312178797657412E-2</v>
      </c>
      <c r="J538" s="69" t="s">
        <v>1320</v>
      </c>
      <c r="K538" s="16" t="s">
        <v>1321</v>
      </c>
    </row>
    <row r="539" spans="1:11" x14ac:dyDescent="0.25">
      <c r="A539" s="8">
        <v>12422410</v>
      </c>
      <c r="B539" s="8">
        <v>2024</v>
      </c>
      <c r="C539" s="13">
        <v>2024</v>
      </c>
      <c r="D539" s="17" t="s">
        <v>924</v>
      </c>
      <c r="E539" s="17" t="s">
        <v>925</v>
      </c>
      <c r="F539" s="10">
        <v>68.599999999999994</v>
      </c>
      <c r="G539" s="10">
        <v>100.74238000000001</v>
      </c>
      <c r="H539" s="14">
        <f t="shared" si="16"/>
        <v>32.142380000000017</v>
      </c>
      <c r="I539" s="15">
        <f t="shared" si="17"/>
        <v>0.46854781341107898</v>
      </c>
      <c r="J539" s="69" t="s">
        <v>1320</v>
      </c>
      <c r="K539" s="16" t="s">
        <v>1321</v>
      </c>
    </row>
    <row r="540" spans="1:11" x14ac:dyDescent="0.25">
      <c r="A540" s="8">
        <v>12972403</v>
      </c>
      <c r="B540" s="8">
        <v>2024</v>
      </c>
      <c r="C540" s="13">
        <v>2024</v>
      </c>
      <c r="D540" s="17" t="s">
        <v>926</v>
      </c>
      <c r="E540" s="17" t="s">
        <v>927</v>
      </c>
      <c r="F540" s="10">
        <v>511</v>
      </c>
      <c r="G540" s="10">
        <v>468.30034999999998</v>
      </c>
      <c r="H540" s="14">
        <f t="shared" si="16"/>
        <v>-42.69965000000002</v>
      </c>
      <c r="I540" s="15">
        <f t="shared" si="17"/>
        <v>-8.3560958904109625E-2</v>
      </c>
      <c r="J540" s="69" t="s">
        <v>1320</v>
      </c>
      <c r="K540" s="16" t="s">
        <v>1321</v>
      </c>
    </row>
    <row r="541" spans="1:11" x14ac:dyDescent="0.25">
      <c r="A541" s="8">
        <v>12422420</v>
      </c>
      <c r="B541" s="8">
        <v>2024</v>
      </c>
      <c r="C541" s="13">
        <v>2024</v>
      </c>
      <c r="D541" s="17" t="s">
        <v>928</v>
      </c>
      <c r="E541" s="17" t="s">
        <v>929</v>
      </c>
      <c r="F541" s="10">
        <v>317.60000000000002</v>
      </c>
      <c r="G541" s="10">
        <v>369.71610999999996</v>
      </c>
      <c r="H541" s="14">
        <f t="shared" si="16"/>
        <v>52.116109999999935</v>
      </c>
      <c r="I541" s="15">
        <f t="shared" si="17"/>
        <v>0.16409354534005016</v>
      </c>
      <c r="J541" s="69" t="s">
        <v>1320</v>
      </c>
      <c r="K541" s="16" t="s">
        <v>1321</v>
      </c>
    </row>
    <row r="542" spans="1:11" x14ac:dyDescent="0.25">
      <c r="A542" s="8">
        <v>12422421</v>
      </c>
      <c r="B542" s="8">
        <v>2024</v>
      </c>
      <c r="C542" s="13">
        <v>2024</v>
      </c>
      <c r="D542" s="17" t="s">
        <v>930</v>
      </c>
      <c r="E542" s="17" t="s">
        <v>931</v>
      </c>
      <c r="F542" s="10">
        <v>430.4</v>
      </c>
      <c r="G542" s="10">
        <v>398.69509000000005</v>
      </c>
      <c r="H542" s="14">
        <f t="shared" si="16"/>
        <v>-31.704909999999927</v>
      </c>
      <c r="I542" s="15">
        <f t="shared" si="17"/>
        <v>-7.3663824349442214E-2</v>
      </c>
      <c r="J542" s="69" t="s">
        <v>1320</v>
      </c>
      <c r="K542" s="16" t="s">
        <v>1321</v>
      </c>
    </row>
    <row r="543" spans="1:11" x14ac:dyDescent="0.25">
      <c r="A543" s="8">
        <v>12922402</v>
      </c>
      <c r="B543" s="8">
        <v>2024</v>
      </c>
      <c r="C543" s="13">
        <v>2024</v>
      </c>
      <c r="D543" s="17" t="s">
        <v>932</v>
      </c>
      <c r="E543" s="17" t="s">
        <v>933</v>
      </c>
      <c r="F543" s="10">
        <v>161.80000000000001</v>
      </c>
      <c r="G543" s="10">
        <v>100.06079</v>
      </c>
      <c r="H543" s="14">
        <f t="shared" si="16"/>
        <v>-61.739210000000014</v>
      </c>
      <c r="I543" s="15">
        <f t="shared" si="17"/>
        <v>-0.38157731767614345</v>
      </c>
      <c r="J543" s="69" t="s">
        <v>1320</v>
      </c>
      <c r="K543" s="16" t="s">
        <v>1321</v>
      </c>
    </row>
    <row r="544" spans="1:11" x14ac:dyDescent="0.25">
      <c r="A544" s="8">
        <v>12962406</v>
      </c>
      <c r="B544" s="8">
        <v>2024</v>
      </c>
      <c r="C544" s="13">
        <v>2024</v>
      </c>
      <c r="D544" s="17" t="s">
        <v>934</v>
      </c>
      <c r="E544" s="17" t="s">
        <v>935</v>
      </c>
      <c r="F544" s="10">
        <v>1920</v>
      </c>
      <c r="G544" s="10">
        <v>2150.8604599999999</v>
      </c>
      <c r="H544" s="14">
        <f t="shared" si="16"/>
        <v>230.86045999999988</v>
      </c>
      <c r="I544" s="15">
        <f t="shared" si="17"/>
        <v>0.1202398229166666</v>
      </c>
      <c r="J544" s="69" t="s">
        <v>1320</v>
      </c>
      <c r="K544" s="16" t="s">
        <v>1321</v>
      </c>
    </row>
    <row r="545" spans="1:11" x14ac:dyDescent="0.25">
      <c r="A545" s="8">
        <v>20082401</v>
      </c>
      <c r="B545" s="8">
        <v>2024</v>
      </c>
      <c r="C545" s="13">
        <v>2024</v>
      </c>
      <c r="D545" s="17" t="s">
        <v>936</v>
      </c>
      <c r="E545" s="17" t="s">
        <v>937</v>
      </c>
      <c r="F545" s="10">
        <v>322.63499999999999</v>
      </c>
      <c r="G545" s="10">
        <v>143.58233999999999</v>
      </c>
      <c r="H545" s="14">
        <f t="shared" si="16"/>
        <v>-179.05266</v>
      </c>
      <c r="I545" s="15">
        <f t="shared" si="17"/>
        <v>-0.55496973359988844</v>
      </c>
      <c r="J545" s="69" t="s">
        <v>1320</v>
      </c>
      <c r="K545" s="16" t="s">
        <v>1321</v>
      </c>
    </row>
    <row r="546" spans="1:11" x14ac:dyDescent="0.25">
      <c r="A546" s="8">
        <v>12842401</v>
      </c>
      <c r="B546" s="8">
        <v>2024</v>
      </c>
      <c r="C546" s="13">
        <v>2024</v>
      </c>
      <c r="D546" s="17" t="s">
        <v>938</v>
      </c>
      <c r="E546" s="17" t="s">
        <v>939</v>
      </c>
      <c r="F546" s="10">
        <v>382.8</v>
      </c>
      <c r="G546" s="10">
        <v>149.22135</v>
      </c>
      <c r="H546" s="14">
        <f t="shared" si="16"/>
        <v>-233.57865000000001</v>
      </c>
      <c r="I546" s="15">
        <f t="shared" si="17"/>
        <v>-0.6101845611285267</v>
      </c>
      <c r="J546" s="69" t="s">
        <v>1320</v>
      </c>
      <c r="K546" s="16" t="s">
        <v>1321</v>
      </c>
    </row>
    <row r="547" spans="1:11" x14ac:dyDescent="0.25">
      <c r="A547" s="8">
        <v>12952401</v>
      </c>
      <c r="B547" s="8">
        <v>2024</v>
      </c>
      <c r="C547" s="13">
        <v>2024</v>
      </c>
      <c r="D547" s="17" t="s">
        <v>940</v>
      </c>
      <c r="E547" s="17" t="s">
        <v>941</v>
      </c>
      <c r="F547" s="10">
        <v>323.8</v>
      </c>
      <c r="G547" s="10">
        <v>376.81433000000004</v>
      </c>
      <c r="H547" s="14">
        <f t="shared" si="16"/>
        <v>53.014330000000029</v>
      </c>
      <c r="I547" s="15">
        <f t="shared" si="17"/>
        <v>0.16372554045707235</v>
      </c>
      <c r="J547" s="69" t="s">
        <v>1320</v>
      </c>
      <c r="K547" s="16" t="s">
        <v>1321</v>
      </c>
    </row>
    <row r="548" spans="1:11" x14ac:dyDescent="0.25">
      <c r="A548" s="8">
        <v>13252010</v>
      </c>
      <c r="B548" s="8">
        <v>2020</v>
      </c>
      <c r="C548" s="13">
        <v>2024</v>
      </c>
      <c r="D548" s="17" t="s">
        <v>942</v>
      </c>
      <c r="E548" s="28" t="s">
        <v>942</v>
      </c>
      <c r="F548" s="10">
        <v>2678.1400299999996</v>
      </c>
      <c r="G548" s="10">
        <v>4701.0658099999991</v>
      </c>
      <c r="H548" s="14">
        <f t="shared" si="16"/>
        <v>2022.9257799999996</v>
      </c>
      <c r="I548" s="15">
        <f t="shared" si="17"/>
        <v>0.75534727734158091</v>
      </c>
      <c r="J548" s="69" t="s">
        <v>1320</v>
      </c>
      <c r="K548" s="16" t="s">
        <v>1321</v>
      </c>
    </row>
    <row r="549" spans="1:11" x14ac:dyDescent="0.25">
      <c r="A549" s="8">
        <v>13882202</v>
      </c>
      <c r="B549" s="8">
        <v>2022</v>
      </c>
      <c r="C549" s="13">
        <v>2024</v>
      </c>
      <c r="D549" s="17" t="s">
        <v>943</v>
      </c>
      <c r="E549" s="28" t="s">
        <v>943</v>
      </c>
      <c r="F549" s="10">
        <v>28.218</v>
      </c>
      <c r="G549" s="10">
        <v>28.879840000000002</v>
      </c>
      <c r="H549" s="14">
        <f t="shared" si="16"/>
        <v>0.66184000000000154</v>
      </c>
      <c r="I549" s="15">
        <f t="shared" si="17"/>
        <v>2.3454532567864537E-2</v>
      </c>
      <c r="J549" s="69" t="s">
        <v>1320</v>
      </c>
      <c r="K549" s="16" t="s">
        <v>1321</v>
      </c>
    </row>
    <row r="550" spans="1:11" x14ac:dyDescent="0.25">
      <c r="A550" s="8">
        <v>13252022</v>
      </c>
      <c r="B550" s="8">
        <v>2020</v>
      </c>
      <c r="C550" s="13">
        <v>2024</v>
      </c>
      <c r="D550" s="17" t="s">
        <v>944</v>
      </c>
      <c r="E550" s="28" t="s">
        <v>945</v>
      </c>
      <c r="F550" s="10">
        <v>16347.4</v>
      </c>
      <c r="G550" s="10">
        <v>16148.72568</v>
      </c>
      <c r="H550" s="14">
        <f t="shared" si="16"/>
        <v>-198.67432000000008</v>
      </c>
      <c r="I550" s="15">
        <f t="shared" si="17"/>
        <v>-1.2153267186219221E-2</v>
      </c>
      <c r="J550" s="69" t="s">
        <v>1320</v>
      </c>
      <c r="K550" s="16" t="s">
        <v>1321</v>
      </c>
    </row>
    <row r="551" spans="1:11" x14ac:dyDescent="0.25">
      <c r="A551" s="8">
        <v>12972204</v>
      </c>
      <c r="B551" s="8">
        <v>2022</v>
      </c>
      <c r="C551" s="13">
        <v>2024</v>
      </c>
      <c r="D551" s="17" t="s">
        <v>946</v>
      </c>
      <c r="E551" s="28" t="s">
        <v>947</v>
      </c>
      <c r="F551" s="10">
        <v>1706.3</v>
      </c>
      <c r="G551" s="10">
        <v>3080.4524300000003</v>
      </c>
      <c r="H551" s="14">
        <f t="shared" si="16"/>
        <v>1374.1524300000003</v>
      </c>
      <c r="I551" s="15">
        <f t="shared" si="17"/>
        <v>0.80534046181796892</v>
      </c>
      <c r="J551" s="69" t="s">
        <v>1320</v>
      </c>
      <c r="K551" s="16" t="s">
        <v>1321</v>
      </c>
    </row>
    <row r="552" spans="1:11" x14ac:dyDescent="0.25">
      <c r="A552" s="8">
        <v>12842301</v>
      </c>
      <c r="B552" s="8">
        <v>2023</v>
      </c>
      <c r="C552" s="13">
        <v>2024</v>
      </c>
      <c r="D552" s="17" t="s">
        <v>948</v>
      </c>
      <c r="E552" s="28" t="s">
        <v>949</v>
      </c>
      <c r="F552" s="10">
        <v>1568.5</v>
      </c>
      <c r="G552" s="10">
        <v>2526.6794100000002</v>
      </c>
      <c r="H552" s="14">
        <f t="shared" si="16"/>
        <v>958.17941000000019</v>
      </c>
      <c r="I552" s="15">
        <f t="shared" si="17"/>
        <v>0.61088900860694939</v>
      </c>
      <c r="J552" s="69" t="s">
        <v>1320</v>
      </c>
      <c r="K552" s="16" t="s">
        <v>1321</v>
      </c>
    </row>
    <row r="553" spans="1:11" x14ac:dyDescent="0.25">
      <c r="A553" s="8">
        <v>14112290</v>
      </c>
      <c r="B553" s="8">
        <v>2022</v>
      </c>
      <c r="C553" s="13">
        <v>2024</v>
      </c>
      <c r="D553" s="17" t="s">
        <v>950</v>
      </c>
      <c r="E553" s="28" t="s">
        <v>951</v>
      </c>
      <c r="F553" s="10">
        <v>1314.7</v>
      </c>
      <c r="G553" s="10">
        <v>1786.73254</v>
      </c>
      <c r="H553" s="14">
        <f t="shared" si="16"/>
        <v>472.03253999999993</v>
      </c>
      <c r="I553" s="15">
        <f t="shared" si="17"/>
        <v>0.35904201719023343</v>
      </c>
      <c r="J553" s="69" t="s">
        <v>1320</v>
      </c>
      <c r="K553" s="16" t="s">
        <v>1321</v>
      </c>
    </row>
    <row r="554" spans="1:11" x14ac:dyDescent="0.25">
      <c r="A554" s="8">
        <v>13492490</v>
      </c>
      <c r="B554" s="8">
        <v>2024</v>
      </c>
      <c r="C554" s="13">
        <v>2024</v>
      </c>
      <c r="D554" s="17" t="s">
        <v>952</v>
      </c>
      <c r="E554" s="17" t="s">
        <v>953</v>
      </c>
      <c r="F554" s="10">
        <v>469.90199999999999</v>
      </c>
      <c r="G554" s="10">
        <v>455.12930999999998</v>
      </c>
      <c r="H554" s="14">
        <f t="shared" si="16"/>
        <v>-14.772690000000011</v>
      </c>
      <c r="I554" s="15">
        <f t="shared" si="17"/>
        <v>-3.1437810437069884E-2</v>
      </c>
      <c r="J554" s="69" t="s">
        <v>1320</v>
      </c>
      <c r="K554" s="16" t="s">
        <v>1321</v>
      </c>
    </row>
    <row r="555" spans="1:11" x14ac:dyDescent="0.25">
      <c r="A555" s="8">
        <v>20082404</v>
      </c>
      <c r="B555" s="8">
        <v>2024</v>
      </c>
      <c r="C555" s="13">
        <v>2024</v>
      </c>
      <c r="D555" s="17" t="s">
        <v>954</v>
      </c>
      <c r="E555" s="17" t="s">
        <v>955</v>
      </c>
      <c r="F555" s="10">
        <v>149.6</v>
      </c>
      <c r="G555" s="10">
        <v>136.97556</v>
      </c>
      <c r="H555" s="14">
        <f t="shared" si="16"/>
        <v>-12.624439999999993</v>
      </c>
      <c r="I555" s="15">
        <f t="shared" si="17"/>
        <v>-8.4387967914438464E-2</v>
      </c>
      <c r="J555" s="69" t="s">
        <v>1320</v>
      </c>
      <c r="K555" s="16" t="s">
        <v>1321</v>
      </c>
    </row>
    <row r="556" spans="1:11" x14ac:dyDescent="0.25">
      <c r="A556" s="8">
        <v>12962490</v>
      </c>
      <c r="B556" s="8">
        <v>2024</v>
      </c>
      <c r="C556" s="13">
        <v>2024</v>
      </c>
      <c r="D556" s="17" t="s">
        <v>956</v>
      </c>
      <c r="E556" s="28" t="s">
        <v>957</v>
      </c>
      <c r="F556" s="10">
        <v>581.26300000000003</v>
      </c>
      <c r="G556" s="10">
        <v>512.49599999999998</v>
      </c>
      <c r="H556" s="14">
        <f t="shared" si="16"/>
        <v>-68.767000000000053</v>
      </c>
      <c r="I556" s="15">
        <f t="shared" si="17"/>
        <v>-0.11830617121681589</v>
      </c>
      <c r="J556" s="69" t="s">
        <v>1320</v>
      </c>
      <c r="K556" s="16" t="s">
        <v>1321</v>
      </c>
    </row>
    <row r="557" spans="1:11" x14ac:dyDescent="0.25">
      <c r="A557" s="8">
        <v>14282490</v>
      </c>
      <c r="B557" s="8">
        <v>2024</v>
      </c>
      <c r="C557" s="13">
        <v>2024</v>
      </c>
      <c r="D557" s="17" t="s">
        <v>958</v>
      </c>
      <c r="E557" s="17" t="s">
        <v>959</v>
      </c>
      <c r="F557" s="10">
        <v>668.91399999999999</v>
      </c>
      <c r="G557" s="10">
        <v>624.21951000000001</v>
      </c>
      <c r="H557" s="14">
        <f t="shared" si="16"/>
        <v>-44.694489999999973</v>
      </c>
      <c r="I557" s="15">
        <f t="shared" si="17"/>
        <v>-6.6816496589995084E-2</v>
      </c>
      <c r="J557" s="69" t="s">
        <v>1320</v>
      </c>
      <c r="K557" s="16" t="s">
        <v>1321</v>
      </c>
    </row>
    <row r="558" spans="1:11" x14ac:dyDescent="0.25">
      <c r="A558" s="23">
        <v>12812401</v>
      </c>
      <c r="B558" s="23">
        <v>2024</v>
      </c>
      <c r="C558" s="13">
        <v>2025</v>
      </c>
      <c r="D558" s="17" t="s">
        <v>960</v>
      </c>
      <c r="E558" s="17" t="s">
        <v>961</v>
      </c>
      <c r="F558" s="10">
        <v>3229.5</v>
      </c>
      <c r="G558" s="10">
        <v>1821.7460900000001</v>
      </c>
      <c r="H558" s="14">
        <f t="shared" si="16"/>
        <v>-1407.7539099999999</v>
      </c>
      <c r="I558" s="15">
        <f t="shared" si="17"/>
        <v>-0.43590460133147541</v>
      </c>
      <c r="J558" s="69" t="s">
        <v>1320</v>
      </c>
      <c r="K558" s="16" t="s">
        <v>1321</v>
      </c>
    </row>
    <row r="559" spans="1:11" x14ac:dyDescent="0.25">
      <c r="A559" s="23">
        <v>12842501</v>
      </c>
      <c r="B559" s="23">
        <v>2025</v>
      </c>
      <c r="C559" s="13">
        <v>2025</v>
      </c>
      <c r="D559" s="17" t="s">
        <v>962</v>
      </c>
      <c r="E559" s="17" t="s">
        <v>963</v>
      </c>
      <c r="F559" s="10">
        <v>463.8</v>
      </c>
      <c r="G559" s="10">
        <v>268.63135999999997</v>
      </c>
      <c r="H559" s="14">
        <f t="shared" si="16"/>
        <v>-195.16864000000004</v>
      </c>
      <c r="I559" s="15">
        <f t="shared" si="17"/>
        <v>-0.42080344976282885</v>
      </c>
      <c r="J559" s="69" t="s">
        <v>1320</v>
      </c>
      <c r="K559" s="16" t="s">
        <v>1321</v>
      </c>
    </row>
    <row r="560" spans="1:11" x14ac:dyDescent="0.25">
      <c r="A560" s="23">
        <v>13252412</v>
      </c>
      <c r="B560" s="23">
        <v>2024</v>
      </c>
      <c r="C560" s="13">
        <v>2025</v>
      </c>
      <c r="D560" s="17" t="s">
        <v>964</v>
      </c>
      <c r="E560" s="17" t="s">
        <v>965</v>
      </c>
      <c r="F560" s="10">
        <v>328.20000000000005</v>
      </c>
      <c r="G560" s="10">
        <v>238.2979</v>
      </c>
      <c r="H560" s="14">
        <f t="shared" si="16"/>
        <v>-89.902100000000047</v>
      </c>
      <c r="I560" s="15">
        <f t="shared" si="17"/>
        <v>-0.27392474101157843</v>
      </c>
      <c r="J560" s="69" t="s">
        <v>1320</v>
      </c>
      <c r="K560" s="16" t="s">
        <v>1321</v>
      </c>
    </row>
    <row r="561" spans="1:11" x14ac:dyDescent="0.25">
      <c r="A561" s="23">
        <v>20082403</v>
      </c>
      <c r="B561" s="23">
        <v>2024</v>
      </c>
      <c r="C561" s="13">
        <v>2025</v>
      </c>
      <c r="D561" s="17" t="s">
        <v>966</v>
      </c>
      <c r="E561" s="17" t="s">
        <v>967</v>
      </c>
      <c r="F561" s="10">
        <v>234</v>
      </c>
      <c r="G561" s="10">
        <v>401.48196999999999</v>
      </c>
      <c r="H561" s="14">
        <f t="shared" si="16"/>
        <v>167.48196999999999</v>
      </c>
      <c r="I561" s="15">
        <f t="shared" si="17"/>
        <v>0.71573491452991445</v>
      </c>
      <c r="J561" s="69" t="s">
        <v>1320</v>
      </c>
      <c r="K561" s="16" t="s">
        <v>1321</v>
      </c>
    </row>
    <row r="562" spans="1:11" x14ac:dyDescent="0.25">
      <c r="A562" s="23">
        <v>13252407</v>
      </c>
      <c r="B562" s="23">
        <v>2024</v>
      </c>
      <c r="C562" s="13">
        <v>2025</v>
      </c>
      <c r="D562" s="17" t="s">
        <v>968</v>
      </c>
      <c r="E562" s="17" t="s">
        <v>969</v>
      </c>
      <c r="F562" s="10">
        <v>652.79999999999995</v>
      </c>
      <c r="G562" s="10">
        <v>504.36198999999999</v>
      </c>
      <c r="H562" s="14">
        <f t="shared" si="16"/>
        <v>-148.43800999999996</v>
      </c>
      <c r="I562" s="15">
        <f t="shared" si="17"/>
        <v>-0.22738665747549017</v>
      </c>
      <c r="J562" s="69" t="s">
        <v>1320</v>
      </c>
      <c r="K562" s="16" t="s">
        <v>1321</v>
      </c>
    </row>
    <row r="563" spans="1:11" x14ac:dyDescent="0.25">
      <c r="A563" s="23">
        <v>12422504</v>
      </c>
      <c r="B563" s="23">
        <v>2025</v>
      </c>
      <c r="C563" s="13">
        <v>2025</v>
      </c>
      <c r="D563" s="17" t="s">
        <v>970</v>
      </c>
      <c r="E563" s="17" t="s">
        <v>971</v>
      </c>
      <c r="F563" s="10">
        <v>440.1</v>
      </c>
      <c r="G563" s="10">
        <v>353.69071000000002</v>
      </c>
      <c r="H563" s="14">
        <f t="shared" si="16"/>
        <v>-86.409289999999999</v>
      </c>
      <c r="I563" s="15">
        <f t="shared" si="17"/>
        <v>-0.1963401272438082</v>
      </c>
      <c r="J563" s="69" t="s">
        <v>1320</v>
      </c>
      <c r="K563" s="16" t="s">
        <v>1321</v>
      </c>
    </row>
    <row r="564" spans="1:11" x14ac:dyDescent="0.25">
      <c r="A564" s="23">
        <v>12902502</v>
      </c>
      <c r="B564" s="23">
        <v>2025</v>
      </c>
      <c r="C564" s="13">
        <v>2025</v>
      </c>
      <c r="D564" s="17" t="s">
        <v>972</v>
      </c>
      <c r="E564" s="17" t="s">
        <v>973</v>
      </c>
      <c r="F564" s="10">
        <v>169.4</v>
      </c>
      <c r="G564" s="10">
        <v>138.18635</v>
      </c>
      <c r="H564" s="14">
        <f t="shared" si="16"/>
        <v>-31.213650000000001</v>
      </c>
      <c r="I564" s="15">
        <f t="shared" si="17"/>
        <v>-0.18426003541912633</v>
      </c>
      <c r="J564" s="69" t="s">
        <v>1320</v>
      </c>
      <c r="K564" s="16" t="s">
        <v>1321</v>
      </c>
    </row>
    <row r="565" spans="1:11" x14ac:dyDescent="0.25">
      <c r="A565" s="23">
        <v>18192501</v>
      </c>
      <c r="B565" s="23">
        <v>2025</v>
      </c>
      <c r="C565" s="13">
        <v>2025</v>
      </c>
      <c r="D565" s="17" t="s">
        <v>974</v>
      </c>
      <c r="E565" s="17" t="s">
        <v>975</v>
      </c>
      <c r="F565" s="10">
        <v>316.39999999999998</v>
      </c>
      <c r="G565" s="10">
        <v>286.66505999999998</v>
      </c>
      <c r="H565" s="14">
        <f t="shared" si="16"/>
        <v>-29.734939999999995</v>
      </c>
      <c r="I565" s="15">
        <f t="shared" si="17"/>
        <v>-9.3978950695322361E-2</v>
      </c>
      <c r="J565" s="69" t="s">
        <v>1320</v>
      </c>
      <c r="K565" s="16" t="s">
        <v>1321</v>
      </c>
    </row>
    <row r="566" spans="1:11" x14ac:dyDescent="0.25">
      <c r="A566" s="23">
        <v>12422412</v>
      </c>
      <c r="B566" s="23">
        <v>2024</v>
      </c>
      <c r="C566" s="13">
        <v>2025</v>
      </c>
      <c r="D566" s="17" t="s">
        <v>976</v>
      </c>
      <c r="E566" s="17" t="s">
        <v>977</v>
      </c>
      <c r="F566" s="10">
        <v>1453.8</v>
      </c>
      <c r="G566" s="10">
        <v>1424.1702499999999</v>
      </c>
      <c r="H566" s="14">
        <f t="shared" si="16"/>
        <v>-29.629750000000058</v>
      </c>
      <c r="I566" s="15">
        <f t="shared" si="17"/>
        <v>-2.038089833539693E-2</v>
      </c>
      <c r="J566" s="69" t="s">
        <v>1320</v>
      </c>
      <c r="K566" s="16" t="s">
        <v>1321</v>
      </c>
    </row>
    <row r="567" spans="1:11" x14ac:dyDescent="0.25">
      <c r="A567" s="23">
        <v>13402502</v>
      </c>
      <c r="B567" s="23">
        <v>2025</v>
      </c>
      <c r="C567" s="13">
        <v>2025</v>
      </c>
      <c r="D567" s="17" t="s">
        <v>978</v>
      </c>
      <c r="E567" s="17" t="s">
        <v>979</v>
      </c>
      <c r="F567" s="10">
        <v>608</v>
      </c>
      <c r="G567" s="10">
        <v>575.50701000000004</v>
      </c>
      <c r="H567" s="14">
        <f t="shared" si="16"/>
        <v>-32.492989999999963</v>
      </c>
      <c r="I567" s="15">
        <f t="shared" si="17"/>
        <v>-5.3442417763157835E-2</v>
      </c>
      <c r="J567" s="69" t="s">
        <v>1320</v>
      </c>
      <c r="K567" s="16" t="s">
        <v>1321</v>
      </c>
    </row>
    <row r="568" spans="1:11" x14ac:dyDescent="0.25">
      <c r="A568" s="23">
        <v>12932406</v>
      </c>
      <c r="B568" s="23">
        <v>2024</v>
      </c>
      <c r="C568" s="13">
        <v>2025</v>
      </c>
      <c r="D568" s="17" t="s">
        <v>980</v>
      </c>
      <c r="E568" s="17" t="s">
        <v>981</v>
      </c>
      <c r="F568" s="10">
        <v>289</v>
      </c>
      <c r="G568" s="10">
        <v>291.01567</v>
      </c>
      <c r="H568" s="14">
        <f t="shared" si="16"/>
        <v>2.0156700000000001</v>
      </c>
      <c r="I568" s="15">
        <f t="shared" si="17"/>
        <v>6.974636678200692E-3</v>
      </c>
      <c r="J568" s="69" t="s">
        <v>1320</v>
      </c>
      <c r="K568" s="16" t="s">
        <v>1321</v>
      </c>
    </row>
    <row r="569" spans="1:11" x14ac:dyDescent="0.25">
      <c r="A569" s="23">
        <v>12932404</v>
      </c>
      <c r="B569" s="23">
        <v>2024</v>
      </c>
      <c r="C569" s="13">
        <v>2025</v>
      </c>
      <c r="D569" s="17" t="s">
        <v>982</v>
      </c>
      <c r="E569" s="17" t="s">
        <v>983</v>
      </c>
      <c r="F569" s="10">
        <v>3344</v>
      </c>
      <c r="G569" s="10">
        <v>3418.6679900000004</v>
      </c>
      <c r="H569" s="14">
        <f t="shared" si="16"/>
        <v>74.667990000000373</v>
      </c>
      <c r="I569" s="15">
        <f t="shared" si="17"/>
        <v>2.2328944377990542E-2</v>
      </c>
      <c r="J569" s="69" t="s">
        <v>1320</v>
      </c>
      <c r="K569" s="16" t="s">
        <v>1321</v>
      </c>
    </row>
    <row r="570" spans="1:11" x14ac:dyDescent="0.25">
      <c r="A570" s="23">
        <v>13252312</v>
      </c>
      <c r="B570" s="23">
        <v>2023</v>
      </c>
      <c r="C570" s="13">
        <v>2025</v>
      </c>
      <c r="D570" s="17" t="s">
        <v>984</v>
      </c>
      <c r="E570" s="17" t="s">
        <v>985</v>
      </c>
      <c r="F570" s="10">
        <v>917.40000000000009</v>
      </c>
      <c r="G570" s="10">
        <v>1432.14924</v>
      </c>
      <c r="H570" s="14">
        <f t="shared" si="16"/>
        <v>514.74923999999987</v>
      </c>
      <c r="I570" s="15">
        <f t="shared" si="17"/>
        <v>0.56109574885546087</v>
      </c>
      <c r="J570" s="69" t="s">
        <v>1320</v>
      </c>
      <c r="K570" s="16" t="s">
        <v>1321</v>
      </c>
    </row>
    <row r="571" spans="1:11" x14ac:dyDescent="0.25">
      <c r="A571" s="23">
        <v>12972501</v>
      </c>
      <c r="B571" s="23">
        <v>2025</v>
      </c>
      <c r="C571" s="13">
        <v>2025</v>
      </c>
      <c r="D571" s="17" t="s">
        <v>986</v>
      </c>
      <c r="E571" s="17" t="s">
        <v>987</v>
      </c>
      <c r="F571" s="10">
        <v>1747.0329999999999</v>
      </c>
      <c r="G571" s="10">
        <v>1838.5638999999999</v>
      </c>
      <c r="H571" s="14">
        <f t="shared" si="16"/>
        <v>91.530899999999974</v>
      </c>
      <c r="I571" s="15">
        <f t="shared" si="17"/>
        <v>5.2392198659098013E-2</v>
      </c>
      <c r="J571" s="69" t="s">
        <v>1320</v>
      </c>
      <c r="K571" s="16" t="s">
        <v>1321</v>
      </c>
    </row>
    <row r="572" spans="1:11" x14ac:dyDescent="0.25">
      <c r="A572" s="8">
        <v>12422507</v>
      </c>
      <c r="B572" s="8">
        <v>2025</v>
      </c>
      <c r="C572" s="13">
        <v>2025</v>
      </c>
      <c r="D572" s="17" t="s">
        <v>988</v>
      </c>
      <c r="E572" s="17" t="s">
        <v>989</v>
      </c>
      <c r="F572" s="10">
        <v>167.8</v>
      </c>
      <c r="G572" s="10">
        <v>179.87918999999999</v>
      </c>
      <c r="H572" s="14">
        <f t="shared" si="16"/>
        <v>12.079189999999983</v>
      </c>
      <c r="I572" s="15">
        <f t="shared" si="17"/>
        <v>7.1985637663885466E-2</v>
      </c>
      <c r="J572" s="69" t="s">
        <v>1320</v>
      </c>
      <c r="K572" s="16" t="s">
        <v>1321</v>
      </c>
    </row>
    <row r="573" spans="1:11" x14ac:dyDescent="0.25">
      <c r="A573" s="8">
        <v>14012304</v>
      </c>
      <c r="B573" s="8">
        <v>2023</v>
      </c>
      <c r="C573" s="13">
        <v>2025</v>
      </c>
      <c r="D573" s="17" t="s">
        <v>990</v>
      </c>
      <c r="E573" s="17" t="s">
        <v>991</v>
      </c>
      <c r="F573" s="10">
        <v>721.1</v>
      </c>
      <c r="G573" s="10">
        <v>1313.8396599999999</v>
      </c>
      <c r="H573" s="14">
        <f t="shared" si="16"/>
        <v>592.73965999999984</v>
      </c>
      <c r="I573" s="15">
        <f t="shared" si="17"/>
        <v>0.82199370406323646</v>
      </c>
      <c r="J573" s="69" t="s">
        <v>1320</v>
      </c>
      <c r="K573" s="16" t="s">
        <v>1321</v>
      </c>
    </row>
    <row r="574" spans="1:11" x14ac:dyDescent="0.25">
      <c r="A574" s="8">
        <v>12932304</v>
      </c>
      <c r="B574" s="8">
        <v>2023</v>
      </c>
      <c r="C574" s="13">
        <v>2025</v>
      </c>
      <c r="D574" s="17" t="s">
        <v>992</v>
      </c>
      <c r="E574" s="17" t="s">
        <v>993</v>
      </c>
      <c r="F574" s="10">
        <v>665.9</v>
      </c>
      <c r="G574" s="10">
        <v>1387.0284199999999</v>
      </c>
      <c r="H574" s="14">
        <f t="shared" si="16"/>
        <v>721.12841999999989</v>
      </c>
      <c r="I574" s="15">
        <f t="shared" si="17"/>
        <v>1.0829380087100164</v>
      </c>
      <c r="J574" s="69" t="s">
        <v>1320</v>
      </c>
      <c r="K574" s="16" t="s">
        <v>1321</v>
      </c>
    </row>
    <row r="575" spans="1:11" x14ac:dyDescent="0.25">
      <c r="A575" s="8">
        <v>12972404</v>
      </c>
      <c r="B575" s="8">
        <v>2024</v>
      </c>
      <c r="C575" s="13">
        <v>2025</v>
      </c>
      <c r="D575" s="17" t="s">
        <v>994</v>
      </c>
      <c r="E575" s="17" t="s">
        <v>995</v>
      </c>
      <c r="F575" s="10">
        <v>1195.6000000000001</v>
      </c>
      <c r="G575" s="10">
        <v>1292.9244899999999</v>
      </c>
      <c r="H575" s="14">
        <f t="shared" si="16"/>
        <v>97.324489999999741</v>
      </c>
      <c r="I575" s="15">
        <f t="shared" si="17"/>
        <v>8.1402216460354407E-2</v>
      </c>
      <c r="J575" s="69" t="s">
        <v>1320</v>
      </c>
      <c r="K575" s="16" t="s">
        <v>1321</v>
      </c>
    </row>
    <row r="576" spans="1:11" x14ac:dyDescent="0.25">
      <c r="A576" s="8">
        <v>13402402</v>
      </c>
      <c r="B576" s="8">
        <v>2024</v>
      </c>
      <c r="C576" s="13">
        <v>2025</v>
      </c>
      <c r="D576" s="17" t="s">
        <v>996</v>
      </c>
      <c r="E576" s="17" t="s">
        <v>997</v>
      </c>
      <c r="F576" s="10">
        <v>359.2</v>
      </c>
      <c r="G576" s="10">
        <v>404.99634000000003</v>
      </c>
      <c r="H576" s="14">
        <f t="shared" si="16"/>
        <v>45.796340000000043</v>
      </c>
      <c r="I576" s="15">
        <f t="shared" si="17"/>
        <v>0.1274953786191538</v>
      </c>
      <c r="J576" s="69" t="s">
        <v>1320</v>
      </c>
      <c r="K576" s="16" t="s">
        <v>1321</v>
      </c>
    </row>
    <row r="577" spans="1:11" x14ac:dyDescent="0.25">
      <c r="A577" s="8">
        <v>12972401</v>
      </c>
      <c r="B577" s="8">
        <v>2024</v>
      </c>
      <c r="C577" s="13">
        <v>2025</v>
      </c>
      <c r="D577" s="17" t="s">
        <v>998</v>
      </c>
      <c r="E577" s="17" t="s">
        <v>999</v>
      </c>
      <c r="F577" s="10">
        <v>370.6</v>
      </c>
      <c r="G577" s="10">
        <v>423.07470000000001</v>
      </c>
      <c r="H577" s="14">
        <f t="shared" si="16"/>
        <v>52.474699999999984</v>
      </c>
      <c r="I577" s="15">
        <f t="shared" si="17"/>
        <v>0.14159390178089579</v>
      </c>
      <c r="J577" s="69" t="s">
        <v>1320</v>
      </c>
      <c r="K577" s="16" t="s">
        <v>1321</v>
      </c>
    </row>
    <row r="578" spans="1:11" x14ac:dyDescent="0.25">
      <c r="A578" s="8">
        <v>12932201</v>
      </c>
      <c r="B578" s="8">
        <v>2022</v>
      </c>
      <c r="C578" s="13">
        <v>2025</v>
      </c>
      <c r="D578" s="17" t="s">
        <v>1000</v>
      </c>
      <c r="E578" s="17" t="s">
        <v>1001</v>
      </c>
      <c r="F578" s="10">
        <v>343.6</v>
      </c>
      <c r="G578" s="10">
        <v>984.93856999999991</v>
      </c>
      <c r="H578" s="14">
        <f t="shared" ref="H578:H594" si="18">+G578-F578</f>
        <v>641.33856999999989</v>
      </c>
      <c r="I578" s="15">
        <f t="shared" ref="I578:I594" si="19">+H578/F578</f>
        <v>1.8665266880093128</v>
      </c>
      <c r="J578" s="69" t="s">
        <v>1320</v>
      </c>
      <c r="K578" s="16" t="s">
        <v>1321</v>
      </c>
    </row>
    <row r="579" spans="1:11" x14ac:dyDescent="0.25">
      <c r="A579" s="8">
        <v>12902401</v>
      </c>
      <c r="B579" s="8">
        <v>2024</v>
      </c>
      <c r="C579" s="13">
        <v>2025</v>
      </c>
      <c r="D579" s="17" t="s">
        <v>1002</v>
      </c>
      <c r="E579" s="17" t="s">
        <v>1003</v>
      </c>
      <c r="F579" s="10">
        <v>351.4</v>
      </c>
      <c r="G579" s="10">
        <v>603.09220999999991</v>
      </c>
      <c r="H579" s="14">
        <f t="shared" si="18"/>
        <v>251.69220999999993</v>
      </c>
      <c r="I579" s="15">
        <f t="shared" si="19"/>
        <v>0.71625557768924286</v>
      </c>
      <c r="J579" s="69" t="s">
        <v>1320</v>
      </c>
      <c r="K579" s="16" t="s">
        <v>1321</v>
      </c>
    </row>
    <row r="580" spans="1:11" x14ac:dyDescent="0.25">
      <c r="A580" s="8">
        <v>12922302</v>
      </c>
      <c r="B580" s="8">
        <v>2023</v>
      </c>
      <c r="C580" s="13">
        <v>2025</v>
      </c>
      <c r="D580" s="17" t="s">
        <v>1004</v>
      </c>
      <c r="E580" s="17" t="s">
        <v>1005</v>
      </c>
      <c r="F580" s="10">
        <v>1026.3</v>
      </c>
      <c r="G580" s="10">
        <v>1130.5443300000002</v>
      </c>
      <c r="H580" s="14">
        <f t="shared" si="18"/>
        <v>104.24433000000022</v>
      </c>
      <c r="I580" s="15">
        <f t="shared" si="19"/>
        <v>0.10157296112247903</v>
      </c>
      <c r="J580" s="69" t="s">
        <v>1320</v>
      </c>
      <c r="K580" s="16" t="s">
        <v>1321</v>
      </c>
    </row>
    <row r="581" spans="1:11" x14ac:dyDescent="0.25">
      <c r="A581" s="8">
        <v>20682510</v>
      </c>
      <c r="B581" s="8">
        <v>2025</v>
      </c>
      <c r="C581" s="13">
        <v>2025</v>
      </c>
      <c r="D581" s="17" t="s">
        <v>1006</v>
      </c>
      <c r="E581" s="17" t="s">
        <v>1007</v>
      </c>
      <c r="F581" s="10">
        <v>708.64</v>
      </c>
      <c r="G581" s="10">
        <v>592.21398999999997</v>
      </c>
      <c r="H581" s="14">
        <f t="shared" si="18"/>
        <v>-116.42601000000002</v>
      </c>
      <c r="I581" s="15">
        <f t="shared" si="19"/>
        <v>-0.16429500169338454</v>
      </c>
      <c r="J581" s="69" t="s">
        <v>1320</v>
      </c>
      <c r="K581" s="16" t="s">
        <v>1321</v>
      </c>
    </row>
    <row r="582" spans="1:11" x14ac:dyDescent="0.25">
      <c r="A582" s="8">
        <v>13332501</v>
      </c>
      <c r="B582" s="8">
        <v>2025</v>
      </c>
      <c r="C582" s="13">
        <v>2025</v>
      </c>
      <c r="D582" s="17" t="s">
        <v>1008</v>
      </c>
      <c r="E582" s="17" t="s">
        <v>1009</v>
      </c>
      <c r="F582" s="10">
        <v>390.8</v>
      </c>
      <c r="G582" s="10">
        <v>519.78224</v>
      </c>
      <c r="H582" s="14">
        <f t="shared" si="18"/>
        <v>128.98223999999999</v>
      </c>
      <c r="I582" s="15">
        <f t="shared" si="19"/>
        <v>0.33004667349027633</v>
      </c>
      <c r="J582" s="69" t="s">
        <v>1320</v>
      </c>
      <c r="K582" s="16" t="s">
        <v>1321</v>
      </c>
    </row>
    <row r="583" spans="1:11" x14ac:dyDescent="0.25">
      <c r="A583" s="8">
        <v>13252405</v>
      </c>
      <c r="B583" s="8">
        <v>2024</v>
      </c>
      <c r="C583" s="13">
        <v>2025</v>
      </c>
      <c r="D583" s="17" t="s">
        <v>1010</v>
      </c>
      <c r="E583" s="17" t="s">
        <v>1011</v>
      </c>
      <c r="F583" s="10">
        <v>520.6</v>
      </c>
      <c r="G583" s="10">
        <v>680.12842000000001</v>
      </c>
      <c r="H583" s="14">
        <f t="shared" si="18"/>
        <v>159.52841999999998</v>
      </c>
      <c r="I583" s="15">
        <f t="shared" si="19"/>
        <v>0.30643184786784478</v>
      </c>
      <c r="J583" s="69" t="s">
        <v>1320</v>
      </c>
      <c r="K583" s="16" t="s">
        <v>1321</v>
      </c>
    </row>
    <row r="584" spans="1:11" x14ac:dyDescent="0.25">
      <c r="A584" s="8">
        <v>12922401</v>
      </c>
      <c r="B584" s="8">
        <v>2024</v>
      </c>
      <c r="C584" s="13">
        <v>2025</v>
      </c>
      <c r="D584" s="17" t="s">
        <v>1012</v>
      </c>
      <c r="E584" s="17" t="s">
        <v>1013</v>
      </c>
      <c r="F584" s="10">
        <v>2287.2000000000003</v>
      </c>
      <c r="G584" s="10">
        <v>3485.66516</v>
      </c>
      <c r="H584" s="14">
        <f t="shared" si="18"/>
        <v>1198.4651599999997</v>
      </c>
      <c r="I584" s="15">
        <f t="shared" si="19"/>
        <v>0.5239879153550191</v>
      </c>
      <c r="J584" s="69" t="s">
        <v>1320</v>
      </c>
      <c r="K584" s="16" t="s">
        <v>1321</v>
      </c>
    </row>
    <row r="585" spans="1:11" x14ac:dyDescent="0.25">
      <c r="A585" s="8">
        <v>21882503</v>
      </c>
      <c r="B585" s="8">
        <v>2025</v>
      </c>
      <c r="C585" s="13">
        <v>2025</v>
      </c>
      <c r="D585" s="17" t="s">
        <v>1014</v>
      </c>
      <c r="E585" s="17" t="s">
        <v>1015</v>
      </c>
      <c r="F585" s="10">
        <v>676.9</v>
      </c>
      <c r="G585" s="10">
        <v>1048.16625</v>
      </c>
      <c r="H585" s="14">
        <f t="shared" si="18"/>
        <v>371.26625000000001</v>
      </c>
      <c r="I585" s="15">
        <f t="shared" si="19"/>
        <v>0.54848020387058649</v>
      </c>
      <c r="J585" s="69" t="s">
        <v>1320</v>
      </c>
      <c r="K585" s="16" t="s">
        <v>1321</v>
      </c>
    </row>
    <row r="586" spans="1:11" x14ac:dyDescent="0.25">
      <c r="A586" s="8">
        <v>21882402</v>
      </c>
      <c r="B586" s="8">
        <v>2024</v>
      </c>
      <c r="C586" s="13">
        <v>2025</v>
      </c>
      <c r="D586" s="17" t="s">
        <v>1016</v>
      </c>
      <c r="E586" s="17" t="s">
        <v>1017</v>
      </c>
      <c r="F586" s="10">
        <v>692.9</v>
      </c>
      <c r="G586" s="10">
        <v>1038.7660699999999</v>
      </c>
      <c r="H586" s="14">
        <f t="shared" si="18"/>
        <v>345.86606999999992</v>
      </c>
      <c r="I586" s="15">
        <f t="shared" si="19"/>
        <v>0.4991572665608312</v>
      </c>
      <c r="J586" s="69" t="s">
        <v>1320</v>
      </c>
      <c r="K586" s="16" t="s">
        <v>1321</v>
      </c>
    </row>
    <row r="587" spans="1:11" x14ac:dyDescent="0.25">
      <c r="A587" s="8">
        <v>12962403</v>
      </c>
      <c r="B587" s="8">
        <v>2024</v>
      </c>
      <c r="C587" s="13">
        <v>2025</v>
      </c>
      <c r="D587" s="17" t="s">
        <v>1018</v>
      </c>
      <c r="E587" s="17" t="s">
        <v>1019</v>
      </c>
      <c r="F587" s="10">
        <v>652.6</v>
      </c>
      <c r="G587" s="10">
        <v>732.54070999999999</v>
      </c>
      <c r="H587" s="14">
        <f t="shared" si="18"/>
        <v>79.940709999999967</v>
      </c>
      <c r="I587" s="15">
        <f t="shared" si="19"/>
        <v>0.1224957247931351</v>
      </c>
      <c r="J587" s="69" t="s">
        <v>1320</v>
      </c>
      <c r="K587" s="16" t="s">
        <v>1321</v>
      </c>
    </row>
    <row r="588" spans="1:11" x14ac:dyDescent="0.25">
      <c r="A588" s="8">
        <v>12932302</v>
      </c>
      <c r="B588" s="8">
        <v>2023</v>
      </c>
      <c r="C588" s="13">
        <v>2025</v>
      </c>
      <c r="D588" s="17" t="s">
        <v>1020</v>
      </c>
      <c r="E588" s="17" t="s">
        <v>1021</v>
      </c>
      <c r="F588" s="10">
        <v>2828.3</v>
      </c>
      <c r="G588" s="10">
        <v>959.41165000000001</v>
      </c>
      <c r="H588" s="14">
        <f t="shared" si="18"/>
        <v>-1868.8883500000002</v>
      </c>
      <c r="I588" s="15">
        <f t="shared" si="19"/>
        <v>-0.66078151186224943</v>
      </c>
      <c r="J588" s="69" t="s">
        <v>1320</v>
      </c>
      <c r="K588" s="16" t="s">
        <v>1321</v>
      </c>
    </row>
    <row r="589" spans="1:11" x14ac:dyDescent="0.25">
      <c r="A589" s="8">
        <v>13252310</v>
      </c>
      <c r="B589" s="8">
        <v>2023</v>
      </c>
      <c r="C589" s="13">
        <v>2025</v>
      </c>
      <c r="D589" s="17" t="s">
        <v>1022</v>
      </c>
      <c r="E589" s="17" t="s">
        <v>1023</v>
      </c>
      <c r="F589" s="10">
        <v>166</v>
      </c>
      <c r="G589" s="10">
        <v>425.80802</v>
      </c>
      <c r="H589" s="14">
        <f t="shared" si="18"/>
        <v>259.80802</v>
      </c>
      <c r="I589" s="15">
        <f t="shared" si="19"/>
        <v>1.5651085542168675</v>
      </c>
      <c r="J589" s="69" t="s">
        <v>1320</v>
      </c>
      <c r="K589" s="16" t="s">
        <v>1321</v>
      </c>
    </row>
    <row r="590" spans="1:11" x14ac:dyDescent="0.25">
      <c r="A590" s="8">
        <v>12422406</v>
      </c>
      <c r="B590" s="8">
        <v>2024</v>
      </c>
      <c r="C590" s="13">
        <v>2025</v>
      </c>
      <c r="D590" s="17" t="s">
        <v>1024</v>
      </c>
      <c r="E590" s="17" t="s">
        <v>1025</v>
      </c>
      <c r="F590" s="10">
        <v>402.3</v>
      </c>
      <c r="G590" s="10">
        <v>843.66804000000002</v>
      </c>
      <c r="H590" s="14">
        <f t="shared" si="18"/>
        <v>441.36804000000001</v>
      </c>
      <c r="I590" s="15">
        <f t="shared" si="19"/>
        <v>1.0971117076808352</v>
      </c>
      <c r="J590" s="69" t="s">
        <v>1320</v>
      </c>
      <c r="K590" s="16" t="s">
        <v>1321</v>
      </c>
    </row>
    <row r="591" spans="1:11" x14ac:dyDescent="0.25">
      <c r="A591" s="8">
        <v>14012101</v>
      </c>
      <c r="B591" s="8">
        <v>2021</v>
      </c>
      <c r="C591" s="13">
        <v>2025</v>
      </c>
      <c r="D591" s="17" t="s">
        <v>1026</v>
      </c>
      <c r="E591" s="17" t="s">
        <v>1027</v>
      </c>
      <c r="F591" s="10">
        <v>2846.7999999999997</v>
      </c>
      <c r="G591" s="10">
        <v>3346.7632699999999</v>
      </c>
      <c r="H591" s="14">
        <f t="shared" si="18"/>
        <v>499.96327000000019</v>
      </c>
      <c r="I591" s="15">
        <f t="shared" si="19"/>
        <v>0.17562289939581294</v>
      </c>
      <c r="J591" s="69" t="s">
        <v>1320</v>
      </c>
      <c r="K591" s="16" t="s">
        <v>1321</v>
      </c>
    </row>
    <row r="592" spans="1:11" x14ac:dyDescent="0.25">
      <c r="A592" s="8">
        <v>13882201</v>
      </c>
      <c r="B592" s="8">
        <v>2022</v>
      </c>
      <c r="C592" s="13">
        <v>2025</v>
      </c>
      <c r="D592" s="17" t="s">
        <v>1028</v>
      </c>
      <c r="E592" s="17" t="s">
        <v>1029</v>
      </c>
      <c r="F592" s="10">
        <v>422.4</v>
      </c>
      <c r="G592" s="10">
        <v>656.98870999999997</v>
      </c>
      <c r="H592" s="14">
        <f t="shared" si="18"/>
        <v>234.58870999999999</v>
      </c>
      <c r="I592" s="15">
        <f t="shared" si="19"/>
        <v>0.55537099905303033</v>
      </c>
      <c r="J592" s="69" t="s">
        <v>1320</v>
      </c>
      <c r="K592" s="16" t="s">
        <v>1321</v>
      </c>
    </row>
    <row r="593" spans="1:11" x14ac:dyDescent="0.25">
      <c r="A593" s="8">
        <v>13252309</v>
      </c>
      <c r="B593" s="8">
        <v>2023</v>
      </c>
      <c r="C593" s="13">
        <v>2025</v>
      </c>
      <c r="D593" s="17" t="s">
        <v>1030</v>
      </c>
      <c r="E593" s="17" t="s">
        <v>1031</v>
      </c>
      <c r="F593" s="10">
        <v>289.7</v>
      </c>
      <c r="G593" s="10">
        <v>1477.4993100000002</v>
      </c>
      <c r="H593" s="14">
        <f t="shared" si="18"/>
        <v>1187.7993100000001</v>
      </c>
      <c r="I593" s="15">
        <f t="shared" si="19"/>
        <v>4.1001011736278912</v>
      </c>
      <c r="J593" s="69" t="s">
        <v>1320</v>
      </c>
      <c r="K593" s="16" t="s">
        <v>1321</v>
      </c>
    </row>
    <row r="594" spans="1:11" x14ac:dyDescent="0.25">
      <c r="A594" s="8">
        <v>13072201</v>
      </c>
      <c r="B594" s="8">
        <v>2022</v>
      </c>
      <c r="C594" s="13">
        <v>2025</v>
      </c>
      <c r="D594" s="17" t="s">
        <v>1032</v>
      </c>
      <c r="E594" s="17" t="s">
        <v>1032</v>
      </c>
      <c r="F594" s="10">
        <v>5875.8000000000011</v>
      </c>
      <c r="G594" s="10">
        <v>9295.4733000000015</v>
      </c>
      <c r="H594" s="14">
        <f t="shared" si="18"/>
        <v>3419.6733000000004</v>
      </c>
      <c r="I594" s="15">
        <f t="shared" si="19"/>
        <v>0.58199280098029205</v>
      </c>
      <c r="J594" s="69" t="s">
        <v>1320</v>
      </c>
      <c r="K594" s="16" t="s">
        <v>1321</v>
      </c>
    </row>
    <row r="595" spans="1:11" x14ac:dyDescent="0.25">
      <c r="A595" s="8">
        <v>13501791</v>
      </c>
      <c r="B595" s="8">
        <v>2017</v>
      </c>
      <c r="C595" s="13">
        <v>2017</v>
      </c>
      <c r="D595" s="17" t="s">
        <v>1074</v>
      </c>
      <c r="E595" s="17" t="s">
        <v>1075</v>
      </c>
      <c r="F595" s="10">
        <v>3045</v>
      </c>
      <c r="G595" s="10">
        <v>3024.8316500000001</v>
      </c>
      <c r="H595" s="14">
        <f t="shared" ref="H595:H658" si="20">+G595-F595</f>
        <v>-20.168349999999919</v>
      </c>
      <c r="I595" s="15">
        <f t="shared" ref="I595:I658" si="21">+H595/F595</f>
        <v>-6.6234318555007943E-3</v>
      </c>
      <c r="J595" s="69" t="s">
        <v>1319</v>
      </c>
      <c r="K595" s="12" t="s">
        <v>1076</v>
      </c>
    </row>
    <row r="596" spans="1:11" x14ac:dyDescent="0.25">
      <c r="A596" s="8">
        <v>12961791</v>
      </c>
      <c r="B596" s="8">
        <v>2017</v>
      </c>
      <c r="C596" s="13">
        <v>2017</v>
      </c>
      <c r="D596" s="17" t="s">
        <v>1077</v>
      </c>
      <c r="E596" s="17" t="s">
        <v>1078</v>
      </c>
      <c r="F596" s="10">
        <v>1349.2</v>
      </c>
      <c r="G596" s="10">
        <v>1339.8811699999999</v>
      </c>
      <c r="H596" s="14">
        <f t="shared" si="20"/>
        <v>-9.3188300000001618</v>
      </c>
      <c r="I596" s="15">
        <f t="shared" si="21"/>
        <v>-6.9069300326120376E-3</v>
      </c>
      <c r="J596" s="69" t="s">
        <v>1319</v>
      </c>
      <c r="K596" s="12" t="s">
        <v>1076</v>
      </c>
    </row>
    <row r="597" spans="1:11" x14ac:dyDescent="0.25">
      <c r="A597" s="8">
        <v>12931791</v>
      </c>
      <c r="B597" s="8">
        <v>2017</v>
      </c>
      <c r="C597" s="13">
        <v>2017</v>
      </c>
      <c r="D597" s="17" t="s">
        <v>1079</v>
      </c>
      <c r="E597" s="17" t="s">
        <v>1080</v>
      </c>
      <c r="F597" s="10">
        <v>2361.5</v>
      </c>
      <c r="G597" s="10">
        <v>1905.37014</v>
      </c>
      <c r="H597" s="14">
        <f t="shared" si="20"/>
        <v>-456.12986000000001</v>
      </c>
      <c r="I597" s="15">
        <f t="shared" si="21"/>
        <v>-0.19315259792504763</v>
      </c>
      <c r="J597" s="69" t="s">
        <v>1319</v>
      </c>
      <c r="K597" s="12" t="s">
        <v>1076</v>
      </c>
    </row>
    <row r="598" spans="1:11" x14ac:dyDescent="0.25">
      <c r="A598" s="8">
        <v>12931792</v>
      </c>
      <c r="B598" s="8">
        <v>2017</v>
      </c>
      <c r="C598" s="13">
        <v>2017</v>
      </c>
      <c r="D598" s="17" t="s">
        <v>1081</v>
      </c>
      <c r="E598" s="17" t="s">
        <v>1082</v>
      </c>
      <c r="F598" s="10">
        <v>9063.7000000000007</v>
      </c>
      <c r="G598" s="10">
        <v>3586.3226600000003</v>
      </c>
      <c r="H598" s="14">
        <f t="shared" si="20"/>
        <v>-5477.3773400000009</v>
      </c>
      <c r="I598" s="15">
        <f t="shared" si="21"/>
        <v>-0.60432023787195077</v>
      </c>
      <c r="J598" s="69" t="s">
        <v>1319</v>
      </c>
      <c r="K598" s="12" t="s">
        <v>1076</v>
      </c>
    </row>
    <row r="599" spans="1:11" x14ac:dyDescent="0.25">
      <c r="A599" s="8">
        <v>21841791</v>
      </c>
      <c r="B599" s="8">
        <v>2017</v>
      </c>
      <c r="C599" s="13">
        <v>2017</v>
      </c>
      <c r="D599" s="17" t="s">
        <v>1083</v>
      </c>
      <c r="E599" s="17" t="s">
        <v>1084</v>
      </c>
      <c r="F599" s="10">
        <v>3714.8</v>
      </c>
      <c r="G599" s="10">
        <v>2049.2883099999999</v>
      </c>
      <c r="H599" s="14">
        <f t="shared" si="20"/>
        <v>-1665.5116900000003</v>
      </c>
      <c r="I599" s="15">
        <f t="shared" si="21"/>
        <v>-0.44834491493485523</v>
      </c>
      <c r="J599" s="69" t="s">
        <v>1319</v>
      </c>
      <c r="K599" s="12" t="s">
        <v>1076</v>
      </c>
    </row>
    <row r="600" spans="1:11" x14ac:dyDescent="0.25">
      <c r="A600" s="8">
        <v>12961792</v>
      </c>
      <c r="B600" s="8">
        <v>2017</v>
      </c>
      <c r="C600" s="13">
        <v>2018</v>
      </c>
      <c r="D600" s="17" t="s">
        <v>1085</v>
      </c>
      <c r="E600" s="17" t="s">
        <v>1086</v>
      </c>
      <c r="F600" s="10">
        <v>2610</v>
      </c>
      <c r="G600" s="10">
        <v>3883.91363</v>
      </c>
      <c r="H600" s="14">
        <f t="shared" si="20"/>
        <v>1273.91363</v>
      </c>
      <c r="I600" s="15">
        <f t="shared" si="21"/>
        <v>0.48808951340996171</v>
      </c>
      <c r="J600" s="69" t="s">
        <v>1319</v>
      </c>
      <c r="K600" s="12" t="s">
        <v>1076</v>
      </c>
    </row>
    <row r="601" spans="1:11" x14ac:dyDescent="0.25">
      <c r="A601" s="8">
        <v>12961693</v>
      </c>
      <c r="B601" s="8">
        <v>2016</v>
      </c>
      <c r="C601" s="13">
        <v>2018</v>
      </c>
      <c r="D601" s="17" t="s">
        <v>1087</v>
      </c>
      <c r="E601" s="17" t="s">
        <v>1088</v>
      </c>
      <c r="F601" s="10">
        <v>4700</v>
      </c>
      <c r="G601" s="10">
        <v>4959.3214699999999</v>
      </c>
      <c r="H601" s="14">
        <f t="shared" si="20"/>
        <v>259.32146999999986</v>
      </c>
      <c r="I601" s="15">
        <f t="shared" si="21"/>
        <v>5.5174780851063802E-2</v>
      </c>
      <c r="J601" s="69" t="s">
        <v>1319</v>
      </c>
      <c r="K601" s="12" t="s">
        <v>1076</v>
      </c>
    </row>
    <row r="602" spans="1:11" x14ac:dyDescent="0.25">
      <c r="A602" s="8">
        <v>13881791</v>
      </c>
      <c r="B602" s="8">
        <v>2017</v>
      </c>
      <c r="C602" s="13">
        <v>2018</v>
      </c>
      <c r="D602" s="17" t="s">
        <v>1089</v>
      </c>
      <c r="E602" s="17" t="s">
        <v>1090</v>
      </c>
      <c r="F602" s="10">
        <v>2912.5</v>
      </c>
      <c r="G602" s="10">
        <v>1962.0603100000001</v>
      </c>
      <c r="H602" s="14">
        <f t="shared" si="20"/>
        <v>-950.43968999999993</v>
      </c>
      <c r="I602" s="15">
        <f t="shared" si="21"/>
        <v>-0.32633122403433473</v>
      </c>
      <c r="J602" s="69" t="s">
        <v>1319</v>
      </c>
      <c r="K602" s="12" t="s">
        <v>1076</v>
      </c>
    </row>
    <row r="603" spans="1:11" x14ac:dyDescent="0.25">
      <c r="A603" s="8">
        <v>13501891</v>
      </c>
      <c r="B603" s="8">
        <v>2018</v>
      </c>
      <c r="C603" s="13">
        <v>2018</v>
      </c>
      <c r="D603" s="17" t="s">
        <v>1091</v>
      </c>
      <c r="E603" s="17" t="s">
        <v>1092</v>
      </c>
      <c r="F603" s="10">
        <v>748.4</v>
      </c>
      <c r="G603" s="10">
        <v>644.5</v>
      </c>
      <c r="H603" s="14">
        <f t="shared" si="20"/>
        <v>-103.89999999999998</v>
      </c>
      <c r="I603" s="15">
        <f t="shared" si="21"/>
        <v>-0.13882950293960447</v>
      </c>
      <c r="J603" s="69" t="s">
        <v>1319</v>
      </c>
      <c r="K603" s="12" t="s">
        <v>1076</v>
      </c>
    </row>
    <row r="604" spans="1:11" x14ac:dyDescent="0.25">
      <c r="A604" s="8">
        <v>13961891</v>
      </c>
      <c r="B604" s="8">
        <v>2018</v>
      </c>
      <c r="C604" s="13">
        <v>2018</v>
      </c>
      <c r="D604" s="17" t="s">
        <v>1093</v>
      </c>
      <c r="E604" s="17" t="s">
        <v>1094</v>
      </c>
      <c r="F604" s="10">
        <v>719.4</v>
      </c>
      <c r="G604" s="10">
        <v>705.13706000000002</v>
      </c>
      <c r="H604" s="14">
        <f t="shared" si="20"/>
        <v>-14.262939999999958</v>
      </c>
      <c r="I604" s="15">
        <f t="shared" si="21"/>
        <v>-1.9826160689463385E-2</v>
      </c>
      <c r="J604" s="69" t="s">
        <v>1319</v>
      </c>
      <c r="K604" s="12" t="s">
        <v>1076</v>
      </c>
    </row>
    <row r="605" spans="1:11" x14ac:dyDescent="0.25">
      <c r="A605" s="8">
        <v>12961891</v>
      </c>
      <c r="B605" s="8">
        <v>2018</v>
      </c>
      <c r="C605" s="13">
        <v>2018</v>
      </c>
      <c r="D605" s="17" t="s">
        <v>1095</v>
      </c>
      <c r="E605" s="17" t="s">
        <v>1096</v>
      </c>
      <c r="F605" s="10">
        <v>2560.5</v>
      </c>
      <c r="G605" s="10">
        <v>1665.9473</v>
      </c>
      <c r="H605" s="14">
        <f t="shared" si="20"/>
        <v>-894.55269999999996</v>
      </c>
      <c r="I605" s="15">
        <f t="shared" si="21"/>
        <v>-0.34936641280999803</v>
      </c>
      <c r="J605" s="69" t="s">
        <v>1319</v>
      </c>
      <c r="K605" s="12" t="s">
        <v>1076</v>
      </c>
    </row>
    <row r="606" spans="1:11" x14ac:dyDescent="0.25">
      <c r="A606" s="8">
        <v>13961892</v>
      </c>
      <c r="B606" s="8">
        <v>2018</v>
      </c>
      <c r="C606" s="13">
        <v>2018</v>
      </c>
      <c r="D606" s="17" t="s">
        <v>1097</v>
      </c>
      <c r="E606" s="17" t="s">
        <v>1098</v>
      </c>
      <c r="F606" s="10">
        <v>195.4</v>
      </c>
      <c r="G606" s="10">
        <v>85.19341</v>
      </c>
      <c r="H606" s="14">
        <f t="shared" si="20"/>
        <v>-110.20659000000001</v>
      </c>
      <c r="I606" s="15">
        <f t="shared" si="21"/>
        <v>-0.56400506653019444</v>
      </c>
      <c r="J606" s="69" t="s">
        <v>1319</v>
      </c>
      <c r="K606" s="12" t="s">
        <v>1076</v>
      </c>
    </row>
    <row r="607" spans="1:11" x14ac:dyDescent="0.25">
      <c r="A607" s="8">
        <v>12811991</v>
      </c>
      <c r="B607" s="8">
        <v>2019</v>
      </c>
      <c r="C607" s="13">
        <v>2019</v>
      </c>
      <c r="D607" s="17" t="s">
        <v>1099</v>
      </c>
      <c r="E607" s="17" t="s">
        <v>1100</v>
      </c>
      <c r="F607" s="10">
        <v>259.5</v>
      </c>
      <c r="G607" s="10">
        <v>422.93209000000002</v>
      </c>
      <c r="H607" s="14">
        <f t="shared" si="20"/>
        <v>163.43209000000002</v>
      </c>
      <c r="I607" s="15">
        <f t="shared" si="21"/>
        <v>0.62979610789980733</v>
      </c>
      <c r="J607" s="69" t="s">
        <v>1319</v>
      </c>
      <c r="K607" s="12" t="s">
        <v>1076</v>
      </c>
    </row>
    <row r="608" spans="1:11" x14ac:dyDescent="0.25">
      <c r="A608" s="8">
        <v>12931991</v>
      </c>
      <c r="B608" s="8">
        <v>2019</v>
      </c>
      <c r="C608" s="13">
        <v>2019</v>
      </c>
      <c r="D608" s="17" t="s">
        <v>1101</v>
      </c>
      <c r="E608" s="17" t="s">
        <v>1102</v>
      </c>
      <c r="F608" s="10">
        <v>414.3</v>
      </c>
      <c r="G608" s="10">
        <v>294.44458000000003</v>
      </c>
      <c r="H608" s="14">
        <f t="shared" si="20"/>
        <v>-119.85541999999998</v>
      </c>
      <c r="I608" s="15">
        <f t="shared" si="21"/>
        <v>-0.2892962104755008</v>
      </c>
      <c r="J608" s="69" t="s">
        <v>1319</v>
      </c>
      <c r="K608" s="12" t="s">
        <v>1076</v>
      </c>
    </row>
    <row r="609" spans="1:11" x14ac:dyDescent="0.25">
      <c r="A609" s="8">
        <v>14281891</v>
      </c>
      <c r="B609" s="8">
        <v>2018</v>
      </c>
      <c r="C609" s="13">
        <v>2019</v>
      </c>
      <c r="D609" s="17" t="s">
        <v>1103</v>
      </c>
      <c r="E609" s="17" t="s">
        <v>1104</v>
      </c>
      <c r="F609" s="10">
        <v>932.4</v>
      </c>
      <c r="G609" s="10">
        <v>994.07511</v>
      </c>
      <c r="H609" s="14">
        <f t="shared" si="20"/>
        <v>61.675110000000018</v>
      </c>
      <c r="I609" s="15">
        <f t="shared" si="21"/>
        <v>6.6146621621621646E-2</v>
      </c>
      <c r="J609" s="69" t="s">
        <v>1319</v>
      </c>
      <c r="K609" s="12" t="s">
        <v>1076</v>
      </c>
    </row>
    <row r="610" spans="1:11" x14ac:dyDescent="0.25">
      <c r="A610" s="8">
        <v>12931892</v>
      </c>
      <c r="B610" s="8">
        <v>2018</v>
      </c>
      <c r="C610" s="13">
        <v>2019</v>
      </c>
      <c r="D610" s="17" t="s">
        <v>1105</v>
      </c>
      <c r="E610" s="17" t="s">
        <v>1106</v>
      </c>
      <c r="F610" s="10">
        <v>1120.5999999999999</v>
      </c>
      <c r="G610" s="10">
        <v>1832.673</v>
      </c>
      <c r="H610" s="14">
        <f t="shared" si="20"/>
        <v>712.07300000000009</v>
      </c>
      <c r="I610" s="15">
        <f t="shared" si="21"/>
        <v>0.63543905050865623</v>
      </c>
      <c r="J610" s="69" t="s">
        <v>1319</v>
      </c>
      <c r="K610" s="12" t="s">
        <v>1076</v>
      </c>
    </row>
    <row r="611" spans="1:11" x14ac:dyDescent="0.25">
      <c r="A611" s="8">
        <v>14111891</v>
      </c>
      <c r="B611" s="8">
        <v>2018</v>
      </c>
      <c r="C611" s="13">
        <v>2019</v>
      </c>
      <c r="D611" s="17" t="s">
        <v>1107</v>
      </c>
      <c r="E611" s="17" t="s">
        <v>1108</v>
      </c>
      <c r="F611" s="10">
        <v>195.5</v>
      </c>
      <c r="G611" s="10">
        <v>242.67</v>
      </c>
      <c r="H611" s="14">
        <f t="shared" si="20"/>
        <v>47.169999999999987</v>
      </c>
      <c r="I611" s="15">
        <f t="shared" si="21"/>
        <v>0.24127877237851655</v>
      </c>
      <c r="J611" s="69" t="s">
        <v>1319</v>
      </c>
      <c r="K611" s="12" t="s">
        <v>1076</v>
      </c>
    </row>
    <row r="612" spans="1:11" x14ac:dyDescent="0.25">
      <c r="A612" s="8">
        <v>13882092</v>
      </c>
      <c r="B612" s="8">
        <v>2020</v>
      </c>
      <c r="C612" s="13">
        <v>2020</v>
      </c>
      <c r="D612" s="17" t="s">
        <v>1109</v>
      </c>
      <c r="E612" s="17" t="s">
        <v>1110</v>
      </c>
      <c r="F612" s="10">
        <v>244</v>
      </c>
      <c r="G612" s="10">
        <v>295.00940000000003</v>
      </c>
      <c r="H612" s="14">
        <f t="shared" si="20"/>
        <v>51.009400000000028</v>
      </c>
      <c r="I612" s="15">
        <f t="shared" si="21"/>
        <v>0.209054918032787</v>
      </c>
      <c r="J612" s="69" t="s">
        <v>1319</v>
      </c>
      <c r="K612" s="12" t="s">
        <v>1076</v>
      </c>
    </row>
    <row r="613" spans="1:11" x14ac:dyDescent="0.25">
      <c r="A613" s="8">
        <v>12962091</v>
      </c>
      <c r="B613" s="8">
        <v>2020</v>
      </c>
      <c r="C613" s="13">
        <v>2020</v>
      </c>
      <c r="D613" s="17" t="s">
        <v>1111</v>
      </c>
      <c r="E613" s="17" t="s">
        <v>1112</v>
      </c>
      <c r="F613" s="10">
        <v>2919.5</v>
      </c>
      <c r="G613" s="10">
        <v>3159.2509</v>
      </c>
      <c r="H613" s="14">
        <f t="shared" si="20"/>
        <v>239.7509</v>
      </c>
      <c r="I613" s="15">
        <f t="shared" si="21"/>
        <v>8.2120534338071594E-2</v>
      </c>
      <c r="J613" s="69" t="s">
        <v>1319</v>
      </c>
      <c r="K613" s="12" t="s">
        <v>1076</v>
      </c>
    </row>
    <row r="614" spans="1:11" x14ac:dyDescent="0.25">
      <c r="A614" s="8">
        <v>12962092</v>
      </c>
      <c r="B614" s="8">
        <v>2020</v>
      </c>
      <c r="C614" s="13">
        <v>2020</v>
      </c>
      <c r="D614" s="17" t="s">
        <v>1113</v>
      </c>
      <c r="E614" s="17" t="s">
        <v>1114</v>
      </c>
      <c r="F614" s="10">
        <v>1294.0999999999999</v>
      </c>
      <c r="G614" s="10">
        <v>1410.2104099999999</v>
      </c>
      <c r="H614" s="14">
        <f t="shared" si="20"/>
        <v>116.11041</v>
      </c>
      <c r="I614" s="15">
        <f t="shared" si="21"/>
        <v>8.9722903948690216E-2</v>
      </c>
      <c r="J614" s="69" t="s">
        <v>1319</v>
      </c>
      <c r="K614" s="12" t="s">
        <v>1076</v>
      </c>
    </row>
    <row r="615" spans="1:11" x14ac:dyDescent="0.25">
      <c r="A615" s="8">
        <v>12962093</v>
      </c>
      <c r="B615" s="8">
        <v>2020</v>
      </c>
      <c r="C615" s="13">
        <v>2020</v>
      </c>
      <c r="D615" s="17" t="s">
        <v>1115</v>
      </c>
      <c r="E615" s="17" t="s">
        <v>1116</v>
      </c>
      <c r="F615" s="10">
        <v>367.9</v>
      </c>
      <c r="G615" s="10">
        <v>369.45044999999999</v>
      </c>
      <c r="H615" s="14">
        <f t="shared" si="20"/>
        <v>1.5504500000000121</v>
      </c>
      <c r="I615" s="15">
        <f t="shared" si="21"/>
        <v>4.2143245447132703E-3</v>
      </c>
      <c r="J615" s="69" t="s">
        <v>1319</v>
      </c>
      <c r="K615" s="12" t="s">
        <v>1076</v>
      </c>
    </row>
    <row r="616" spans="1:11" x14ac:dyDescent="0.25">
      <c r="A616" s="8">
        <v>12972094</v>
      </c>
      <c r="B616" s="8">
        <v>2020</v>
      </c>
      <c r="C616" s="13">
        <v>2020</v>
      </c>
      <c r="D616" s="17" t="s">
        <v>1117</v>
      </c>
      <c r="E616" s="17" t="s">
        <v>755</v>
      </c>
      <c r="F616" s="10">
        <v>3056.7</v>
      </c>
      <c r="G616" s="10">
        <v>3221.1775299999999</v>
      </c>
      <c r="H616" s="14">
        <f t="shared" si="20"/>
        <v>164.47753000000012</v>
      </c>
      <c r="I616" s="15">
        <f t="shared" si="21"/>
        <v>5.3808855955769334E-2</v>
      </c>
      <c r="J616" s="69" t="s">
        <v>1319</v>
      </c>
      <c r="K616" s="12" t="s">
        <v>1076</v>
      </c>
    </row>
    <row r="617" spans="1:11" x14ac:dyDescent="0.25">
      <c r="A617" s="8">
        <v>12422011</v>
      </c>
      <c r="B617" s="8">
        <v>2020</v>
      </c>
      <c r="C617" s="13">
        <v>2020</v>
      </c>
      <c r="D617" s="17" t="s">
        <v>1118</v>
      </c>
      <c r="E617" s="17" t="s">
        <v>1119</v>
      </c>
      <c r="F617" s="10">
        <v>44.773000000000003</v>
      </c>
      <c r="G617" s="10">
        <v>37.114199999999997</v>
      </c>
      <c r="H617" s="14">
        <f t="shared" si="20"/>
        <v>-7.6588000000000065</v>
      </c>
      <c r="I617" s="15">
        <f t="shared" si="21"/>
        <v>-0.17105845040537837</v>
      </c>
      <c r="J617" s="69" t="s">
        <v>1319</v>
      </c>
      <c r="K617" s="12" t="s">
        <v>1076</v>
      </c>
    </row>
    <row r="618" spans="1:11" x14ac:dyDescent="0.25">
      <c r="A618" s="8">
        <v>12962106</v>
      </c>
      <c r="B618" s="8">
        <v>2021</v>
      </c>
      <c r="C618" s="13">
        <v>2021</v>
      </c>
      <c r="D618" s="17" t="s">
        <v>1120</v>
      </c>
      <c r="E618" s="17" t="s">
        <v>1121</v>
      </c>
      <c r="F618" s="10">
        <v>443.02199999999999</v>
      </c>
      <c r="G618" s="10">
        <v>554.65880000000004</v>
      </c>
      <c r="H618" s="14">
        <f t="shared" si="20"/>
        <v>111.63680000000005</v>
      </c>
      <c r="I618" s="15">
        <f t="shared" si="21"/>
        <v>0.25198929172817613</v>
      </c>
      <c r="J618" s="69" t="s">
        <v>1319</v>
      </c>
      <c r="K618" s="12" t="s">
        <v>1076</v>
      </c>
    </row>
    <row r="619" spans="1:11" x14ac:dyDescent="0.25">
      <c r="A619" s="8">
        <v>14112102</v>
      </c>
      <c r="B619" s="8">
        <v>2021</v>
      </c>
      <c r="C619" s="13">
        <v>2021</v>
      </c>
      <c r="D619" s="17" t="s">
        <v>1122</v>
      </c>
      <c r="E619" s="17" t="s">
        <v>1123</v>
      </c>
      <c r="F619" s="10">
        <v>350</v>
      </c>
      <c r="G619" s="10">
        <v>350</v>
      </c>
      <c r="H619" s="14">
        <f t="shared" si="20"/>
        <v>0</v>
      </c>
      <c r="I619" s="15">
        <f t="shared" si="21"/>
        <v>0</v>
      </c>
      <c r="J619" s="69" t="s">
        <v>1319</v>
      </c>
      <c r="K619" s="12" t="s">
        <v>1076</v>
      </c>
    </row>
    <row r="620" spans="1:11" x14ac:dyDescent="0.25">
      <c r="A620" s="8">
        <v>13401801</v>
      </c>
      <c r="B620" s="8">
        <v>2018</v>
      </c>
      <c r="C620" s="13">
        <v>2022</v>
      </c>
      <c r="D620" s="17" t="s">
        <v>1124</v>
      </c>
      <c r="E620" s="17" t="s">
        <v>1125</v>
      </c>
      <c r="F620" s="10">
        <v>11842.6</v>
      </c>
      <c r="G620" s="10">
        <v>7625.4772599999997</v>
      </c>
      <c r="H620" s="14">
        <f t="shared" si="20"/>
        <v>-4217.1227400000007</v>
      </c>
      <c r="I620" s="15">
        <f t="shared" si="21"/>
        <v>-0.35609770996233941</v>
      </c>
      <c r="J620" s="69" t="s">
        <v>1319</v>
      </c>
      <c r="K620" s="61" t="s">
        <v>1335</v>
      </c>
    </row>
    <row r="621" spans="1:11" x14ac:dyDescent="0.25">
      <c r="A621" s="8">
        <v>14101802</v>
      </c>
      <c r="B621" s="8">
        <v>2018</v>
      </c>
      <c r="C621" s="13">
        <v>2022</v>
      </c>
      <c r="D621" s="17" t="s">
        <v>1126</v>
      </c>
      <c r="E621" s="17" t="s">
        <v>1127</v>
      </c>
      <c r="F621" s="10">
        <v>1873.3</v>
      </c>
      <c r="G621" s="10">
        <v>2516.40735</v>
      </c>
      <c r="H621" s="14">
        <f t="shared" si="20"/>
        <v>643.10735</v>
      </c>
      <c r="I621" s="15">
        <f t="shared" si="21"/>
        <v>0.34330184700795391</v>
      </c>
      <c r="J621" s="69" t="s">
        <v>1319</v>
      </c>
      <c r="K621" s="12" t="s">
        <v>1229</v>
      </c>
    </row>
    <row r="622" spans="1:11" x14ac:dyDescent="0.25">
      <c r="A622" s="8">
        <v>13851901</v>
      </c>
      <c r="B622" s="8">
        <v>2019</v>
      </c>
      <c r="C622" s="13">
        <v>2022</v>
      </c>
      <c r="D622" s="17" t="s">
        <v>1128</v>
      </c>
      <c r="E622" s="17" t="s">
        <v>1129</v>
      </c>
      <c r="F622" s="10">
        <v>19978.5</v>
      </c>
      <c r="G622" s="10">
        <v>22693.839510000002</v>
      </c>
      <c r="H622" s="14">
        <f t="shared" si="20"/>
        <v>2715.3395100000016</v>
      </c>
      <c r="I622" s="15">
        <f t="shared" si="21"/>
        <v>0.13591308206321803</v>
      </c>
      <c r="J622" s="69" t="s">
        <v>1319</v>
      </c>
      <c r="K622" s="61" t="s">
        <v>1340</v>
      </c>
    </row>
    <row r="623" spans="1:11" x14ac:dyDescent="0.25">
      <c r="A623" s="8">
        <v>13252201</v>
      </c>
      <c r="B623" s="8">
        <v>2022</v>
      </c>
      <c r="C623" s="13">
        <v>2022</v>
      </c>
      <c r="D623" s="17" t="s">
        <v>417</v>
      </c>
      <c r="E623" s="17" t="s">
        <v>1130</v>
      </c>
      <c r="F623" s="10">
        <v>900</v>
      </c>
      <c r="G623" s="10">
        <v>3626.0947900000001</v>
      </c>
      <c r="H623" s="14">
        <f t="shared" si="20"/>
        <v>2726.0947900000001</v>
      </c>
      <c r="I623" s="15">
        <f t="shared" si="21"/>
        <v>3.0289942111111112</v>
      </c>
      <c r="J623" s="69" t="s">
        <v>1319</v>
      </c>
      <c r="K623" s="12" t="s">
        <v>1339</v>
      </c>
    </row>
    <row r="624" spans="1:11" x14ac:dyDescent="0.25">
      <c r="A624" s="8">
        <v>12932208</v>
      </c>
      <c r="B624" s="8">
        <v>2022</v>
      </c>
      <c r="C624" s="13">
        <v>2022</v>
      </c>
      <c r="D624" s="17" t="s">
        <v>262</v>
      </c>
      <c r="E624" s="17" t="s">
        <v>1131</v>
      </c>
      <c r="F624" s="10">
        <v>1000</v>
      </c>
      <c r="G624" s="10">
        <v>1425.77943</v>
      </c>
      <c r="H624" s="14">
        <f t="shared" si="20"/>
        <v>425.77943000000005</v>
      </c>
      <c r="I624" s="15">
        <f t="shared" si="21"/>
        <v>0.42577943000000007</v>
      </c>
      <c r="J624" s="69" t="s">
        <v>1319</v>
      </c>
      <c r="K624" s="12" t="s">
        <v>1339</v>
      </c>
    </row>
    <row r="625" spans="1:11" x14ac:dyDescent="0.25">
      <c r="A625" s="8">
        <v>12962201</v>
      </c>
      <c r="B625" s="8">
        <v>2022</v>
      </c>
      <c r="C625" s="13">
        <v>2022</v>
      </c>
      <c r="D625" s="17" t="s">
        <v>1132</v>
      </c>
      <c r="E625" s="17" t="s">
        <v>1133</v>
      </c>
      <c r="F625" s="10">
        <v>1999.9999700000001</v>
      </c>
      <c r="G625" s="10">
        <v>2893.7743</v>
      </c>
      <c r="H625" s="14">
        <f t="shared" si="20"/>
        <v>893.77432999999996</v>
      </c>
      <c r="I625" s="15">
        <f t="shared" si="21"/>
        <v>0.44688717170330755</v>
      </c>
      <c r="J625" s="69" t="s">
        <v>1319</v>
      </c>
      <c r="K625" s="12" t="s">
        <v>1339</v>
      </c>
    </row>
    <row r="626" spans="1:11" x14ac:dyDescent="0.25">
      <c r="A626" s="8">
        <v>13252118</v>
      </c>
      <c r="B626" s="8">
        <v>2021</v>
      </c>
      <c r="C626" s="13">
        <v>2024</v>
      </c>
      <c r="D626" s="17" t="s">
        <v>1134</v>
      </c>
      <c r="E626" s="17" t="s">
        <v>1135</v>
      </c>
      <c r="F626" s="10">
        <v>6874.9</v>
      </c>
      <c r="G626" s="10">
        <v>5115.5785599999999</v>
      </c>
      <c r="H626" s="14">
        <f t="shared" si="20"/>
        <v>-1759.3214399999997</v>
      </c>
      <c r="I626" s="15">
        <f t="shared" si="21"/>
        <v>-0.25590502261851078</v>
      </c>
      <c r="J626" s="69" t="s">
        <v>1319</v>
      </c>
      <c r="K626" s="12" t="s">
        <v>1136</v>
      </c>
    </row>
    <row r="627" spans="1:11" x14ac:dyDescent="0.25">
      <c r="A627" s="8">
        <v>13462304</v>
      </c>
      <c r="B627" s="8">
        <v>2023</v>
      </c>
      <c r="C627" s="13">
        <v>2024</v>
      </c>
      <c r="D627" s="17" t="s">
        <v>1137</v>
      </c>
      <c r="E627" s="17" t="s">
        <v>1138</v>
      </c>
      <c r="F627" s="10">
        <v>1422.1</v>
      </c>
      <c r="G627" s="10">
        <v>241.86872</v>
      </c>
      <c r="H627" s="14">
        <f t="shared" si="20"/>
        <v>-1180.23128</v>
      </c>
      <c r="I627" s="15">
        <f t="shared" si="21"/>
        <v>-0.82992144012376068</v>
      </c>
      <c r="J627" s="69" t="s">
        <v>1319</v>
      </c>
      <c r="K627" s="12" t="s">
        <v>1136</v>
      </c>
    </row>
    <row r="628" spans="1:11" x14ac:dyDescent="0.25">
      <c r="A628" s="8">
        <v>12982401</v>
      </c>
      <c r="B628" s="8">
        <v>2024</v>
      </c>
      <c r="C628" s="13">
        <v>2024</v>
      </c>
      <c r="D628" s="17" t="s">
        <v>700</v>
      </c>
      <c r="E628" s="17" t="s">
        <v>1139</v>
      </c>
      <c r="F628" s="10">
        <v>198.3</v>
      </c>
      <c r="G628" s="10">
        <v>322.48327</v>
      </c>
      <c r="H628" s="14">
        <f t="shared" si="20"/>
        <v>124.18326999999999</v>
      </c>
      <c r="I628" s="15">
        <f t="shared" si="21"/>
        <v>0.62623938477054963</v>
      </c>
      <c r="J628" s="69" t="s">
        <v>1319</v>
      </c>
      <c r="K628" s="12" t="s">
        <v>1140</v>
      </c>
    </row>
    <row r="629" spans="1:11" x14ac:dyDescent="0.25">
      <c r="A629" s="8">
        <v>13332401</v>
      </c>
      <c r="B629" s="8">
        <v>2024</v>
      </c>
      <c r="C629" s="13">
        <v>2024</v>
      </c>
      <c r="D629" s="17" t="s">
        <v>1141</v>
      </c>
      <c r="E629" s="17" t="s">
        <v>1142</v>
      </c>
      <c r="F629" s="10">
        <v>488.3</v>
      </c>
      <c r="G629" s="10">
        <v>1984.5096100000001</v>
      </c>
      <c r="H629" s="14">
        <f t="shared" si="20"/>
        <v>1496.2096100000001</v>
      </c>
      <c r="I629" s="15">
        <f t="shared" si="21"/>
        <v>3.0641196190866271</v>
      </c>
      <c r="J629" s="69" t="s">
        <v>1319</v>
      </c>
      <c r="K629" s="12" t="s">
        <v>1339</v>
      </c>
    </row>
    <row r="630" spans="1:11" x14ac:dyDescent="0.25">
      <c r="A630" s="8">
        <v>21882401</v>
      </c>
      <c r="B630" s="8">
        <v>2024</v>
      </c>
      <c r="C630" s="13">
        <v>2024</v>
      </c>
      <c r="D630" s="17" t="s">
        <v>1143</v>
      </c>
      <c r="E630" s="17" t="s">
        <v>1144</v>
      </c>
      <c r="F630" s="10">
        <v>358</v>
      </c>
      <c r="G630" s="10">
        <v>7101.6794300000001</v>
      </c>
      <c r="H630" s="14">
        <f t="shared" si="20"/>
        <v>6743.6794300000001</v>
      </c>
      <c r="I630" s="15">
        <f t="shared" si="21"/>
        <v>18.83709337988827</v>
      </c>
      <c r="J630" s="69" t="s">
        <v>1319</v>
      </c>
      <c r="K630" s="12" t="s">
        <v>1339</v>
      </c>
    </row>
    <row r="631" spans="1:11" x14ac:dyDescent="0.25">
      <c r="A631" s="8">
        <v>12932401</v>
      </c>
      <c r="B631" s="8">
        <v>2024</v>
      </c>
      <c r="C631" s="13">
        <v>2024</v>
      </c>
      <c r="D631" s="17" t="s">
        <v>1145</v>
      </c>
      <c r="E631" s="17" t="s">
        <v>1146</v>
      </c>
      <c r="F631" s="10">
        <v>1500</v>
      </c>
      <c r="G631" s="10">
        <v>2973.94497</v>
      </c>
      <c r="H631" s="14">
        <f t="shared" si="20"/>
        <v>1473.94497</v>
      </c>
      <c r="I631" s="15">
        <f t="shared" si="21"/>
        <v>0.98262998000000001</v>
      </c>
      <c r="J631" s="69" t="s">
        <v>1319</v>
      </c>
      <c r="K631" s="12" t="s">
        <v>1339</v>
      </c>
    </row>
    <row r="632" spans="1:11" x14ac:dyDescent="0.25">
      <c r="A632" s="8">
        <v>20682406</v>
      </c>
      <c r="B632" s="8">
        <v>2024</v>
      </c>
      <c r="C632" s="13">
        <v>2024</v>
      </c>
      <c r="D632" s="17" t="s">
        <v>1147</v>
      </c>
      <c r="E632" s="17" t="s">
        <v>1148</v>
      </c>
      <c r="F632" s="10">
        <v>366.4</v>
      </c>
      <c r="G632" s="10">
        <v>4.6124600000000004</v>
      </c>
      <c r="H632" s="14">
        <f t="shared" si="20"/>
        <v>-361.78753999999998</v>
      </c>
      <c r="I632" s="15">
        <f t="shared" si="21"/>
        <v>-0.98741140829694318</v>
      </c>
      <c r="J632" s="69" t="s">
        <v>1319</v>
      </c>
      <c r="K632" s="12" t="s">
        <v>1136</v>
      </c>
    </row>
    <row r="633" spans="1:11" x14ac:dyDescent="0.25">
      <c r="A633" s="8">
        <v>12422403</v>
      </c>
      <c r="B633" s="8">
        <v>2024</v>
      </c>
      <c r="C633" s="13">
        <v>2024</v>
      </c>
      <c r="D633" s="17" t="s">
        <v>1149</v>
      </c>
      <c r="E633" s="17" t="s">
        <v>1150</v>
      </c>
      <c r="F633" s="10">
        <v>91.4</v>
      </c>
      <c r="G633" s="10">
        <v>253.80859000000001</v>
      </c>
      <c r="H633" s="14">
        <f t="shared" si="20"/>
        <v>162.40859</v>
      </c>
      <c r="I633" s="15">
        <f t="shared" si="21"/>
        <v>1.7768992341356673</v>
      </c>
      <c r="J633" s="69" t="s">
        <v>1319</v>
      </c>
      <c r="K633" s="12" t="s">
        <v>1339</v>
      </c>
    </row>
    <row r="634" spans="1:11" x14ac:dyDescent="0.25">
      <c r="A634" s="8">
        <v>13252402</v>
      </c>
      <c r="B634" s="8">
        <v>2024</v>
      </c>
      <c r="C634" s="13">
        <v>2024</v>
      </c>
      <c r="D634" s="17" t="s">
        <v>1151</v>
      </c>
      <c r="E634" s="17" t="s">
        <v>1152</v>
      </c>
      <c r="F634" s="10">
        <v>1299.9999700000001</v>
      </c>
      <c r="G634" s="10">
        <v>2459.2468699999999</v>
      </c>
      <c r="H634" s="14">
        <f t="shared" si="20"/>
        <v>1159.2468999999999</v>
      </c>
      <c r="I634" s="15">
        <f t="shared" si="21"/>
        <v>0.89172840519373231</v>
      </c>
      <c r="J634" s="69" t="s">
        <v>1319</v>
      </c>
      <c r="K634" s="12" t="s">
        <v>1339</v>
      </c>
    </row>
    <row r="635" spans="1:11" x14ac:dyDescent="0.25">
      <c r="A635" s="8">
        <v>13492403</v>
      </c>
      <c r="B635" s="8">
        <v>2024</v>
      </c>
      <c r="C635" s="13">
        <v>2024</v>
      </c>
      <c r="D635" s="17" t="s">
        <v>1153</v>
      </c>
      <c r="E635" s="17" t="s">
        <v>1154</v>
      </c>
      <c r="F635" s="10">
        <v>158.5</v>
      </c>
      <c r="G635" s="10">
        <v>162.24372</v>
      </c>
      <c r="H635" s="14">
        <f t="shared" si="20"/>
        <v>3.7437199999999962</v>
      </c>
      <c r="I635" s="15">
        <f t="shared" si="21"/>
        <v>2.3619684542586727E-2</v>
      </c>
      <c r="J635" s="69" t="s">
        <v>1319</v>
      </c>
      <c r="K635" s="12" t="s">
        <v>1339</v>
      </c>
    </row>
    <row r="636" spans="1:11" x14ac:dyDescent="0.25">
      <c r="A636" s="8">
        <v>12962401</v>
      </c>
      <c r="B636" s="8">
        <v>2024</v>
      </c>
      <c r="C636" s="13">
        <v>2024</v>
      </c>
      <c r="D636" s="17" t="s">
        <v>1155</v>
      </c>
      <c r="E636" s="17" t="s">
        <v>1156</v>
      </c>
      <c r="F636" s="10">
        <v>3508.7</v>
      </c>
      <c r="G636" s="10">
        <v>4587.7512800000004</v>
      </c>
      <c r="H636" s="14">
        <f t="shared" si="20"/>
        <v>1079.0512800000006</v>
      </c>
      <c r="I636" s="15">
        <f t="shared" si="21"/>
        <v>0.30753591928634555</v>
      </c>
      <c r="J636" s="69" t="s">
        <v>1319</v>
      </c>
      <c r="K636" s="12" t="s">
        <v>1339</v>
      </c>
    </row>
    <row r="637" spans="1:11" x14ac:dyDescent="0.25">
      <c r="A637" s="8">
        <v>13462204</v>
      </c>
      <c r="B637" s="8">
        <v>2022</v>
      </c>
      <c r="C637" s="13">
        <v>2024</v>
      </c>
      <c r="D637" s="17" t="s">
        <v>1157</v>
      </c>
      <c r="E637" s="17" t="s">
        <v>1158</v>
      </c>
      <c r="F637" s="10">
        <v>3481.8</v>
      </c>
      <c r="G637" s="10">
        <v>2975.6269300000004</v>
      </c>
      <c r="H637" s="14">
        <f t="shared" si="20"/>
        <v>-506.17306999999983</v>
      </c>
      <c r="I637" s="15">
        <f t="shared" si="21"/>
        <v>-0.14537683669366414</v>
      </c>
      <c r="J637" s="69" t="s">
        <v>1319</v>
      </c>
      <c r="K637" s="12" t="s">
        <v>1343</v>
      </c>
    </row>
    <row r="638" spans="1:11" x14ac:dyDescent="0.25">
      <c r="A638" s="8">
        <v>13252308</v>
      </c>
      <c r="B638" s="8">
        <v>2023</v>
      </c>
      <c r="C638" s="13">
        <v>2024</v>
      </c>
      <c r="D638" s="17" t="s">
        <v>1159</v>
      </c>
      <c r="E638" s="17" t="s">
        <v>1312</v>
      </c>
      <c r="F638" s="10">
        <v>508.2</v>
      </c>
      <c r="G638" s="10">
        <v>685.83581000000004</v>
      </c>
      <c r="H638" s="14">
        <f t="shared" si="20"/>
        <v>177.63581000000005</v>
      </c>
      <c r="I638" s="15">
        <f t="shared" si="21"/>
        <v>0.34953917748917757</v>
      </c>
      <c r="J638" s="69" t="s">
        <v>1319</v>
      </c>
      <c r="K638" s="12" t="s">
        <v>1343</v>
      </c>
    </row>
    <row r="639" spans="1:11" x14ac:dyDescent="0.25">
      <c r="A639" s="8">
        <v>13252307</v>
      </c>
      <c r="B639" s="8">
        <v>2023</v>
      </c>
      <c r="C639" s="13">
        <v>2024</v>
      </c>
      <c r="D639" s="17" t="s">
        <v>1160</v>
      </c>
      <c r="E639" s="17" t="s">
        <v>1160</v>
      </c>
      <c r="F639" s="10">
        <v>652.79999999999995</v>
      </c>
      <c r="G639" s="10">
        <v>1081.3523799999998</v>
      </c>
      <c r="H639" s="14">
        <f t="shared" si="20"/>
        <v>428.55237999999986</v>
      </c>
      <c r="I639" s="15">
        <f t="shared" si="21"/>
        <v>0.65648342524509784</v>
      </c>
      <c r="J639" s="69" t="s">
        <v>1319</v>
      </c>
      <c r="K639" s="12" t="s">
        <v>1343</v>
      </c>
    </row>
    <row r="640" spans="1:11" x14ac:dyDescent="0.25">
      <c r="A640" s="8">
        <v>14302301</v>
      </c>
      <c r="B640" s="8">
        <v>2023</v>
      </c>
      <c r="C640" s="13">
        <v>2024</v>
      </c>
      <c r="D640" s="17" t="s">
        <v>1161</v>
      </c>
      <c r="E640" s="17" t="s">
        <v>1313</v>
      </c>
      <c r="F640" s="10">
        <v>218.2</v>
      </c>
      <c r="G640" s="10">
        <v>207.22998000000001</v>
      </c>
      <c r="H640" s="14">
        <f t="shared" si="20"/>
        <v>-10.970019999999977</v>
      </c>
      <c r="I640" s="15">
        <f t="shared" si="21"/>
        <v>-5.0275068744271206E-2</v>
      </c>
      <c r="J640" s="69" t="s">
        <v>1319</v>
      </c>
      <c r="K640" s="12" t="s">
        <v>1343</v>
      </c>
    </row>
    <row r="641" spans="1:11" x14ac:dyDescent="0.25">
      <c r="A641" s="8">
        <v>13502303</v>
      </c>
      <c r="B641" s="8">
        <v>2023</v>
      </c>
      <c r="C641" s="13">
        <v>2024</v>
      </c>
      <c r="D641" s="17" t="s">
        <v>1162</v>
      </c>
      <c r="E641" s="17" t="s">
        <v>1163</v>
      </c>
      <c r="F641" s="10">
        <v>1446</v>
      </c>
      <c r="G641" s="10">
        <v>2092.0239299999998</v>
      </c>
      <c r="H641" s="14">
        <f t="shared" si="20"/>
        <v>646.02392999999984</v>
      </c>
      <c r="I641" s="15">
        <f t="shared" si="21"/>
        <v>0.44676620331950195</v>
      </c>
      <c r="J641" s="69" t="s">
        <v>1319</v>
      </c>
      <c r="K641" s="12" t="s">
        <v>1343</v>
      </c>
    </row>
    <row r="642" spans="1:11" x14ac:dyDescent="0.25">
      <c r="A642" s="8">
        <v>13462302</v>
      </c>
      <c r="B642" s="8">
        <v>2023</v>
      </c>
      <c r="C642" s="13">
        <v>2024</v>
      </c>
      <c r="D642" s="17" t="s">
        <v>1164</v>
      </c>
      <c r="E642" s="17" t="s">
        <v>1165</v>
      </c>
      <c r="F642" s="10">
        <v>728.5</v>
      </c>
      <c r="G642" s="10">
        <v>764.61245999999994</v>
      </c>
      <c r="H642" s="14">
        <f t="shared" si="20"/>
        <v>36.112459999999942</v>
      </c>
      <c r="I642" s="15">
        <f t="shared" si="21"/>
        <v>4.9570981468771369E-2</v>
      </c>
      <c r="J642" s="69" t="s">
        <v>1319</v>
      </c>
      <c r="K642" s="12" t="s">
        <v>1343</v>
      </c>
    </row>
    <row r="643" spans="1:11" x14ac:dyDescent="0.25">
      <c r="A643" s="8">
        <v>13252304</v>
      </c>
      <c r="B643" s="8">
        <v>2023</v>
      </c>
      <c r="C643" s="13">
        <v>2024</v>
      </c>
      <c r="D643" s="17" t="s">
        <v>1166</v>
      </c>
      <c r="E643" s="17" t="s">
        <v>1314</v>
      </c>
      <c r="F643" s="10">
        <v>3979.3</v>
      </c>
      <c r="G643" s="10">
        <v>4872.9741799999993</v>
      </c>
      <c r="H643" s="14">
        <f t="shared" si="20"/>
        <v>893.67417999999907</v>
      </c>
      <c r="I643" s="15">
        <f t="shared" si="21"/>
        <v>0.224580750383233</v>
      </c>
      <c r="J643" s="69" t="s">
        <v>1319</v>
      </c>
      <c r="K643" s="12" t="s">
        <v>1343</v>
      </c>
    </row>
    <row r="644" spans="1:11" x14ac:dyDescent="0.25">
      <c r="A644" s="8">
        <v>13252303</v>
      </c>
      <c r="B644" s="8">
        <v>2023</v>
      </c>
      <c r="C644" s="13">
        <v>2024</v>
      </c>
      <c r="D644" s="17" t="s">
        <v>1167</v>
      </c>
      <c r="E644" s="17" t="s">
        <v>1317</v>
      </c>
      <c r="F644" s="10">
        <v>3812</v>
      </c>
      <c r="G644" s="10">
        <v>5578.6896500000003</v>
      </c>
      <c r="H644" s="14">
        <f t="shared" si="20"/>
        <v>1766.6896500000003</v>
      </c>
      <c r="I644" s="15">
        <f t="shared" si="21"/>
        <v>0.46345478751311653</v>
      </c>
      <c r="J644" s="69" t="s">
        <v>1319</v>
      </c>
      <c r="K644" s="12" t="s">
        <v>1343</v>
      </c>
    </row>
    <row r="645" spans="1:11" x14ac:dyDescent="0.25">
      <c r="A645" s="8">
        <v>13252306</v>
      </c>
      <c r="B645" s="8">
        <v>2023</v>
      </c>
      <c r="C645" s="13">
        <v>2024</v>
      </c>
      <c r="D645" s="17" t="s">
        <v>1168</v>
      </c>
      <c r="E645" s="17" t="s">
        <v>1315</v>
      </c>
      <c r="F645" s="10">
        <v>1959.7</v>
      </c>
      <c r="G645" s="10">
        <v>2889.1490299999996</v>
      </c>
      <c r="H645" s="14">
        <f t="shared" si="20"/>
        <v>929.44902999999954</v>
      </c>
      <c r="I645" s="15">
        <f t="shared" si="21"/>
        <v>0.47428128284941545</v>
      </c>
      <c r="J645" s="69" t="s">
        <v>1319</v>
      </c>
      <c r="K645" s="12" t="s">
        <v>1343</v>
      </c>
    </row>
    <row r="646" spans="1:11" x14ac:dyDescent="0.25">
      <c r="A646" s="8">
        <v>13332402</v>
      </c>
      <c r="B646" s="8">
        <v>2024</v>
      </c>
      <c r="C646" s="13">
        <v>2024</v>
      </c>
      <c r="D646" s="17" t="s">
        <v>1169</v>
      </c>
      <c r="E646" s="17" t="s">
        <v>1316</v>
      </c>
      <c r="F646" s="10">
        <v>829.2</v>
      </c>
      <c r="G646" s="10">
        <v>1300.3094799999999</v>
      </c>
      <c r="H646" s="14">
        <f t="shared" si="20"/>
        <v>471.10947999999985</v>
      </c>
      <c r="I646" s="15">
        <f t="shared" si="21"/>
        <v>0.56814939700916522</v>
      </c>
      <c r="J646" s="69" t="s">
        <v>1319</v>
      </c>
      <c r="K646" s="12" t="s">
        <v>1343</v>
      </c>
    </row>
    <row r="647" spans="1:11" x14ac:dyDescent="0.25">
      <c r="A647" s="8">
        <v>13492401</v>
      </c>
      <c r="B647" s="8">
        <v>2024</v>
      </c>
      <c r="C647" s="13">
        <v>2024</v>
      </c>
      <c r="D647" s="17" t="s">
        <v>698</v>
      </c>
      <c r="E647" s="17" t="s">
        <v>1170</v>
      </c>
      <c r="F647" s="10">
        <v>3765.2</v>
      </c>
      <c r="G647" s="10">
        <v>5122.7666799999997</v>
      </c>
      <c r="H647" s="14">
        <f t="shared" si="20"/>
        <v>1357.5666799999999</v>
      </c>
      <c r="I647" s="15">
        <f t="shared" si="21"/>
        <v>0.36055632635716561</v>
      </c>
      <c r="J647" s="69" t="s">
        <v>1319</v>
      </c>
      <c r="K647" s="12" t="s">
        <v>1343</v>
      </c>
    </row>
    <row r="648" spans="1:11" x14ac:dyDescent="0.25">
      <c r="A648" s="8">
        <v>20682405</v>
      </c>
      <c r="B648" s="8">
        <v>2024</v>
      </c>
      <c r="C648" s="13">
        <v>2024</v>
      </c>
      <c r="D648" s="17" t="s">
        <v>1171</v>
      </c>
      <c r="E648" s="17" t="s">
        <v>1172</v>
      </c>
      <c r="F648" s="10">
        <v>864.2</v>
      </c>
      <c r="G648" s="10">
        <v>337.06880999999998</v>
      </c>
      <c r="H648" s="14">
        <f t="shared" si="20"/>
        <v>-527.13119000000006</v>
      </c>
      <c r="I648" s="15">
        <f t="shared" si="21"/>
        <v>-0.6099643485304328</v>
      </c>
      <c r="J648" s="69" t="s">
        <v>1319</v>
      </c>
      <c r="K648" s="12" t="s">
        <v>1343</v>
      </c>
    </row>
    <row r="649" spans="1:11" x14ac:dyDescent="0.25">
      <c r="A649" s="8">
        <v>20682403</v>
      </c>
      <c r="B649" s="8">
        <v>2024</v>
      </c>
      <c r="C649" s="13">
        <v>2024</v>
      </c>
      <c r="D649" s="17" t="s">
        <v>1173</v>
      </c>
      <c r="E649" s="17" t="s">
        <v>1174</v>
      </c>
      <c r="F649" s="10">
        <v>174.7</v>
      </c>
      <c r="G649" s="10">
        <v>148.12792000000002</v>
      </c>
      <c r="H649" s="14">
        <f t="shared" si="20"/>
        <v>-26.572079999999971</v>
      </c>
      <c r="I649" s="15">
        <f t="shared" si="21"/>
        <v>-0.15210120206067529</v>
      </c>
      <c r="J649" s="69" t="s">
        <v>1319</v>
      </c>
      <c r="K649" s="12" t="s">
        <v>1343</v>
      </c>
    </row>
    <row r="650" spans="1:11" x14ac:dyDescent="0.25">
      <c r="A650" s="8">
        <v>20682404</v>
      </c>
      <c r="B650" s="8">
        <v>2024</v>
      </c>
      <c r="C650" s="13">
        <v>2024</v>
      </c>
      <c r="D650" s="17" t="s">
        <v>1175</v>
      </c>
      <c r="E650" s="17" t="s">
        <v>1176</v>
      </c>
      <c r="F650" s="10">
        <v>281.3</v>
      </c>
      <c r="G650" s="10">
        <v>409.50101000000001</v>
      </c>
      <c r="H650" s="14">
        <f t="shared" si="20"/>
        <v>128.20101</v>
      </c>
      <c r="I650" s="15">
        <f t="shared" si="21"/>
        <v>0.45574479203697116</v>
      </c>
      <c r="J650" s="69" t="s">
        <v>1319</v>
      </c>
      <c r="K650" s="12" t="s">
        <v>1343</v>
      </c>
    </row>
    <row r="651" spans="1:11" x14ac:dyDescent="0.25">
      <c r="A651" s="8">
        <v>12422402</v>
      </c>
      <c r="B651" s="8">
        <v>2024</v>
      </c>
      <c r="C651" s="13">
        <v>2024</v>
      </c>
      <c r="D651" s="17" t="s">
        <v>1177</v>
      </c>
      <c r="E651" s="17" t="s">
        <v>1178</v>
      </c>
      <c r="F651" s="10">
        <v>180.7</v>
      </c>
      <c r="G651" s="10">
        <v>235.19523000000001</v>
      </c>
      <c r="H651" s="14">
        <f t="shared" si="20"/>
        <v>54.495230000000021</v>
      </c>
      <c r="I651" s="15">
        <f t="shared" si="21"/>
        <v>0.30157847260653031</v>
      </c>
      <c r="J651" s="69" t="s">
        <v>1319</v>
      </c>
      <c r="K651" s="12" t="s">
        <v>1343</v>
      </c>
    </row>
    <row r="652" spans="1:11" x14ac:dyDescent="0.25">
      <c r="A652" s="8">
        <v>12422409</v>
      </c>
      <c r="B652" s="8">
        <v>2024</v>
      </c>
      <c r="C652" s="13">
        <v>2024</v>
      </c>
      <c r="D652" s="17" t="s">
        <v>1179</v>
      </c>
      <c r="E652" s="17" t="s">
        <v>1180</v>
      </c>
      <c r="F652" s="10">
        <v>96.9</v>
      </c>
      <c r="G652" s="10">
        <v>87.595710000000011</v>
      </c>
      <c r="H652" s="14">
        <f t="shared" si="20"/>
        <v>-9.3042899999999946</v>
      </c>
      <c r="I652" s="15">
        <f t="shared" si="21"/>
        <v>-9.6019504643962791E-2</v>
      </c>
      <c r="J652" s="69" t="s">
        <v>1319</v>
      </c>
      <c r="K652" s="12" t="s">
        <v>1343</v>
      </c>
    </row>
    <row r="653" spans="1:11" x14ac:dyDescent="0.25">
      <c r="A653" s="8">
        <v>12422408</v>
      </c>
      <c r="B653" s="8">
        <v>2024</v>
      </c>
      <c r="C653" s="13">
        <v>2024</v>
      </c>
      <c r="D653" s="17" t="s">
        <v>1181</v>
      </c>
      <c r="E653" s="17" t="s">
        <v>1182</v>
      </c>
      <c r="F653" s="10">
        <v>155.6</v>
      </c>
      <c r="G653" s="10">
        <v>166.56592000000001</v>
      </c>
      <c r="H653" s="14">
        <f t="shared" si="20"/>
        <v>10.965920000000011</v>
      </c>
      <c r="I653" s="15">
        <f t="shared" si="21"/>
        <v>7.0475064267352255E-2</v>
      </c>
      <c r="J653" s="69" t="s">
        <v>1319</v>
      </c>
      <c r="K653" s="12" t="s">
        <v>1343</v>
      </c>
    </row>
    <row r="654" spans="1:11" x14ac:dyDescent="0.25">
      <c r="A654" s="8">
        <v>12972402</v>
      </c>
      <c r="B654" s="8">
        <v>2024</v>
      </c>
      <c r="C654" s="13">
        <v>2024</v>
      </c>
      <c r="D654" s="17" t="s">
        <v>1183</v>
      </c>
      <c r="E654" s="17" t="s">
        <v>1184</v>
      </c>
      <c r="F654" s="10">
        <v>3957.8</v>
      </c>
      <c r="G654" s="10">
        <v>7864.5455099999999</v>
      </c>
      <c r="H654" s="14">
        <f t="shared" si="20"/>
        <v>3906.7455099999997</v>
      </c>
      <c r="I654" s="15">
        <f t="shared" si="21"/>
        <v>0.98710028551215312</v>
      </c>
      <c r="J654" s="69" t="s">
        <v>1319</v>
      </c>
      <c r="K654" s="12" t="s">
        <v>1343</v>
      </c>
    </row>
    <row r="655" spans="1:11" x14ac:dyDescent="0.25">
      <c r="A655" s="8">
        <v>12962404</v>
      </c>
      <c r="B655" s="8">
        <v>2024</v>
      </c>
      <c r="C655" s="13">
        <v>2024</v>
      </c>
      <c r="D655" s="17" t="s">
        <v>1185</v>
      </c>
      <c r="E655" s="17" t="s">
        <v>1186</v>
      </c>
      <c r="F655" s="10">
        <v>661</v>
      </c>
      <c r="G655" s="10">
        <v>134.73620000000003</v>
      </c>
      <c r="H655" s="14">
        <f t="shared" si="20"/>
        <v>-526.26379999999995</v>
      </c>
      <c r="I655" s="15">
        <f t="shared" si="21"/>
        <v>-0.79616308623298027</v>
      </c>
      <c r="J655" s="69" t="s">
        <v>1319</v>
      </c>
      <c r="K655" s="12" t="s">
        <v>1343</v>
      </c>
    </row>
    <row r="656" spans="1:11" x14ac:dyDescent="0.25">
      <c r="A656" s="8">
        <v>12422411</v>
      </c>
      <c r="B656" s="8">
        <v>2024</v>
      </c>
      <c r="C656" s="13">
        <v>2024</v>
      </c>
      <c r="D656" s="17" t="s">
        <v>1187</v>
      </c>
      <c r="E656" s="17" t="s">
        <v>1188</v>
      </c>
      <c r="F656" s="10">
        <v>422.2</v>
      </c>
      <c r="G656" s="10">
        <v>253.24942999999999</v>
      </c>
      <c r="H656" s="14">
        <f t="shared" si="20"/>
        <v>-168.95057</v>
      </c>
      <c r="I656" s="15">
        <f t="shared" si="21"/>
        <v>-0.40016714827096161</v>
      </c>
      <c r="J656" s="69" t="s">
        <v>1319</v>
      </c>
      <c r="K656" s="12" t="s">
        <v>1343</v>
      </c>
    </row>
    <row r="657" spans="1:11" x14ac:dyDescent="0.25">
      <c r="A657" s="8">
        <v>13072402</v>
      </c>
      <c r="B657" s="8">
        <v>2024</v>
      </c>
      <c r="C657" s="13">
        <v>2024</v>
      </c>
      <c r="D657" s="17" t="s">
        <v>232</v>
      </c>
      <c r="E657" s="17" t="s">
        <v>1189</v>
      </c>
      <c r="F657" s="10">
        <v>470.7</v>
      </c>
      <c r="G657" s="10">
        <v>443.02409999999998</v>
      </c>
      <c r="H657" s="14">
        <f t="shared" si="20"/>
        <v>-27.675900000000013</v>
      </c>
      <c r="I657" s="15">
        <f t="shared" si="21"/>
        <v>-5.8797323135755288E-2</v>
      </c>
      <c r="J657" s="69" t="s">
        <v>1319</v>
      </c>
      <c r="K657" s="12" t="s">
        <v>1343</v>
      </c>
    </row>
    <row r="658" spans="1:11" x14ac:dyDescent="0.25">
      <c r="A658" s="8">
        <v>12422414</v>
      </c>
      <c r="B658" s="8">
        <v>2024</v>
      </c>
      <c r="C658" s="13">
        <v>2024</v>
      </c>
      <c r="D658" s="17" t="s">
        <v>1190</v>
      </c>
      <c r="E658" s="17" t="s">
        <v>1191</v>
      </c>
      <c r="F658" s="10">
        <v>165.9</v>
      </c>
      <c r="G658" s="10">
        <v>200.53094000000002</v>
      </c>
      <c r="H658" s="14">
        <f t="shared" si="20"/>
        <v>34.63094000000001</v>
      </c>
      <c r="I658" s="15">
        <f t="shared" si="21"/>
        <v>0.20874587100663056</v>
      </c>
      <c r="J658" s="69" t="s">
        <v>1319</v>
      </c>
      <c r="K658" s="12" t="s">
        <v>1343</v>
      </c>
    </row>
    <row r="659" spans="1:11" x14ac:dyDescent="0.25">
      <c r="A659" s="8">
        <v>12972293</v>
      </c>
      <c r="B659" s="8">
        <v>2022</v>
      </c>
      <c r="C659" s="13">
        <v>2024</v>
      </c>
      <c r="D659" s="17" t="s">
        <v>1192</v>
      </c>
      <c r="E659" s="17" t="s">
        <v>1193</v>
      </c>
      <c r="F659" s="10">
        <v>2052.1</v>
      </c>
      <c r="G659" s="10">
        <v>5793.7504500000005</v>
      </c>
      <c r="H659" s="14">
        <f t="shared" ref="H659:H713" si="22">+G659-F659</f>
        <v>3741.6504500000005</v>
      </c>
      <c r="I659" s="15">
        <f t="shared" ref="I659:I713" si="23">+H659/F659</f>
        <v>1.8233275425174216</v>
      </c>
      <c r="J659" s="69" t="s">
        <v>1319</v>
      </c>
      <c r="K659" s="12" t="s">
        <v>1343</v>
      </c>
    </row>
    <row r="660" spans="1:11" x14ac:dyDescent="0.25">
      <c r="A660" s="8">
        <v>12932403</v>
      </c>
      <c r="B660" s="8">
        <v>2024</v>
      </c>
      <c r="C660" s="13">
        <v>2024</v>
      </c>
      <c r="D660" s="17" t="s">
        <v>1194</v>
      </c>
      <c r="E660" s="17" t="s">
        <v>1195</v>
      </c>
      <c r="F660" s="10">
        <v>209.4</v>
      </c>
      <c r="G660" s="10">
        <v>177.76846</v>
      </c>
      <c r="H660" s="14">
        <f t="shared" si="22"/>
        <v>-31.631540000000001</v>
      </c>
      <c r="I660" s="15">
        <f t="shared" si="23"/>
        <v>-0.15105797516714423</v>
      </c>
      <c r="J660" s="69" t="s">
        <v>1319</v>
      </c>
      <c r="K660" s="12" t="s">
        <v>1343</v>
      </c>
    </row>
    <row r="661" spans="1:11" x14ac:dyDescent="0.25">
      <c r="A661" s="8">
        <v>12422405</v>
      </c>
      <c r="B661" s="8">
        <v>2024</v>
      </c>
      <c r="C661" s="13">
        <v>2024</v>
      </c>
      <c r="D661" s="17" t="s">
        <v>703</v>
      </c>
      <c r="E661" s="17" t="s">
        <v>1196</v>
      </c>
      <c r="F661" s="10">
        <v>45.6</v>
      </c>
      <c r="G661" s="10">
        <v>44.509180000000001</v>
      </c>
      <c r="H661" s="14">
        <f t="shared" si="22"/>
        <v>-1.0908200000000008</v>
      </c>
      <c r="I661" s="15">
        <f t="shared" si="23"/>
        <v>-2.3921491228070191E-2</v>
      </c>
      <c r="J661" s="69" t="s">
        <v>1319</v>
      </c>
      <c r="K661" s="12" t="s">
        <v>1343</v>
      </c>
    </row>
    <row r="662" spans="1:11" x14ac:dyDescent="0.25">
      <c r="A662" s="8">
        <v>13402401</v>
      </c>
      <c r="B662" s="8">
        <v>2024</v>
      </c>
      <c r="C662" s="13">
        <v>2024</v>
      </c>
      <c r="D662" s="17" t="s">
        <v>713</v>
      </c>
      <c r="E662" s="17" t="s">
        <v>1197</v>
      </c>
      <c r="F662" s="10">
        <v>18.600000000000001</v>
      </c>
      <c r="G662" s="10">
        <v>19.423549999999999</v>
      </c>
      <c r="H662" s="14">
        <f t="shared" si="22"/>
        <v>0.82354999999999734</v>
      </c>
      <c r="I662" s="15">
        <f t="shared" si="23"/>
        <v>4.4276881720429963E-2</v>
      </c>
      <c r="J662" s="69" t="s">
        <v>1319</v>
      </c>
      <c r="K662" s="12" t="s">
        <v>1343</v>
      </c>
    </row>
    <row r="663" spans="1:11" x14ac:dyDescent="0.25">
      <c r="A663" s="8">
        <v>12962407</v>
      </c>
      <c r="B663" s="8">
        <v>2024</v>
      </c>
      <c r="C663" s="13">
        <v>2024</v>
      </c>
      <c r="D663" s="17" t="s">
        <v>1198</v>
      </c>
      <c r="E663" s="17" t="s">
        <v>1199</v>
      </c>
      <c r="F663" s="10">
        <v>167.1</v>
      </c>
      <c r="G663" s="10">
        <v>152.26954000000001</v>
      </c>
      <c r="H663" s="14">
        <f t="shared" si="22"/>
        <v>-14.830459999999988</v>
      </c>
      <c r="I663" s="15">
        <f t="shared" si="23"/>
        <v>-8.8752004787552297E-2</v>
      </c>
      <c r="J663" s="69" t="s">
        <v>1319</v>
      </c>
      <c r="K663" s="12" t="s">
        <v>1343</v>
      </c>
    </row>
    <row r="664" spans="1:11" x14ac:dyDescent="0.25">
      <c r="A664" s="8">
        <v>20082402</v>
      </c>
      <c r="B664" s="8">
        <v>2024</v>
      </c>
      <c r="C664" s="13">
        <v>2024</v>
      </c>
      <c r="D664" s="17" t="s">
        <v>873</v>
      </c>
      <c r="E664" s="17" t="s">
        <v>1200</v>
      </c>
      <c r="F664" s="10">
        <v>50</v>
      </c>
      <c r="G664" s="10">
        <v>55.057850000000002</v>
      </c>
      <c r="H664" s="14">
        <f t="shared" si="22"/>
        <v>5.057850000000002</v>
      </c>
      <c r="I664" s="15">
        <f t="shared" si="23"/>
        <v>0.10115700000000004</v>
      </c>
      <c r="J664" s="69" t="s">
        <v>1319</v>
      </c>
      <c r="K664" s="12" t="s">
        <v>1343</v>
      </c>
    </row>
    <row r="665" spans="1:11" x14ac:dyDescent="0.25">
      <c r="A665" s="8">
        <v>20082491</v>
      </c>
      <c r="B665" s="8">
        <v>2024</v>
      </c>
      <c r="C665" s="13">
        <v>2024</v>
      </c>
      <c r="D665" s="17" t="s">
        <v>1201</v>
      </c>
      <c r="E665" s="17" t="s">
        <v>1202</v>
      </c>
      <c r="F665" s="10">
        <v>249.809</v>
      </c>
      <c r="G665" s="10">
        <v>96.366969999999995</v>
      </c>
      <c r="H665" s="14">
        <f t="shared" si="22"/>
        <v>-153.44202999999999</v>
      </c>
      <c r="I665" s="15">
        <f t="shared" si="23"/>
        <v>-0.61423739737159189</v>
      </c>
      <c r="J665" s="69" t="s">
        <v>1319</v>
      </c>
      <c r="K665" s="12" t="s">
        <v>1343</v>
      </c>
    </row>
    <row r="666" spans="1:11" x14ac:dyDescent="0.25">
      <c r="A666" s="8">
        <v>13252504</v>
      </c>
      <c r="B666" s="8">
        <v>2025</v>
      </c>
      <c r="C666" s="13">
        <v>2025</v>
      </c>
      <c r="D666" s="17" t="s">
        <v>1203</v>
      </c>
      <c r="E666" s="17" t="s">
        <v>1204</v>
      </c>
      <c r="F666" s="10">
        <v>2500</v>
      </c>
      <c r="G666" s="10">
        <v>516.00510999999995</v>
      </c>
      <c r="H666" s="14">
        <f t="shared" si="22"/>
        <v>-1983.9948899999999</v>
      </c>
      <c r="I666" s="15">
        <f t="shared" si="23"/>
        <v>-0.79359795599999994</v>
      </c>
      <c r="J666" s="69" t="s">
        <v>1319</v>
      </c>
      <c r="K666" s="12" t="s">
        <v>1339</v>
      </c>
    </row>
    <row r="667" spans="1:11" x14ac:dyDescent="0.25">
      <c r="A667" s="8">
        <v>12962501</v>
      </c>
      <c r="B667" s="8">
        <v>2025</v>
      </c>
      <c r="C667" s="13">
        <v>2025</v>
      </c>
      <c r="D667" s="17" t="s">
        <v>1205</v>
      </c>
      <c r="E667" s="17" t="s">
        <v>1206</v>
      </c>
      <c r="F667" s="10">
        <v>3900</v>
      </c>
      <c r="G667" s="10">
        <v>3058.7405400000002</v>
      </c>
      <c r="H667" s="14">
        <f t="shared" si="22"/>
        <v>-841.25945999999976</v>
      </c>
      <c r="I667" s="15">
        <f t="shared" si="23"/>
        <v>-0.21570755384615378</v>
      </c>
      <c r="J667" s="69" t="s">
        <v>1319</v>
      </c>
      <c r="K667" s="12" t="s">
        <v>1339</v>
      </c>
    </row>
    <row r="668" spans="1:11" x14ac:dyDescent="0.25">
      <c r="A668" s="8">
        <v>12422503</v>
      </c>
      <c r="B668" s="8">
        <v>2025</v>
      </c>
      <c r="C668" s="13">
        <v>2025</v>
      </c>
      <c r="D668" s="17" t="s">
        <v>1207</v>
      </c>
      <c r="E668" s="17" t="s">
        <v>1208</v>
      </c>
      <c r="F668" s="10">
        <v>94.1</v>
      </c>
      <c r="G668" s="10">
        <v>76.991429999999994</v>
      </c>
      <c r="H668" s="14">
        <f t="shared" si="22"/>
        <v>-17.10857</v>
      </c>
      <c r="I668" s="15">
        <f t="shared" si="23"/>
        <v>-0.18181264612114773</v>
      </c>
      <c r="J668" s="69" t="s">
        <v>1319</v>
      </c>
      <c r="K668" s="12" t="s">
        <v>1339</v>
      </c>
    </row>
    <row r="669" spans="1:11" x14ac:dyDescent="0.25">
      <c r="A669" s="8">
        <v>13492501</v>
      </c>
      <c r="B669" s="8">
        <v>2025</v>
      </c>
      <c r="C669" s="13">
        <v>2025</v>
      </c>
      <c r="D669" s="17" t="s">
        <v>1209</v>
      </c>
      <c r="E669" s="17" t="s">
        <v>1210</v>
      </c>
      <c r="F669" s="10">
        <v>184.3</v>
      </c>
      <c r="G669" s="10">
        <v>162.32483999999999</v>
      </c>
      <c r="H669" s="14">
        <f t="shared" si="22"/>
        <v>-21.975160000000017</v>
      </c>
      <c r="I669" s="15">
        <f t="shared" si="23"/>
        <v>-0.11923581117742819</v>
      </c>
      <c r="J669" s="69" t="s">
        <v>1319</v>
      </c>
      <c r="K669" s="12" t="s">
        <v>1339</v>
      </c>
    </row>
    <row r="670" spans="1:11" x14ac:dyDescent="0.25">
      <c r="A670" s="8">
        <v>14012502</v>
      </c>
      <c r="B670" s="8">
        <v>2025</v>
      </c>
      <c r="C670" s="13">
        <v>2025</v>
      </c>
      <c r="D670" s="17" t="s">
        <v>1211</v>
      </c>
      <c r="E670" s="17" t="s">
        <v>1212</v>
      </c>
      <c r="F670" s="10">
        <v>800</v>
      </c>
      <c r="G670" s="10">
        <v>758.43017000000009</v>
      </c>
      <c r="H670" s="14">
        <f t="shared" si="22"/>
        <v>-41.569829999999911</v>
      </c>
      <c r="I670" s="15">
        <f t="shared" si="23"/>
        <v>-5.1962287499999892E-2</v>
      </c>
      <c r="J670" s="69" t="s">
        <v>1319</v>
      </c>
      <c r="K670" s="12" t="s">
        <v>1339</v>
      </c>
    </row>
    <row r="671" spans="1:11" x14ac:dyDescent="0.25">
      <c r="A671" s="8">
        <v>21882501</v>
      </c>
      <c r="B671" s="8">
        <v>2025</v>
      </c>
      <c r="C671" s="13">
        <v>2025</v>
      </c>
      <c r="D671" s="17" t="s">
        <v>1213</v>
      </c>
      <c r="E671" s="17" t="s">
        <v>1214</v>
      </c>
      <c r="F671" s="10">
        <v>500</v>
      </c>
      <c r="G671" s="10">
        <v>1868.1898100000001</v>
      </c>
      <c r="H671" s="14">
        <f t="shared" si="22"/>
        <v>1368.1898100000001</v>
      </c>
      <c r="I671" s="15">
        <f t="shared" si="23"/>
        <v>2.7363796200000001</v>
      </c>
      <c r="J671" s="69" t="s">
        <v>1319</v>
      </c>
      <c r="K671" s="12" t="s">
        <v>1339</v>
      </c>
    </row>
    <row r="672" spans="1:11" x14ac:dyDescent="0.25">
      <c r="A672" s="8">
        <v>20082590</v>
      </c>
      <c r="B672" s="8">
        <v>2025</v>
      </c>
      <c r="C672" s="13">
        <v>2025</v>
      </c>
      <c r="D672" s="17" t="s">
        <v>1215</v>
      </c>
      <c r="E672" s="17" t="s">
        <v>1216</v>
      </c>
      <c r="F672" s="10">
        <v>747.76700000000005</v>
      </c>
      <c r="G672" s="10">
        <v>707.33348000000001</v>
      </c>
      <c r="H672" s="14">
        <f t="shared" si="22"/>
        <v>-40.433520000000044</v>
      </c>
      <c r="I672" s="15">
        <f t="shared" si="23"/>
        <v>-5.4072351414277499E-2</v>
      </c>
      <c r="J672" s="69" t="s">
        <v>1319</v>
      </c>
      <c r="K672" s="12" t="s">
        <v>1076</v>
      </c>
    </row>
    <row r="673" spans="1:11" x14ac:dyDescent="0.25">
      <c r="A673" s="8">
        <v>14272490</v>
      </c>
      <c r="B673" s="8">
        <v>2024</v>
      </c>
      <c r="C673" s="13">
        <v>2025</v>
      </c>
      <c r="D673" s="17" t="s">
        <v>1217</v>
      </c>
      <c r="E673" s="17" t="s">
        <v>1218</v>
      </c>
      <c r="F673" s="10">
        <v>353.02</v>
      </c>
      <c r="G673" s="10">
        <v>483.52440000000001</v>
      </c>
      <c r="H673" s="14">
        <f t="shared" si="22"/>
        <v>130.50440000000003</v>
      </c>
      <c r="I673" s="15">
        <f t="shared" si="23"/>
        <v>0.36967990482125668</v>
      </c>
      <c r="J673" s="69" t="s">
        <v>1319</v>
      </c>
      <c r="K673" s="12" t="s">
        <v>1076</v>
      </c>
    </row>
    <row r="674" spans="1:11" x14ac:dyDescent="0.25">
      <c r="A674" s="8">
        <v>12942590</v>
      </c>
      <c r="B674" s="8">
        <v>2025</v>
      </c>
      <c r="C674" s="13">
        <v>2025</v>
      </c>
      <c r="D674" s="17" t="s">
        <v>1219</v>
      </c>
      <c r="E674" s="17" t="s">
        <v>1220</v>
      </c>
      <c r="F674" s="10">
        <v>740</v>
      </c>
      <c r="G674" s="10">
        <v>728.58399999999995</v>
      </c>
      <c r="H674" s="14">
        <f t="shared" si="22"/>
        <v>-11.416000000000054</v>
      </c>
      <c r="I674" s="15">
        <f t="shared" si="23"/>
        <v>-1.5427027027027099E-2</v>
      </c>
      <c r="J674" s="69" t="s">
        <v>1319</v>
      </c>
      <c r="K674" s="12" t="s">
        <v>1076</v>
      </c>
    </row>
    <row r="675" spans="1:11" x14ac:dyDescent="0.25">
      <c r="A675" s="8">
        <v>12422490</v>
      </c>
      <c r="B675" s="8">
        <v>2024</v>
      </c>
      <c r="C675" s="13">
        <v>2025</v>
      </c>
      <c r="D675" s="17" t="s">
        <v>1221</v>
      </c>
      <c r="E675" s="17" t="s">
        <v>1222</v>
      </c>
      <c r="F675" s="10">
        <v>412.2</v>
      </c>
      <c r="G675" s="10">
        <v>425.21179999999998</v>
      </c>
      <c r="H675" s="14">
        <f t="shared" si="22"/>
        <v>13.011799999999994</v>
      </c>
      <c r="I675" s="15">
        <f t="shared" si="23"/>
        <v>3.1566715186802506E-2</v>
      </c>
      <c r="J675" s="69" t="s">
        <v>1319</v>
      </c>
      <c r="K675" s="12" t="s">
        <v>1076</v>
      </c>
    </row>
    <row r="676" spans="1:11" x14ac:dyDescent="0.25">
      <c r="A676" s="8">
        <v>20082492</v>
      </c>
      <c r="B676" s="8">
        <v>2024</v>
      </c>
      <c r="C676" s="13">
        <v>2025</v>
      </c>
      <c r="D676" s="17" t="s">
        <v>1223</v>
      </c>
      <c r="E676" s="17" t="s">
        <v>1224</v>
      </c>
      <c r="F676" s="10">
        <v>1067.9000000000001</v>
      </c>
      <c r="G676" s="10">
        <v>1151.9531299999999</v>
      </c>
      <c r="H676" s="14">
        <f t="shared" si="22"/>
        <v>84.053129999999783</v>
      </c>
      <c r="I676" s="15">
        <f t="shared" si="23"/>
        <v>7.8708802322314614E-2</v>
      </c>
      <c r="J676" s="69" t="s">
        <v>1319</v>
      </c>
      <c r="K676" s="12" t="s">
        <v>1076</v>
      </c>
    </row>
    <row r="677" spans="1:11" x14ac:dyDescent="0.25">
      <c r="A677" s="8">
        <v>13332592</v>
      </c>
      <c r="B677" s="8">
        <v>2025</v>
      </c>
      <c r="C677" s="13">
        <v>2025</v>
      </c>
      <c r="D677" s="17" t="s">
        <v>1225</v>
      </c>
      <c r="E677" s="17" t="s">
        <v>1226</v>
      </c>
      <c r="F677" s="10">
        <v>232.5</v>
      </c>
      <c r="G677" s="10">
        <v>179.11238</v>
      </c>
      <c r="H677" s="14">
        <f t="shared" si="22"/>
        <v>-53.387619999999998</v>
      </c>
      <c r="I677" s="15">
        <f t="shared" si="23"/>
        <v>-0.22962417204301075</v>
      </c>
      <c r="J677" s="69" t="s">
        <v>1319</v>
      </c>
      <c r="K677" s="12" t="s">
        <v>1076</v>
      </c>
    </row>
    <row r="678" spans="1:11" x14ac:dyDescent="0.25">
      <c r="A678" s="8">
        <v>12962402</v>
      </c>
      <c r="B678" s="8">
        <v>2024</v>
      </c>
      <c r="C678" s="13">
        <v>2025</v>
      </c>
      <c r="D678" s="17" t="s">
        <v>1227</v>
      </c>
      <c r="E678" s="17" t="s">
        <v>1228</v>
      </c>
      <c r="F678" s="10">
        <v>472.5</v>
      </c>
      <c r="G678" s="10">
        <v>616.58417000000009</v>
      </c>
      <c r="H678" s="14">
        <f t="shared" si="22"/>
        <v>144.08417000000009</v>
      </c>
      <c r="I678" s="15">
        <f t="shared" si="23"/>
        <v>0.3049400423280425</v>
      </c>
      <c r="J678" s="69" t="s">
        <v>1319</v>
      </c>
      <c r="K678" s="12" t="s">
        <v>1229</v>
      </c>
    </row>
    <row r="679" spans="1:11" x14ac:dyDescent="0.25">
      <c r="A679" s="8">
        <v>13972403</v>
      </c>
      <c r="B679" s="8">
        <v>2024</v>
      </c>
      <c r="C679" s="13">
        <v>2025</v>
      </c>
      <c r="D679" s="17" t="s">
        <v>1230</v>
      </c>
      <c r="E679" s="17" t="s">
        <v>1231</v>
      </c>
      <c r="F679" s="10">
        <v>3291.7</v>
      </c>
      <c r="G679" s="10">
        <v>5505.7124199999998</v>
      </c>
      <c r="H679" s="14">
        <f t="shared" si="22"/>
        <v>2214.01242</v>
      </c>
      <c r="I679" s="15">
        <f t="shared" si="23"/>
        <v>0.67260455691587939</v>
      </c>
      <c r="J679" s="69" t="s">
        <v>1319</v>
      </c>
      <c r="K679" s="12" t="s">
        <v>1232</v>
      </c>
    </row>
    <row r="680" spans="1:11" x14ac:dyDescent="0.25">
      <c r="A680" s="8">
        <v>13502404</v>
      </c>
      <c r="B680" s="8">
        <v>2024</v>
      </c>
      <c r="C680" s="13">
        <v>2025</v>
      </c>
      <c r="D680" s="17" t="s">
        <v>1233</v>
      </c>
      <c r="E680" s="17" t="s">
        <v>1234</v>
      </c>
      <c r="F680" s="10">
        <v>2532.4</v>
      </c>
      <c r="G680" s="10">
        <v>2433.35716</v>
      </c>
      <c r="H680" s="14">
        <f t="shared" si="22"/>
        <v>-99.042840000000069</v>
      </c>
      <c r="I680" s="15">
        <f t="shared" si="23"/>
        <v>-3.911026694045177E-2</v>
      </c>
      <c r="J680" s="69" t="s">
        <v>1319</v>
      </c>
      <c r="K680" s="12" t="s">
        <v>1232</v>
      </c>
    </row>
    <row r="681" spans="1:11" x14ac:dyDescent="0.25">
      <c r="A681" s="8">
        <v>14112201</v>
      </c>
      <c r="B681" s="8">
        <v>2022</v>
      </c>
      <c r="C681" s="13">
        <v>2025</v>
      </c>
      <c r="D681" s="17" t="s">
        <v>1235</v>
      </c>
      <c r="E681" s="17" t="s">
        <v>1236</v>
      </c>
      <c r="F681" s="10">
        <v>359.1</v>
      </c>
      <c r="G681" s="10">
        <v>183.1224</v>
      </c>
      <c r="H681" s="14">
        <f t="shared" si="22"/>
        <v>-175.97760000000002</v>
      </c>
      <c r="I681" s="15">
        <f t="shared" si="23"/>
        <v>-0.49005179615705935</v>
      </c>
      <c r="J681" s="69" t="s">
        <v>1319</v>
      </c>
      <c r="K681" s="12" t="s">
        <v>1237</v>
      </c>
    </row>
    <row r="682" spans="1:11" x14ac:dyDescent="0.25">
      <c r="A682" s="8">
        <v>13882101</v>
      </c>
      <c r="B682" s="8">
        <v>2021</v>
      </c>
      <c r="C682" s="13">
        <v>2025</v>
      </c>
      <c r="D682" s="17" t="s">
        <v>1238</v>
      </c>
      <c r="E682" s="17" t="s">
        <v>1239</v>
      </c>
      <c r="F682" s="10">
        <v>10694.1</v>
      </c>
      <c r="G682" s="10">
        <v>8995.2588999999898</v>
      </c>
      <c r="H682" s="14">
        <f t="shared" si="22"/>
        <v>-1698.8411000000106</v>
      </c>
      <c r="I682" s="15">
        <f t="shared" si="23"/>
        <v>-0.15885779074443016</v>
      </c>
      <c r="J682" s="69" t="s">
        <v>1319</v>
      </c>
      <c r="K682" s="12" t="s">
        <v>1136</v>
      </c>
    </row>
    <row r="683" spans="1:11" x14ac:dyDescent="0.25">
      <c r="A683" s="8">
        <v>20682504</v>
      </c>
      <c r="B683" s="8">
        <v>2025</v>
      </c>
      <c r="C683" s="13">
        <v>2025</v>
      </c>
      <c r="D683" s="17" t="s">
        <v>1240</v>
      </c>
      <c r="E683" s="17" t="s">
        <v>1241</v>
      </c>
      <c r="F683" s="10">
        <v>115.6</v>
      </c>
      <c r="G683" s="10">
        <v>68.184970000000007</v>
      </c>
      <c r="H683" s="14">
        <f t="shared" si="22"/>
        <v>-47.415029999999987</v>
      </c>
      <c r="I683" s="15">
        <f t="shared" si="23"/>
        <v>-0.41016461937716253</v>
      </c>
      <c r="J683" s="69" t="s">
        <v>1319</v>
      </c>
      <c r="K683" s="12" t="s">
        <v>1343</v>
      </c>
    </row>
    <row r="684" spans="1:11" x14ac:dyDescent="0.25">
      <c r="A684" s="8">
        <v>12422502</v>
      </c>
      <c r="B684" s="8">
        <v>2025</v>
      </c>
      <c r="C684" s="13">
        <v>2025</v>
      </c>
      <c r="D684" s="17" t="s">
        <v>1242</v>
      </c>
      <c r="E684" s="17" t="s">
        <v>1243</v>
      </c>
      <c r="F684" s="10">
        <v>413.2</v>
      </c>
      <c r="G684" s="10">
        <v>246.05024</v>
      </c>
      <c r="H684" s="14">
        <f t="shared" si="22"/>
        <v>-167.14975999999999</v>
      </c>
      <c r="I684" s="15">
        <f t="shared" si="23"/>
        <v>-0.40452507260406578</v>
      </c>
      <c r="J684" s="69" t="s">
        <v>1319</v>
      </c>
      <c r="K684" s="12" t="s">
        <v>1343</v>
      </c>
    </row>
    <row r="685" spans="1:11" x14ac:dyDescent="0.25">
      <c r="A685" s="8">
        <v>13402503</v>
      </c>
      <c r="B685" s="8">
        <v>2025</v>
      </c>
      <c r="C685" s="13">
        <v>2025</v>
      </c>
      <c r="D685" s="17" t="s">
        <v>713</v>
      </c>
      <c r="E685" s="17" t="s">
        <v>1244</v>
      </c>
      <c r="F685" s="10">
        <v>46.6</v>
      </c>
      <c r="G685" s="10">
        <v>30.38007</v>
      </c>
      <c r="H685" s="14">
        <f t="shared" si="22"/>
        <v>-16.219930000000002</v>
      </c>
      <c r="I685" s="15">
        <f t="shared" si="23"/>
        <v>-0.3480671673819743</v>
      </c>
      <c r="J685" s="69" t="s">
        <v>1319</v>
      </c>
      <c r="K685" s="12" t="s">
        <v>1343</v>
      </c>
    </row>
    <row r="686" spans="1:11" x14ac:dyDescent="0.25">
      <c r="A686" s="8">
        <v>20682505</v>
      </c>
      <c r="B686" s="8">
        <v>2025</v>
      </c>
      <c r="C686" s="13">
        <v>2025</v>
      </c>
      <c r="D686" s="17" t="s">
        <v>1245</v>
      </c>
      <c r="E686" s="17" t="s">
        <v>1246</v>
      </c>
      <c r="F686" s="10">
        <v>808.7</v>
      </c>
      <c r="G686" s="10">
        <v>565.45767000000001</v>
      </c>
      <c r="H686" s="14">
        <f t="shared" si="22"/>
        <v>-243.24233000000004</v>
      </c>
      <c r="I686" s="15">
        <f t="shared" si="23"/>
        <v>-0.30078190923704712</v>
      </c>
      <c r="J686" s="69" t="s">
        <v>1319</v>
      </c>
      <c r="K686" s="12" t="s">
        <v>1343</v>
      </c>
    </row>
    <row r="687" spans="1:11" x14ac:dyDescent="0.25">
      <c r="A687" s="8">
        <v>12962505</v>
      </c>
      <c r="B687" s="8">
        <v>2025</v>
      </c>
      <c r="C687" s="13">
        <v>2025</v>
      </c>
      <c r="D687" s="17" t="s">
        <v>1247</v>
      </c>
      <c r="E687" s="17" t="s">
        <v>1248</v>
      </c>
      <c r="F687" s="10">
        <v>127.3</v>
      </c>
      <c r="G687" s="10">
        <v>100.61166</v>
      </c>
      <c r="H687" s="14">
        <f t="shared" si="22"/>
        <v>-26.688339999999997</v>
      </c>
      <c r="I687" s="15">
        <f t="shared" si="23"/>
        <v>-0.2096491751767478</v>
      </c>
      <c r="J687" s="69" t="s">
        <v>1319</v>
      </c>
      <c r="K687" s="12" t="s">
        <v>1343</v>
      </c>
    </row>
    <row r="688" spans="1:11" x14ac:dyDescent="0.25">
      <c r="A688" s="8">
        <v>13252403</v>
      </c>
      <c r="B688" s="8">
        <v>2024</v>
      </c>
      <c r="C688" s="13">
        <v>2025</v>
      </c>
      <c r="D688" s="17" t="s">
        <v>1249</v>
      </c>
      <c r="E688" s="17" t="s">
        <v>1250</v>
      </c>
      <c r="F688" s="10">
        <v>3575.9</v>
      </c>
      <c r="G688" s="10">
        <v>5209.22091</v>
      </c>
      <c r="H688" s="14">
        <f t="shared" si="22"/>
        <v>1633.3209099999999</v>
      </c>
      <c r="I688" s="15">
        <f t="shared" si="23"/>
        <v>0.45675799379177268</v>
      </c>
      <c r="J688" s="69" t="s">
        <v>1319</v>
      </c>
      <c r="K688" s="12" t="s">
        <v>1343</v>
      </c>
    </row>
    <row r="689" spans="1:11" x14ac:dyDescent="0.25">
      <c r="A689" s="8">
        <v>12422508</v>
      </c>
      <c r="B689" s="8">
        <v>2025</v>
      </c>
      <c r="C689" s="13">
        <v>2025</v>
      </c>
      <c r="D689" s="17" t="s">
        <v>1251</v>
      </c>
      <c r="E689" s="17" t="s">
        <v>1252</v>
      </c>
      <c r="F689" s="10">
        <v>160.19999999999999</v>
      </c>
      <c r="G689" s="10">
        <v>132.47614000000002</v>
      </c>
      <c r="H689" s="14">
        <f t="shared" si="22"/>
        <v>-27.723859999999974</v>
      </c>
      <c r="I689" s="15">
        <f t="shared" si="23"/>
        <v>-0.17305780274656662</v>
      </c>
      <c r="J689" s="69" t="s">
        <v>1319</v>
      </c>
      <c r="K689" s="12" t="s">
        <v>1343</v>
      </c>
    </row>
    <row r="690" spans="1:11" x14ac:dyDescent="0.25">
      <c r="A690" s="8">
        <v>13252401</v>
      </c>
      <c r="B690" s="8">
        <v>2024</v>
      </c>
      <c r="C690" s="13">
        <v>2025</v>
      </c>
      <c r="D690" s="17" t="s">
        <v>1253</v>
      </c>
      <c r="E690" s="17" t="s">
        <v>1254</v>
      </c>
      <c r="F690" s="10">
        <v>2304</v>
      </c>
      <c r="G690" s="10">
        <v>2271.0860499999999</v>
      </c>
      <c r="H690" s="14">
        <f t="shared" si="22"/>
        <v>-32.913950000000114</v>
      </c>
      <c r="I690" s="15">
        <f t="shared" si="23"/>
        <v>-1.4285568576388939E-2</v>
      </c>
      <c r="J690" s="69" t="s">
        <v>1319</v>
      </c>
      <c r="K690" s="12" t="s">
        <v>1343</v>
      </c>
    </row>
    <row r="691" spans="1:11" x14ac:dyDescent="0.25">
      <c r="A691" s="8">
        <v>14112204</v>
      </c>
      <c r="B691" s="8">
        <v>2022</v>
      </c>
      <c r="C691" s="13">
        <v>2025</v>
      </c>
      <c r="D691" s="17" t="s">
        <v>1255</v>
      </c>
      <c r="E691" s="17" t="s">
        <v>1256</v>
      </c>
      <c r="F691" s="10">
        <v>3063.3</v>
      </c>
      <c r="G691" s="10">
        <v>2699.80564</v>
      </c>
      <c r="H691" s="14">
        <f t="shared" si="22"/>
        <v>-363.49436000000014</v>
      </c>
      <c r="I691" s="15">
        <f t="shared" si="23"/>
        <v>-0.1186610387490615</v>
      </c>
      <c r="J691" s="69" t="s">
        <v>1319</v>
      </c>
      <c r="K691" s="12" t="s">
        <v>1343</v>
      </c>
    </row>
    <row r="692" spans="1:11" x14ac:dyDescent="0.25">
      <c r="A692" s="8">
        <v>20682503</v>
      </c>
      <c r="B692" s="8">
        <v>2025</v>
      </c>
      <c r="C692" s="13">
        <v>2025</v>
      </c>
      <c r="D692" s="17" t="s">
        <v>1257</v>
      </c>
      <c r="E692" s="17" t="s">
        <v>1258</v>
      </c>
      <c r="F692" s="10">
        <v>674.3</v>
      </c>
      <c r="G692" s="10">
        <v>621.88718999999992</v>
      </c>
      <c r="H692" s="14">
        <f t="shared" si="22"/>
        <v>-52.412810000000036</v>
      </c>
      <c r="I692" s="15">
        <f t="shared" si="23"/>
        <v>-7.772921548272288E-2</v>
      </c>
      <c r="J692" s="69" t="s">
        <v>1319</v>
      </c>
      <c r="K692" s="12" t="s">
        <v>1343</v>
      </c>
    </row>
    <row r="693" spans="1:11" x14ac:dyDescent="0.25">
      <c r="A693" s="8">
        <v>20082502</v>
      </c>
      <c r="B693" s="8">
        <v>2025</v>
      </c>
      <c r="C693" s="13">
        <v>2025</v>
      </c>
      <c r="D693" s="17" t="s">
        <v>1259</v>
      </c>
      <c r="E693" s="17" t="s">
        <v>1260</v>
      </c>
      <c r="F693" s="10">
        <v>160.69999999999999</v>
      </c>
      <c r="G693" s="10">
        <v>150.69489000000002</v>
      </c>
      <c r="H693" s="14">
        <f t="shared" si="22"/>
        <v>-10.005109999999974</v>
      </c>
      <c r="I693" s="15">
        <f t="shared" si="23"/>
        <v>-6.2259551960174075E-2</v>
      </c>
      <c r="J693" s="69" t="s">
        <v>1319</v>
      </c>
      <c r="K693" s="12" t="s">
        <v>1343</v>
      </c>
    </row>
    <row r="694" spans="1:11" x14ac:dyDescent="0.25">
      <c r="A694" s="8">
        <v>12422509</v>
      </c>
      <c r="B694" s="8">
        <v>2025</v>
      </c>
      <c r="C694" s="13">
        <v>2025</v>
      </c>
      <c r="D694" s="17" t="s">
        <v>1261</v>
      </c>
      <c r="E694" s="17" t="s">
        <v>1262</v>
      </c>
      <c r="F694" s="10">
        <v>99.8</v>
      </c>
      <c r="G694" s="10">
        <v>96.90397999999999</v>
      </c>
      <c r="H694" s="14">
        <f t="shared" si="22"/>
        <v>-2.8960200000000071</v>
      </c>
      <c r="I694" s="15">
        <f t="shared" si="23"/>
        <v>-2.9018236472945963E-2</v>
      </c>
      <c r="J694" s="69" t="s">
        <v>1319</v>
      </c>
      <c r="K694" s="12" t="s">
        <v>1343</v>
      </c>
    </row>
    <row r="695" spans="1:11" x14ac:dyDescent="0.25">
      <c r="A695" s="8">
        <v>12962405</v>
      </c>
      <c r="B695" s="8">
        <v>2024</v>
      </c>
      <c r="C695" s="13">
        <v>2025</v>
      </c>
      <c r="D695" s="17" t="s">
        <v>1263</v>
      </c>
      <c r="E695" s="17" t="s">
        <v>1264</v>
      </c>
      <c r="F695" s="10">
        <v>5181.3999999999996</v>
      </c>
      <c r="G695" s="10">
        <v>11724.30233</v>
      </c>
      <c r="H695" s="14">
        <f t="shared" si="22"/>
        <v>6542.9023300000008</v>
      </c>
      <c r="I695" s="15">
        <f t="shared" si="23"/>
        <v>1.2627672694638516</v>
      </c>
      <c r="J695" s="69" t="s">
        <v>1319</v>
      </c>
      <c r="K695" s="12" t="s">
        <v>1343</v>
      </c>
    </row>
    <row r="696" spans="1:11" x14ac:dyDescent="0.25">
      <c r="A696" s="8">
        <v>12962304</v>
      </c>
      <c r="B696" s="8">
        <v>2023</v>
      </c>
      <c r="C696" s="13">
        <v>2025</v>
      </c>
      <c r="D696" s="17" t="s">
        <v>1265</v>
      </c>
      <c r="E696" s="17" t="s">
        <v>1266</v>
      </c>
      <c r="F696" s="10">
        <v>9701.7999999999993</v>
      </c>
      <c r="G696" s="10">
        <v>12628.39891</v>
      </c>
      <c r="H696" s="14">
        <f t="shared" si="22"/>
        <v>2926.5989100000006</v>
      </c>
      <c r="I696" s="15">
        <f t="shared" si="23"/>
        <v>0.30165525057205889</v>
      </c>
      <c r="J696" s="69" t="s">
        <v>1319</v>
      </c>
      <c r="K696" s="12" t="s">
        <v>1343</v>
      </c>
    </row>
    <row r="697" spans="1:11" x14ac:dyDescent="0.25">
      <c r="A697" s="8">
        <v>12422506</v>
      </c>
      <c r="B697" s="8">
        <v>2025</v>
      </c>
      <c r="C697" s="13">
        <v>2025</v>
      </c>
      <c r="D697" s="17" t="s">
        <v>1267</v>
      </c>
      <c r="E697" s="17" t="s">
        <v>1268</v>
      </c>
      <c r="F697" s="10">
        <v>238.4</v>
      </c>
      <c r="G697" s="10">
        <v>240.92551</v>
      </c>
      <c r="H697" s="14">
        <f t="shared" si="22"/>
        <v>2.525509999999997</v>
      </c>
      <c r="I697" s="15">
        <f t="shared" si="23"/>
        <v>1.0593582214765088E-2</v>
      </c>
      <c r="J697" s="69" t="s">
        <v>1319</v>
      </c>
      <c r="K697" s="12" t="s">
        <v>1343</v>
      </c>
    </row>
    <row r="698" spans="1:11" x14ac:dyDescent="0.25">
      <c r="A698" s="8">
        <v>12422501</v>
      </c>
      <c r="B698" s="8">
        <v>2025</v>
      </c>
      <c r="C698" s="13">
        <v>2025</v>
      </c>
      <c r="D698" s="17" t="s">
        <v>1269</v>
      </c>
      <c r="E698" s="17" t="s">
        <v>1270</v>
      </c>
      <c r="F698" s="10">
        <v>559.1</v>
      </c>
      <c r="G698" s="10">
        <v>566.60318000000007</v>
      </c>
      <c r="H698" s="14">
        <f t="shared" si="22"/>
        <v>7.503180000000043</v>
      </c>
      <c r="I698" s="15">
        <f t="shared" si="23"/>
        <v>1.3420103738150675E-2</v>
      </c>
      <c r="J698" s="69" t="s">
        <v>1319</v>
      </c>
      <c r="K698" s="12" t="s">
        <v>1343</v>
      </c>
    </row>
    <row r="699" spans="1:11" x14ac:dyDescent="0.25">
      <c r="A699" s="8">
        <v>12422505</v>
      </c>
      <c r="B699" s="8">
        <v>2025</v>
      </c>
      <c r="C699" s="13">
        <v>2025</v>
      </c>
      <c r="D699" s="17" t="s">
        <v>703</v>
      </c>
      <c r="E699" s="17" t="s">
        <v>1271</v>
      </c>
      <c r="F699" s="10">
        <v>45.3</v>
      </c>
      <c r="G699" s="10">
        <v>46.028970000000001</v>
      </c>
      <c r="H699" s="14">
        <f t="shared" si="22"/>
        <v>0.72897000000000389</v>
      </c>
      <c r="I699" s="15">
        <f t="shared" si="23"/>
        <v>1.6092052980132537E-2</v>
      </c>
      <c r="J699" s="69" t="s">
        <v>1319</v>
      </c>
      <c r="K699" s="12" t="s">
        <v>1343</v>
      </c>
    </row>
    <row r="700" spans="1:11" x14ac:dyDescent="0.25">
      <c r="A700" s="8">
        <v>14012501</v>
      </c>
      <c r="B700" s="8">
        <v>2025</v>
      </c>
      <c r="C700" s="13">
        <v>2025</v>
      </c>
      <c r="D700" s="17" t="s">
        <v>1272</v>
      </c>
      <c r="E700" s="17" t="s">
        <v>1273</v>
      </c>
      <c r="F700" s="10">
        <v>1000</v>
      </c>
      <c r="G700" s="10">
        <v>1102.2838000000002</v>
      </c>
      <c r="H700" s="14">
        <f t="shared" si="22"/>
        <v>102.28380000000016</v>
      </c>
      <c r="I700" s="15">
        <f t="shared" si="23"/>
        <v>0.10228380000000016</v>
      </c>
      <c r="J700" s="69" t="s">
        <v>1319</v>
      </c>
      <c r="K700" s="12" t="s">
        <v>1343</v>
      </c>
    </row>
    <row r="701" spans="1:11" x14ac:dyDescent="0.25">
      <c r="A701" s="8">
        <v>13252408</v>
      </c>
      <c r="B701" s="8">
        <v>2024</v>
      </c>
      <c r="C701" s="13">
        <v>2025</v>
      </c>
      <c r="D701" s="17" t="s">
        <v>1274</v>
      </c>
      <c r="E701" s="17" t="s">
        <v>1275</v>
      </c>
      <c r="F701" s="10">
        <v>3439.1</v>
      </c>
      <c r="G701" s="10">
        <v>5120.01595</v>
      </c>
      <c r="H701" s="14">
        <f t="shared" si="22"/>
        <v>1680.9159500000001</v>
      </c>
      <c r="I701" s="15">
        <f t="shared" si="23"/>
        <v>0.48876623244453493</v>
      </c>
      <c r="J701" s="69" t="s">
        <v>1319</v>
      </c>
      <c r="K701" s="12" t="s">
        <v>1343</v>
      </c>
    </row>
    <row r="702" spans="1:11" x14ac:dyDescent="0.25">
      <c r="A702" s="8">
        <v>20082501</v>
      </c>
      <c r="B702" s="8">
        <v>2025</v>
      </c>
      <c r="C702" s="13">
        <v>2025</v>
      </c>
      <c r="D702" s="17" t="s">
        <v>1276</v>
      </c>
      <c r="E702" s="17" t="s">
        <v>1277</v>
      </c>
      <c r="F702" s="10">
        <v>178.5</v>
      </c>
      <c r="G702" s="10">
        <v>214.46578</v>
      </c>
      <c r="H702" s="14">
        <f t="shared" si="22"/>
        <v>35.965779999999995</v>
      </c>
      <c r="I702" s="15">
        <f t="shared" si="23"/>
        <v>0.20148896358543414</v>
      </c>
      <c r="J702" s="69" t="s">
        <v>1319</v>
      </c>
      <c r="K702" s="12" t="s">
        <v>1343</v>
      </c>
    </row>
    <row r="703" spans="1:11" x14ac:dyDescent="0.25">
      <c r="A703" s="8">
        <v>12932503</v>
      </c>
      <c r="B703" s="8">
        <v>2025</v>
      </c>
      <c r="C703" s="13">
        <v>2025</v>
      </c>
      <c r="D703" s="17" t="s">
        <v>1278</v>
      </c>
      <c r="E703" s="17" t="s">
        <v>1279</v>
      </c>
      <c r="F703" s="10">
        <v>154.9</v>
      </c>
      <c r="G703" s="10">
        <v>191.89617000000001</v>
      </c>
      <c r="H703" s="14">
        <f t="shared" si="22"/>
        <v>36.996170000000006</v>
      </c>
      <c r="I703" s="15">
        <f t="shared" si="23"/>
        <v>0.23883905745642353</v>
      </c>
      <c r="J703" s="69" t="s">
        <v>1319</v>
      </c>
      <c r="K703" s="12" t="s">
        <v>1343</v>
      </c>
    </row>
    <row r="704" spans="1:11" x14ac:dyDescent="0.25">
      <c r="A704" s="8">
        <v>13462401</v>
      </c>
      <c r="B704" s="8">
        <v>2024</v>
      </c>
      <c r="C704" s="13">
        <v>2025</v>
      </c>
      <c r="D704" s="17" t="s">
        <v>1280</v>
      </c>
      <c r="E704" s="17" t="s">
        <v>1281</v>
      </c>
      <c r="F704" s="10">
        <v>816.6</v>
      </c>
      <c r="G704" s="10">
        <v>884.8293000000001</v>
      </c>
      <c r="H704" s="14">
        <f t="shared" si="22"/>
        <v>68.22930000000008</v>
      </c>
      <c r="I704" s="15">
        <f t="shared" si="23"/>
        <v>8.3552902277737054E-2</v>
      </c>
      <c r="J704" s="69" t="s">
        <v>1319</v>
      </c>
      <c r="K704" s="12" t="s">
        <v>1343</v>
      </c>
    </row>
    <row r="705" spans="1:11" x14ac:dyDescent="0.25">
      <c r="A705" s="8">
        <v>12932501</v>
      </c>
      <c r="B705" s="8">
        <v>2025</v>
      </c>
      <c r="C705" s="13">
        <v>2025</v>
      </c>
      <c r="D705" s="17" t="s">
        <v>1282</v>
      </c>
      <c r="E705" s="17" t="s">
        <v>1283</v>
      </c>
      <c r="F705" s="10">
        <v>2000</v>
      </c>
      <c r="G705" s="10">
        <v>2723.2428399999999</v>
      </c>
      <c r="H705" s="14">
        <f t="shared" si="22"/>
        <v>723.24283999999989</v>
      </c>
      <c r="I705" s="15">
        <f t="shared" si="23"/>
        <v>0.36162141999999997</v>
      </c>
      <c r="J705" s="69" t="s">
        <v>1319</v>
      </c>
      <c r="K705" s="12" t="s">
        <v>1343</v>
      </c>
    </row>
    <row r="706" spans="1:11" x14ac:dyDescent="0.25">
      <c r="A706" s="8">
        <v>13492502</v>
      </c>
      <c r="B706" s="8">
        <v>2025</v>
      </c>
      <c r="C706" s="13">
        <v>2025</v>
      </c>
      <c r="D706" s="17" t="s">
        <v>698</v>
      </c>
      <c r="E706" s="17" t="s">
        <v>1284</v>
      </c>
      <c r="F706" s="10">
        <v>4281.3</v>
      </c>
      <c r="G706" s="10">
        <v>5877.5169500000002</v>
      </c>
      <c r="H706" s="14">
        <f t="shared" si="22"/>
        <v>1596.21695</v>
      </c>
      <c r="I706" s="15">
        <f t="shared" si="23"/>
        <v>0.3728346413472543</v>
      </c>
      <c r="J706" s="69" t="s">
        <v>1319</v>
      </c>
      <c r="K706" s="12" t="s">
        <v>1343</v>
      </c>
    </row>
    <row r="707" spans="1:11" x14ac:dyDescent="0.25">
      <c r="A707" s="8">
        <v>13252409</v>
      </c>
      <c r="B707" s="8">
        <v>2024</v>
      </c>
      <c r="C707" s="13">
        <v>2025</v>
      </c>
      <c r="D707" s="17" t="s">
        <v>1285</v>
      </c>
      <c r="E707" s="17" t="s">
        <v>1286</v>
      </c>
      <c r="F707" s="10">
        <v>1485.5</v>
      </c>
      <c r="G707" s="10">
        <v>2233.1765399999999</v>
      </c>
      <c r="H707" s="14">
        <f t="shared" si="22"/>
        <v>747.67653999999993</v>
      </c>
      <c r="I707" s="15">
        <f t="shared" si="23"/>
        <v>0.5033164187142376</v>
      </c>
      <c r="J707" s="69" t="s">
        <v>1319</v>
      </c>
      <c r="K707" s="12" t="s">
        <v>1343</v>
      </c>
    </row>
    <row r="708" spans="1:11" x14ac:dyDescent="0.25">
      <c r="A708" s="8">
        <v>13462301</v>
      </c>
      <c r="B708" s="8">
        <v>2023</v>
      </c>
      <c r="C708" s="13">
        <v>2025</v>
      </c>
      <c r="D708" s="17" t="s">
        <v>1287</v>
      </c>
      <c r="E708" s="17" t="s">
        <v>1288</v>
      </c>
      <c r="F708" s="10">
        <v>4566</v>
      </c>
      <c r="G708" s="10">
        <v>5443.1924600000002</v>
      </c>
      <c r="H708" s="14">
        <f t="shared" si="22"/>
        <v>877.19246000000021</v>
      </c>
      <c r="I708" s="15">
        <f t="shared" si="23"/>
        <v>0.19211398598335527</v>
      </c>
      <c r="J708" s="69" t="s">
        <v>1319</v>
      </c>
      <c r="K708" s="12" t="s">
        <v>1343</v>
      </c>
    </row>
    <row r="709" spans="1:11" x14ac:dyDescent="0.25">
      <c r="A709" s="8">
        <v>12972502</v>
      </c>
      <c r="B709" s="8">
        <v>2025</v>
      </c>
      <c r="C709" s="13">
        <v>2025</v>
      </c>
      <c r="D709" s="17" t="s">
        <v>1289</v>
      </c>
      <c r="E709" s="17" t="s">
        <v>1290</v>
      </c>
      <c r="F709" s="10">
        <v>4905.8</v>
      </c>
      <c r="G709" s="10">
        <v>8085.6780899999994</v>
      </c>
      <c r="H709" s="14">
        <f t="shared" si="22"/>
        <v>3179.8780899999992</v>
      </c>
      <c r="I709" s="15">
        <f t="shared" si="23"/>
        <v>0.64818746993354792</v>
      </c>
      <c r="J709" s="69" t="s">
        <v>1319</v>
      </c>
      <c r="K709" s="12" t="s">
        <v>1343</v>
      </c>
    </row>
    <row r="710" spans="1:11" x14ac:dyDescent="0.25">
      <c r="A710" s="8">
        <v>12982501</v>
      </c>
      <c r="B710" s="8">
        <v>2025</v>
      </c>
      <c r="C710" s="13">
        <v>2025</v>
      </c>
      <c r="D710" s="17" t="s">
        <v>1291</v>
      </c>
      <c r="E710" s="17" t="s">
        <v>1292</v>
      </c>
      <c r="F710" s="10">
        <v>203.3</v>
      </c>
      <c r="G710" s="10">
        <v>340.25589000000002</v>
      </c>
      <c r="H710" s="14">
        <f t="shared" si="22"/>
        <v>136.95589000000001</v>
      </c>
      <c r="I710" s="15">
        <f t="shared" si="23"/>
        <v>0.67366399409739308</v>
      </c>
      <c r="J710" s="69" t="s">
        <v>1319</v>
      </c>
      <c r="K710" s="12" t="s">
        <v>1343</v>
      </c>
    </row>
    <row r="711" spans="1:11" x14ac:dyDescent="0.25">
      <c r="A711" s="8">
        <v>13252406</v>
      </c>
      <c r="B711" s="8">
        <v>2024</v>
      </c>
      <c r="C711" s="13">
        <v>2025</v>
      </c>
      <c r="D711" s="17" t="s">
        <v>1293</v>
      </c>
      <c r="E711" s="17" t="s">
        <v>1294</v>
      </c>
      <c r="F711" s="10">
        <v>869.7</v>
      </c>
      <c r="G711" s="10">
        <v>1344.0434</v>
      </c>
      <c r="H711" s="14">
        <f t="shared" si="22"/>
        <v>474.34339999999997</v>
      </c>
      <c r="I711" s="15">
        <f t="shared" si="23"/>
        <v>0.54541037139243409</v>
      </c>
      <c r="J711" s="69" t="s">
        <v>1319</v>
      </c>
      <c r="K711" s="12" t="s">
        <v>1343</v>
      </c>
    </row>
    <row r="712" spans="1:11" x14ac:dyDescent="0.25">
      <c r="A712" s="8">
        <v>13252404</v>
      </c>
      <c r="B712" s="8">
        <v>2024</v>
      </c>
      <c r="C712" s="13">
        <v>2025</v>
      </c>
      <c r="D712" s="17" t="s">
        <v>1295</v>
      </c>
      <c r="E712" s="17" t="s">
        <v>1296</v>
      </c>
      <c r="F712" s="10">
        <v>192.7</v>
      </c>
      <c r="G712" s="10">
        <v>301.87534000000005</v>
      </c>
      <c r="H712" s="14">
        <f t="shared" si="22"/>
        <v>109.17534000000006</v>
      </c>
      <c r="I712" s="15">
        <f t="shared" si="23"/>
        <v>0.56655599377270405</v>
      </c>
      <c r="J712" s="69" t="s">
        <v>1319</v>
      </c>
      <c r="K712" s="12" t="s">
        <v>1343</v>
      </c>
    </row>
    <row r="713" spans="1:11" x14ac:dyDescent="0.25">
      <c r="A713" s="8">
        <v>12962502</v>
      </c>
      <c r="B713" s="8">
        <v>2025</v>
      </c>
      <c r="C713" s="13">
        <v>2025</v>
      </c>
      <c r="D713" s="17" t="s">
        <v>1297</v>
      </c>
      <c r="E713" s="17" t="s">
        <v>1298</v>
      </c>
      <c r="F713" s="10">
        <v>1101.9000000000001</v>
      </c>
      <c r="G713" s="10">
        <v>2826.1199799999999</v>
      </c>
      <c r="H713" s="14">
        <f t="shared" si="22"/>
        <v>1724.2199799999999</v>
      </c>
      <c r="I713" s="15">
        <f t="shared" si="23"/>
        <v>1.5647699246755602</v>
      </c>
      <c r="J713" s="69" t="s">
        <v>1319</v>
      </c>
      <c r="K713" s="12" t="s">
        <v>1343</v>
      </c>
    </row>
    <row r="714" spans="1:11" ht="15.75" thickBot="1" x14ac:dyDescent="0.3">
      <c r="A714" s="63"/>
      <c r="B714" s="63"/>
      <c r="C714" s="32"/>
      <c r="D714" s="64"/>
      <c r="E714" s="64"/>
      <c r="F714" s="65">
        <f>SUM(F2:F713)</f>
        <v>1268186.7225199996</v>
      </c>
      <c r="G714" s="65">
        <f t="shared" ref="G714" si="24">SUM(G2:G713)</f>
        <v>1250322.3177299984</v>
      </c>
      <c r="H714" s="65">
        <f>SUM(H2:H713)</f>
        <v>-17864.404789999928</v>
      </c>
      <c r="I714" s="22"/>
      <c r="J714" s="70"/>
      <c r="K714" s="66"/>
    </row>
    <row r="715" spans="1:11" ht="15.75" thickTop="1" x14ac:dyDescent="0.25">
      <c r="A715" s="8"/>
      <c r="B715" s="8"/>
      <c r="D715" s="17"/>
      <c r="E715" s="17"/>
      <c r="F715" s="9"/>
      <c r="G715" s="9"/>
      <c r="H715" s="14"/>
      <c r="I715" s="15"/>
      <c r="J715" s="69"/>
      <c r="K715" s="16"/>
    </row>
    <row r="716" spans="1:11" x14ac:dyDescent="0.25">
      <c r="A716" s="8"/>
      <c r="B716" s="8"/>
      <c r="D716" s="17"/>
      <c r="E716" s="68" t="s">
        <v>1318</v>
      </c>
      <c r="F716" s="67">
        <f>'Original Analysis Data '!F595+Exclusions!F124-'REVISED Analysis Data'!F714</f>
        <v>0</v>
      </c>
      <c r="G716" s="67">
        <f>'Original Analysis Data '!G595+Exclusions!G124-'REVISED Analysis Data'!G714</f>
        <v>0</v>
      </c>
      <c r="H716" s="67">
        <f>'Original Analysis Data '!H595+Exclusions!I124-'REVISED Analysis Data'!H714</f>
        <v>-2.9103830456733704E-11</v>
      </c>
      <c r="I716" s="15"/>
      <c r="J716" s="69"/>
      <c r="K716" s="16"/>
    </row>
  </sheetData>
  <autoFilter ref="A1:K714" xr:uid="{07C16175-BFD3-4C5D-86B0-822C4C1246B1}"/>
  <pageMargins left="0.7" right="0.7" top="0.75" bottom="0.75" header="0.3" footer="0.3"/>
  <pageSetup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9D861-A96C-4DB3-B2A4-EED26FDBB0DD}">
  <sheetPr>
    <tabColor theme="9" tint="0.79998168889431442"/>
  </sheetPr>
  <dimension ref="A1:R1185"/>
  <sheetViews>
    <sheetView topLeftCell="A439" workbookViewId="0">
      <selection activeCell="M14" sqref="M14"/>
    </sheetView>
  </sheetViews>
  <sheetFormatPr defaultColWidth="9.140625" defaultRowHeight="15" x14ac:dyDescent="0.25"/>
  <cols>
    <col min="1" max="1" width="12.5703125" style="12" bestFit="1" customWidth="1"/>
    <col min="2" max="2" width="83.85546875" style="12" customWidth="1"/>
    <col min="3" max="3" width="12.140625" style="16" bestFit="1" customWidth="1"/>
    <col min="4" max="4" width="15.42578125" style="16" bestFit="1" customWidth="1"/>
    <col min="5" max="5" width="10.42578125" style="12" customWidth="1"/>
    <col min="6" max="6" width="7.42578125" style="12" customWidth="1"/>
    <col min="7" max="7" width="14.7109375" style="12" customWidth="1"/>
    <col min="8" max="8" width="11.85546875" style="12" customWidth="1"/>
    <col min="9" max="9" width="12.85546875" style="12" customWidth="1"/>
    <col min="10" max="11" width="9.140625" style="12"/>
    <col min="12" max="12" width="10.42578125" style="12" customWidth="1"/>
    <col min="13" max="16" width="9.140625" style="12"/>
    <col min="17" max="17" width="18.42578125" style="12" bestFit="1" customWidth="1"/>
    <col min="18" max="18" width="5.42578125" style="12" bestFit="1" customWidth="1"/>
    <col min="19" max="16384" width="9.140625" style="12"/>
  </cols>
  <sheetData>
    <row r="1" spans="1:18" x14ac:dyDescent="0.25">
      <c r="A1" s="72"/>
      <c r="B1" s="72"/>
      <c r="C1" s="72" t="s">
        <v>19</v>
      </c>
      <c r="D1" s="72"/>
    </row>
    <row r="2" spans="1:18" ht="15.75" thickBot="1" x14ac:dyDescent="0.3">
      <c r="A2" s="72" t="s">
        <v>8</v>
      </c>
      <c r="B2" s="72" t="s">
        <v>4</v>
      </c>
      <c r="C2" s="73" t="s">
        <v>17</v>
      </c>
      <c r="D2" s="73" t="s">
        <v>18</v>
      </c>
      <c r="G2" s="46" t="s">
        <v>1033</v>
      </c>
      <c r="H2" s="74" t="s">
        <v>1034</v>
      </c>
      <c r="I2" s="74" t="s">
        <v>1035</v>
      </c>
    </row>
    <row r="3" spans="1:18" ht="15.75" thickTop="1" x14ac:dyDescent="0.25">
      <c r="A3" s="50">
        <v>-1</v>
      </c>
      <c r="B3" s="12" t="s">
        <v>589</v>
      </c>
      <c r="C3" s="18">
        <v>498</v>
      </c>
      <c r="D3" s="51">
        <v>1.4551915228366899E-14</v>
      </c>
      <c r="G3" s="12" t="str" cm="1">
        <f t="array" ref="G3">_xlfn.IFS(
A3&lt;=-1,"(&gt;=100%)",
A3&lt;=-0.9,"(99.9%-90%)",
A3&lt;=-0.8,"(89.9%-80%)",
A3&lt;=-0.7,"(79.9%-70%)",
A3&lt;=-0.6,"(69.9%-60%)",
A3&lt;=-0.5,"(59.9%-50%)",
A3&lt;=-0.4,"(49.9%-40%)",
A3&lt;=-0.3,"(39.9%-30%)",
A3&lt;=-0.2,"(29.9%-20%)",
A3&lt;=-0.1,"(19.9%-10%)",
A3&lt;0,"(9.9%-0.01%)",
A3&lt;=0.0999,"0%-9.9%",
A3&lt;=0.1999,"10%-19.9%",
A3&lt;=0.2999,"20%-29.9%",
A3&lt;=0.3999,"30%-39.9%",
A3&lt;=0.4999,"40%-49.9%",
A3&lt;=0.5999,"50%-59.9%",
A3&lt;=0.6999,"60%-69.9%",
A3&lt;=0.7999,"70%-79.9%",
A3&lt;=0.8999,"80%-89.9%",
A3&lt;=0.999,"90%-99.9%",
A3&lt;=5,"&gt;100%",
A3&gt;5,"&gt;500%"
)</f>
        <v>(&gt;=100%)</v>
      </c>
      <c r="H3" s="15">
        <f>IF(A3&lt;&gt;"",A3,#N/A)</f>
        <v>-1</v>
      </c>
      <c r="I3" s="15">
        <f>IF(ISNUMBER(H3),H3,"")</f>
        <v>-1</v>
      </c>
      <c r="J3" s="12">
        <f>IF(ISNUMBER(I3),IF(AND(I3&gt;=($M$14-$M$13),I3&lt;=($M$14+$M$13)),1,0),"")</f>
        <v>0</v>
      </c>
    </row>
    <row r="4" spans="1:18" x14ac:dyDescent="0.25">
      <c r="A4" s="50">
        <v>-1</v>
      </c>
      <c r="B4" s="12" t="s">
        <v>648</v>
      </c>
      <c r="C4" s="18">
        <v>259.30200000000002</v>
      </c>
      <c r="D4" s="51">
        <v>0</v>
      </c>
      <c r="G4" s="53" t="str" cm="1">
        <f t="array" ref="G4">_xlfn.IFS(
A4&lt;=-1,"(&gt;=100%)",
A4&lt;=-0.9,"(99.9%-90%)",
A4&lt;=-0.8,"(89.9%-80%)",
A4&lt;=-0.7,"(79.9%-70%)",
A4&lt;=-0.6,"(69.9%-60%)",
A4&lt;=-0.5,"(59.9%-50%)",
A4&lt;=-0.4,"(49.9%-40%)",
A4&lt;=-0.3,"(39.9%-30%)",
A4&lt;=-0.2,"(29.9%-20%)",
A4&lt;=-0.1,"(19.9%-10%)",
A4&lt;0,"(9.9%-0.01%)",
A4&lt;=0.0999,"0%-9.9%",
A4&lt;=0.1999,"10%-19.9%",
A4&lt;=0.2999,"20%-29.9%",
A4&lt;=0.3999,"30%-39.9%",
A4&lt;=0.4999,"40%-49.9%",
A4&lt;=0.5999,"50%-59.9%",
A4&lt;=0.6999,"60%-69.9%",
A4&lt;=0.7999,"70%-79.9%",
A4&lt;=0.8999,"80%-89.9%",
A4&lt;=0.999,"90%-99.9%",
A4&lt;=5,"&gt;100%",
A4&gt;5,"&gt;500%"
)</f>
        <v>(&gt;=100%)</v>
      </c>
      <c r="H4" s="71">
        <f t="shared" ref="H4:H67" si="0">IF(A4&lt;&gt;"",A4,#N/A)</f>
        <v>-1</v>
      </c>
      <c r="I4" s="71">
        <f t="shared" ref="I4:I67" si="1">IF(ISNUMBER(H4),H4,"")</f>
        <v>-1</v>
      </c>
      <c r="J4" s="12">
        <f t="shared" ref="J4:J67" si="2">IF(ISNUMBER(I4),IF(AND(I4&gt;=($M$14-$M$13),I4&lt;=($M$14+$M$13)),1,0),"")</f>
        <v>0</v>
      </c>
    </row>
    <row r="5" spans="1:18" x14ac:dyDescent="0.25">
      <c r="A5" s="50">
        <v>-0.92032582547403952</v>
      </c>
      <c r="B5" s="12" t="s">
        <v>486</v>
      </c>
      <c r="C5" s="18">
        <v>5036.5</v>
      </c>
      <c r="D5" s="51">
        <v>401.27897999999999</v>
      </c>
      <c r="G5" s="12" t="str" cm="1">
        <f t="array" ref="G5">_xlfn.IFS(
A5&lt;=-1,"(&gt;=100%)",
A5&lt;=-0.9,"(99.9%-90%)",
A5&lt;=-0.8,"(89.9%-80%)",
A5&lt;=-0.7,"(79.9%-70%)",
A5&lt;=-0.6,"(69.9%-60%)",
A5&lt;=-0.5,"(59.9%-50%)",
A5&lt;=-0.4,"(49.9%-40%)",
A5&lt;=-0.3,"(39.9%-30%)",
A5&lt;=-0.2,"(29.9%-20%)",
A5&lt;=-0.1,"(19.9%-10%)",
A5&lt;0,"(9.9%-0.01%)",
A5&lt;=0.0999,"0%-9.9%",
A5&lt;=0.1999,"10%-19.9%",
A5&lt;=0.2999,"20%-29.9%",
A5&lt;=0.3999,"30%-39.9%",
A5&lt;=0.4999,"40%-49.9%",
A5&lt;=0.5999,"50%-59.9%",
A5&lt;=0.6999,"60%-69.9%",
A5&lt;=0.7999,"70%-79.9%",
A5&lt;=0.8999,"80%-89.9%",
A5&lt;=0.999,"90%-99.9%",
A5&lt;=5,"&gt;100%",
A5&gt;5,"&gt;500%"
)</f>
        <v>(99.9%-90%)</v>
      </c>
      <c r="H5" s="15">
        <f t="shared" si="0"/>
        <v>-0.92032582547403952</v>
      </c>
      <c r="I5" s="15">
        <f t="shared" si="1"/>
        <v>-0.92032582547403952</v>
      </c>
      <c r="J5" s="12">
        <f t="shared" si="2"/>
        <v>0</v>
      </c>
    </row>
    <row r="6" spans="1:18" x14ac:dyDescent="0.25">
      <c r="A6" s="50">
        <v>-0.88554088669950737</v>
      </c>
      <c r="B6" s="12" t="s">
        <v>394</v>
      </c>
      <c r="C6" s="18">
        <v>60.9</v>
      </c>
      <c r="D6" s="51">
        <v>6.9705600000000008</v>
      </c>
      <c r="G6" s="12" t="str" cm="1">
        <f t="array" ref="G6">_xlfn.IFS(
A6&lt;=-1,"(&gt;=100%)",
A6&lt;=-0.9,"(99.9%-90%)",
A6&lt;=-0.8,"(89.9%-80%)",
A6&lt;=-0.7,"(79.9%-70%)",
A6&lt;=-0.6,"(69.9%-60%)",
A6&lt;=-0.5,"(59.9%-50%)",
A6&lt;=-0.4,"(49.9%-40%)",
A6&lt;=-0.3,"(39.9%-30%)",
A6&lt;=-0.2,"(29.9%-20%)",
A6&lt;=-0.1,"(19.9%-10%)",
A6&lt;0,"(9.9%-0.01%)",
A6&lt;=0.0999,"0%-9.9%",
A6&lt;=0.1999,"10%-19.9%",
A6&lt;=0.2999,"20%-29.9%",
A6&lt;=0.3999,"30%-39.9%",
A6&lt;=0.4999,"40%-49.9%",
A6&lt;=0.5999,"50%-59.9%",
A6&lt;=0.6999,"60%-69.9%",
A6&lt;=0.7999,"70%-79.9%",
A6&lt;=0.8999,"80%-89.9%",
A6&lt;=0.999,"90%-99.9%",
A6&lt;=5,"&gt;100%",
A6&gt;5,"&gt;500%"
)</f>
        <v>(89.9%-80%)</v>
      </c>
      <c r="H6" s="15">
        <f t="shared" si="0"/>
        <v>-0.88554088669950737</v>
      </c>
      <c r="I6" s="15">
        <f t="shared" si="1"/>
        <v>-0.88554088669950737</v>
      </c>
      <c r="J6" s="12">
        <f t="shared" si="2"/>
        <v>0</v>
      </c>
    </row>
    <row r="7" spans="1:18" x14ac:dyDescent="0.25">
      <c r="A7" s="50">
        <v>-0.81574799797775532</v>
      </c>
      <c r="B7" s="12" t="s">
        <v>464</v>
      </c>
      <c r="C7" s="18">
        <v>989</v>
      </c>
      <c r="D7" s="51">
        <v>182.22523000000001</v>
      </c>
      <c r="G7" s="12" t="str" cm="1">
        <f t="array" ref="G7">_xlfn.IFS(
A7&lt;=-1,"(&gt;=100%)",
A7&lt;=-0.9,"(99.9%-90%)",
A7&lt;=-0.8,"(89.9%-80%)",
A7&lt;=-0.7,"(79.9%-70%)",
A7&lt;=-0.6,"(69.9%-60%)",
A7&lt;=-0.5,"(59.9%-50%)",
A7&lt;=-0.4,"(49.9%-40%)",
A7&lt;=-0.3,"(39.9%-30%)",
A7&lt;=-0.2,"(29.9%-20%)",
A7&lt;=-0.1,"(19.9%-10%)",
A7&lt;0,"(9.9%-0.01%)",
A7&lt;=0.0999,"0%-9.9%",
A7&lt;=0.1999,"10%-19.9%",
A7&lt;=0.2999,"20%-29.9%",
A7&lt;=0.3999,"30%-39.9%",
A7&lt;=0.4999,"40%-49.9%",
A7&lt;=0.5999,"50%-59.9%",
A7&lt;=0.6999,"60%-69.9%",
A7&lt;=0.7999,"70%-79.9%",
A7&lt;=0.8999,"80%-89.9%",
A7&lt;=0.999,"90%-99.9%",
A7&lt;=5,"&gt;100%",
A7&gt;5,"&gt;500%"
)</f>
        <v>(89.9%-80%)</v>
      </c>
      <c r="H7" s="15">
        <f t="shared" si="0"/>
        <v>-0.81574799797775532</v>
      </c>
      <c r="I7" s="15">
        <f t="shared" si="1"/>
        <v>-0.81574799797775532</v>
      </c>
      <c r="J7" s="12">
        <f t="shared" si="2"/>
        <v>1</v>
      </c>
    </row>
    <row r="8" spans="1:18" x14ac:dyDescent="0.25">
      <c r="A8" s="50">
        <v>-0.81384549450549448</v>
      </c>
      <c r="B8" s="12" t="s">
        <v>284</v>
      </c>
      <c r="C8" s="18">
        <v>45.5</v>
      </c>
      <c r="D8" s="51">
        <v>8.4700300000000013</v>
      </c>
      <c r="G8" s="12" t="str" cm="1">
        <f t="array" ref="G8">_xlfn.IFS(
A8&lt;=-1,"(&gt;=100%)",
A8&lt;=-0.9,"(99.9%-90%)",
A8&lt;=-0.8,"(89.9%-80%)",
A8&lt;=-0.7,"(79.9%-70%)",
A8&lt;=-0.6,"(69.9%-60%)",
A8&lt;=-0.5,"(59.9%-50%)",
A8&lt;=-0.4,"(49.9%-40%)",
A8&lt;=-0.3,"(39.9%-30%)",
A8&lt;=-0.2,"(29.9%-20%)",
A8&lt;=-0.1,"(19.9%-10%)",
A8&lt;0,"(9.9%-0.01%)",
A8&lt;=0.0999,"0%-9.9%",
A8&lt;=0.1999,"10%-19.9%",
A8&lt;=0.2999,"20%-29.9%",
A8&lt;=0.3999,"30%-39.9%",
A8&lt;=0.4999,"40%-49.9%",
A8&lt;=0.5999,"50%-59.9%",
A8&lt;=0.6999,"60%-69.9%",
A8&lt;=0.7999,"70%-79.9%",
A8&lt;=0.8999,"80%-89.9%",
A8&lt;=0.999,"90%-99.9%",
A8&lt;=5,"&gt;100%",
A8&gt;5,"&gt;500%"
)</f>
        <v>(89.9%-80%)</v>
      </c>
      <c r="H8" s="15">
        <f t="shared" si="0"/>
        <v>-0.81384549450549448</v>
      </c>
      <c r="I8" s="15">
        <f t="shared" si="1"/>
        <v>-0.81384549450549448</v>
      </c>
      <c r="J8" s="12">
        <f t="shared" si="2"/>
        <v>1</v>
      </c>
    </row>
    <row r="9" spans="1:18" x14ac:dyDescent="0.25">
      <c r="A9" s="50">
        <v>-0.811690505050505</v>
      </c>
      <c r="B9" s="12" t="s">
        <v>282</v>
      </c>
      <c r="C9" s="18">
        <v>49.5</v>
      </c>
      <c r="D9" s="51">
        <v>9.3213200000000001</v>
      </c>
      <c r="G9" s="12" t="str" cm="1">
        <f t="array" ref="G9">_xlfn.IFS(
A9&lt;=-1,"(&gt;=100%)",
A9&lt;=-0.9,"(99.9%-90%)",
A9&lt;=-0.8,"(89.9%-80%)",
A9&lt;=-0.7,"(79.9%-70%)",
A9&lt;=-0.6,"(69.9%-60%)",
A9&lt;=-0.5,"(59.9%-50%)",
A9&lt;=-0.4,"(49.9%-40%)",
A9&lt;=-0.3,"(39.9%-30%)",
A9&lt;=-0.2,"(29.9%-20%)",
A9&lt;=-0.1,"(19.9%-10%)",
A9&lt;0,"(9.9%-0.01%)",
A9&lt;=0.0999,"0%-9.9%",
A9&lt;=0.1999,"10%-19.9%",
A9&lt;=0.2999,"20%-29.9%",
A9&lt;=0.3999,"30%-39.9%",
A9&lt;=0.4999,"40%-49.9%",
A9&lt;=0.5999,"50%-59.9%",
A9&lt;=0.6999,"60%-69.9%",
A9&lt;=0.7999,"70%-79.9%",
A9&lt;=0.8999,"80%-89.9%",
A9&lt;=0.999,"90%-99.9%",
A9&lt;=5,"&gt;100%",
A9&gt;5,"&gt;500%"
)</f>
        <v>(89.9%-80%)</v>
      </c>
      <c r="H9" s="15">
        <f t="shared" si="0"/>
        <v>-0.811690505050505</v>
      </c>
      <c r="I9" s="15">
        <f t="shared" si="1"/>
        <v>-0.811690505050505</v>
      </c>
      <c r="J9" s="12">
        <f t="shared" si="2"/>
        <v>1</v>
      </c>
    </row>
    <row r="10" spans="1:18" x14ac:dyDescent="0.25">
      <c r="A10" s="50">
        <v>-0.79764889391912752</v>
      </c>
      <c r="B10" s="12" t="s">
        <v>183</v>
      </c>
      <c r="C10" s="18">
        <v>971.9</v>
      </c>
      <c r="D10" s="51">
        <v>196.66504</v>
      </c>
      <c r="G10" s="12" t="str" cm="1">
        <f t="array" ref="G10">_xlfn.IFS(
A10&lt;=-1,"(&gt;=100%)",
A10&lt;=-0.9,"(99.9%-90%)",
A10&lt;=-0.8,"(89.9%-80%)",
A10&lt;=-0.7,"(79.9%-70%)",
A10&lt;=-0.6,"(69.9%-60%)",
A10&lt;=-0.5,"(59.9%-50%)",
A10&lt;=-0.4,"(49.9%-40%)",
A10&lt;=-0.3,"(39.9%-30%)",
A10&lt;=-0.2,"(29.9%-20%)",
A10&lt;=-0.1,"(19.9%-10%)",
A10&lt;0,"(9.9%-0.01%)",
A10&lt;=0.0999,"0%-9.9%",
A10&lt;=0.1999,"10%-19.9%",
A10&lt;=0.2999,"20%-29.9%",
A10&lt;=0.3999,"30%-39.9%",
A10&lt;=0.4999,"40%-49.9%",
A10&lt;=0.5999,"50%-59.9%",
A10&lt;=0.6999,"60%-69.9%",
A10&lt;=0.7999,"70%-79.9%",
A10&lt;=0.8999,"80%-89.9%",
A10&lt;=0.999,"90%-99.9%",
A10&lt;=5,"&gt;100%",
A10&gt;5,"&gt;500%"
)</f>
        <v>(79.9%-70%)</v>
      </c>
      <c r="H10" s="15">
        <f t="shared" si="0"/>
        <v>-0.79764889391912752</v>
      </c>
      <c r="I10" s="15">
        <f t="shared" si="1"/>
        <v>-0.79764889391912752</v>
      </c>
      <c r="J10" s="12">
        <f t="shared" si="2"/>
        <v>1</v>
      </c>
      <c r="L10" s="37" t="s">
        <v>1036</v>
      </c>
      <c r="M10" s="55">
        <f>MIN(I3:I712)</f>
        <v>-1</v>
      </c>
    </row>
    <row r="11" spans="1:18" x14ac:dyDescent="0.25">
      <c r="A11" s="50">
        <v>-0.76219400083177369</v>
      </c>
      <c r="B11" s="12" t="s">
        <v>183</v>
      </c>
      <c r="C11" s="18">
        <v>961.8</v>
      </c>
      <c r="D11" s="51">
        <v>228.72181</v>
      </c>
      <c r="G11" s="12" t="str" cm="1">
        <f t="array" ref="G11">_xlfn.IFS(
A11&lt;=-1,"(&gt;=100%)",
A11&lt;=-0.9,"(99.9%-90%)",
A11&lt;=-0.8,"(89.9%-80%)",
A11&lt;=-0.7,"(79.9%-70%)",
A11&lt;=-0.6,"(69.9%-60%)",
A11&lt;=-0.5,"(59.9%-50%)",
A11&lt;=-0.4,"(49.9%-40%)",
A11&lt;=-0.3,"(39.9%-30%)",
A11&lt;=-0.2,"(29.9%-20%)",
A11&lt;=-0.1,"(19.9%-10%)",
A11&lt;0,"(9.9%-0.01%)",
A11&lt;=0.0999,"0%-9.9%",
A11&lt;=0.1999,"10%-19.9%",
A11&lt;=0.2999,"20%-29.9%",
A11&lt;=0.3999,"30%-39.9%",
A11&lt;=0.4999,"40%-49.9%",
A11&lt;=0.5999,"50%-59.9%",
A11&lt;=0.6999,"60%-69.9%",
A11&lt;=0.7999,"70%-79.9%",
A11&lt;=0.8999,"80%-89.9%",
A11&lt;=0.999,"90%-99.9%",
A11&lt;=5,"&gt;100%",
A11&gt;5,"&gt;500%"
)</f>
        <v>(79.9%-70%)</v>
      </c>
      <c r="H11" s="15">
        <f t="shared" si="0"/>
        <v>-0.76219400083177369</v>
      </c>
      <c r="I11" s="15">
        <f t="shared" si="1"/>
        <v>-0.76219400083177369</v>
      </c>
      <c r="J11" s="12">
        <f t="shared" si="2"/>
        <v>1</v>
      </c>
      <c r="L11" s="37" t="s">
        <v>1037</v>
      </c>
      <c r="M11" s="55">
        <f>MAX(I3:I712)</f>
        <v>18.83709337988827</v>
      </c>
      <c r="Q11" s="43" t="s">
        <v>1038</v>
      </c>
      <c r="R11" s="43"/>
    </row>
    <row r="12" spans="1:18" x14ac:dyDescent="0.25">
      <c r="A12" s="50">
        <v>-0.73807042564953018</v>
      </c>
      <c r="B12" s="12" t="s">
        <v>10</v>
      </c>
      <c r="C12" s="18">
        <v>361.8</v>
      </c>
      <c r="D12" s="51">
        <v>94.766120000000001</v>
      </c>
      <c r="G12" s="12" t="str" cm="1">
        <f t="array" ref="G12">_xlfn.IFS(
A12&lt;=-1,"(&gt;=100%)",
A12&lt;=-0.9,"(99.9%-90%)",
A12&lt;=-0.8,"(89.9%-80%)",
A12&lt;=-0.7,"(79.9%-70%)",
A12&lt;=-0.6,"(69.9%-60%)",
A12&lt;=-0.5,"(59.9%-50%)",
A12&lt;=-0.4,"(49.9%-40%)",
A12&lt;=-0.3,"(39.9%-30%)",
A12&lt;=-0.2,"(29.9%-20%)",
A12&lt;=-0.1,"(19.9%-10%)",
A12&lt;0,"(9.9%-0.01%)",
A12&lt;=0.0999,"0%-9.9%",
A12&lt;=0.1999,"10%-19.9%",
A12&lt;=0.2999,"20%-29.9%",
A12&lt;=0.3999,"30%-39.9%",
A12&lt;=0.4999,"40%-49.9%",
A12&lt;=0.5999,"50%-59.9%",
A12&lt;=0.6999,"60%-69.9%",
A12&lt;=0.7999,"70%-79.9%",
A12&lt;=0.8999,"80%-89.9%",
A12&lt;=0.999,"90%-99.9%",
A12&lt;=5,"&gt;100%",
A12&gt;5,"&gt;500%"
)</f>
        <v>(79.9%-70%)</v>
      </c>
      <c r="H12" s="15">
        <f t="shared" si="0"/>
        <v>-0.73807042564953018</v>
      </c>
      <c r="I12" s="15">
        <f t="shared" si="1"/>
        <v>-0.73807042564953018</v>
      </c>
      <c r="J12" s="12">
        <f t="shared" si="2"/>
        <v>1</v>
      </c>
      <c r="L12" s="37" t="s">
        <v>1039</v>
      </c>
      <c r="M12" s="15">
        <f>VAR(I3:I712)</f>
        <v>0.86979956909180289</v>
      </c>
      <c r="Q12" s="43" t="s">
        <v>1033</v>
      </c>
      <c r="R12" s="43" t="s">
        <v>1040</v>
      </c>
    </row>
    <row r="13" spans="1:18" x14ac:dyDescent="0.25">
      <c r="A13" s="50">
        <v>-0.72685547434140396</v>
      </c>
      <c r="B13" s="12" t="s">
        <v>492</v>
      </c>
      <c r="C13" s="18">
        <v>656.7</v>
      </c>
      <c r="D13" s="51">
        <v>179.37401</v>
      </c>
      <c r="G13" s="12" t="str" cm="1">
        <f t="array" ref="G13">_xlfn.IFS(
A13&lt;=-1,"(&gt;=100%)",
A13&lt;=-0.9,"(99.9%-90%)",
A13&lt;=-0.8,"(89.9%-80%)",
A13&lt;=-0.7,"(79.9%-70%)",
A13&lt;=-0.6,"(69.9%-60%)",
A13&lt;=-0.5,"(59.9%-50%)",
A13&lt;=-0.4,"(49.9%-40%)",
A13&lt;=-0.3,"(39.9%-30%)",
A13&lt;=-0.2,"(29.9%-20%)",
A13&lt;=-0.1,"(19.9%-10%)",
A13&lt;0,"(9.9%-0.01%)",
A13&lt;=0.0999,"0%-9.9%",
A13&lt;=0.1999,"10%-19.9%",
A13&lt;=0.2999,"20%-29.9%",
A13&lt;=0.3999,"30%-39.9%",
A13&lt;=0.4999,"40%-49.9%",
A13&lt;=0.5999,"50%-59.9%",
A13&lt;=0.6999,"60%-69.9%",
A13&lt;=0.7999,"70%-79.9%",
A13&lt;=0.8999,"80%-89.9%",
A13&lt;=0.999,"90%-99.9%",
A13&lt;=5,"&gt;100%",
A13&gt;5,"&gt;500%"
)</f>
        <v>(79.9%-70%)</v>
      </c>
      <c r="H13" s="15">
        <f t="shared" si="0"/>
        <v>-0.72685547434140396</v>
      </c>
      <c r="I13" s="15">
        <f t="shared" si="1"/>
        <v>-0.72685547434140396</v>
      </c>
      <c r="J13" s="12">
        <f t="shared" si="2"/>
        <v>1</v>
      </c>
      <c r="L13" s="37" t="s">
        <v>1041</v>
      </c>
      <c r="M13" s="15">
        <f>_xlfn.STDEV.S(I3:I712)</f>
        <v>0.9326304568754995</v>
      </c>
      <c r="Q13" s="12" t="s">
        <v>1042</v>
      </c>
      <c r="R13" s="12">
        <v>2</v>
      </c>
    </row>
    <row r="14" spans="1:18" x14ac:dyDescent="0.25">
      <c r="A14" s="50">
        <v>-0.70801866666666669</v>
      </c>
      <c r="B14" s="12" t="s">
        <v>274</v>
      </c>
      <c r="C14" s="18">
        <v>90</v>
      </c>
      <c r="D14" s="51">
        <v>26.278320000000001</v>
      </c>
      <c r="G14" s="12" t="str" cm="1">
        <f t="array" ref="G14">_xlfn.IFS(
A14&lt;=-1,"(&gt;=100%)",
A14&lt;=-0.9,"(99.9%-90%)",
A14&lt;=-0.8,"(89.9%-80%)",
A14&lt;=-0.7,"(79.9%-70%)",
A14&lt;=-0.6,"(69.9%-60%)",
A14&lt;=-0.5,"(59.9%-50%)",
A14&lt;=-0.4,"(49.9%-40%)",
A14&lt;=-0.3,"(39.9%-30%)",
A14&lt;=-0.2,"(29.9%-20%)",
A14&lt;=-0.1,"(19.9%-10%)",
A14&lt;0,"(9.9%-0.01%)",
A14&lt;=0.0999,"0%-9.9%",
A14&lt;=0.1999,"10%-19.9%",
A14&lt;=0.2999,"20%-29.9%",
A14&lt;=0.3999,"30%-39.9%",
A14&lt;=0.4999,"40%-49.9%",
A14&lt;=0.5999,"50%-59.9%",
A14&lt;=0.6999,"60%-69.9%",
A14&lt;=0.7999,"70%-79.9%",
A14&lt;=0.8999,"80%-89.9%",
A14&lt;=0.999,"90%-99.9%",
A14&lt;=5,"&gt;100%",
A14&gt;5,"&gt;500%"
)</f>
        <v>(79.9%-70%)</v>
      </c>
      <c r="H14" s="15">
        <f t="shared" si="0"/>
        <v>-0.70801866666666669</v>
      </c>
      <c r="I14" s="15">
        <f t="shared" si="1"/>
        <v>-0.70801866666666669</v>
      </c>
      <c r="J14" s="12">
        <f t="shared" si="2"/>
        <v>1</v>
      </c>
      <c r="L14" s="37" t="s">
        <v>1043</v>
      </c>
      <c r="M14" s="15">
        <f>AVERAGE(I3:I712)</f>
        <v>6.8852853286484231E-2</v>
      </c>
      <c r="Q14" s="12" t="s">
        <v>1044</v>
      </c>
      <c r="R14" s="12">
        <v>83</v>
      </c>
    </row>
    <row r="15" spans="1:18" x14ac:dyDescent="0.25">
      <c r="A15" s="50">
        <v>-0.68882025033024752</v>
      </c>
      <c r="B15" s="12" t="s">
        <v>772</v>
      </c>
      <c r="C15" s="18">
        <v>5909.7556699999996</v>
      </c>
      <c r="D15" s="51">
        <v>1838.99629</v>
      </c>
      <c r="G15" s="12" t="str" cm="1">
        <f t="array" ref="G15">_xlfn.IFS(
A15&lt;=-1,"(&gt;=100%)",
A15&lt;=-0.9,"(99.9%-90%)",
A15&lt;=-0.8,"(89.9%-80%)",
A15&lt;=-0.7,"(79.9%-70%)",
A15&lt;=-0.6,"(69.9%-60%)",
A15&lt;=-0.5,"(59.9%-50%)",
A15&lt;=-0.4,"(49.9%-40%)",
A15&lt;=-0.3,"(39.9%-30%)",
A15&lt;=-0.2,"(29.9%-20%)",
A15&lt;=-0.1,"(19.9%-10%)",
A15&lt;0,"(9.9%-0.01%)",
A15&lt;=0.0999,"0%-9.9%",
A15&lt;=0.1999,"10%-19.9%",
A15&lt;=0.2999,"20%-29.9%",
A15&lt;=0.3999,"30%-39.9%",
A15&lt;=0.4999,"40%-49.9%",
A15&lt;=0.5999,"50%-59.9%",
A15&lt;=0.6999,"60%-69.9%",
A15&lt;=0.7999,"70%-79.9%",
A15&lt;=0.8999,"80%-89.9%",
A15&lt;=0.999,"90%-99.9%",
A15&lt;=5,"&gt;100%",
A15&gt;5,"&gt;500%"
)</f>
        <v>(69.9%-60%)</v>
      </c>
      <c r="H15" s="15">
        <f t="shared" si="0"/>
        <v>-0.68882025033024752</v>
      </c>
      <c r="I15" s="15">
        <f t="shared" si="1"/>
        <v>-0.68882025033024752</v>
      </c>
      <c r="J15" s="12">
        <f t="shared" si="2"/>
        <v>1</v>
      </c>
      <c r="L15" s="37" t="s">
        <v>1045</v>
      </c>
      <c r="M15" s="94">
        <f>COUNT(I3:I712)</f>
        <v>710</v>
      </c>
      <c r="Q15" s="12" t="s">
        <v>1046</v>
      </c>
      <c r="R15" s="12">
        <v>60</v>
      </c>
    </row>
    <row r="16" spans="1:18" x14ac:dyDescent="0.25">
      <c r="A16" s="50">
        <v>-0.67196389567005022</v>
      </c>
      <c r="B16" s="12" t="s">
        <v>394</v>
      </c>
      <c r="C16" s="18">
        <v>62.264000000000003</v>
      </c>
      <c r="D16" s="51">
        <v>20.42484</v>
      </c>
      <c r="G16" s="12" t="str" cm="1">
        <f t="array" ref="G16">_xlfn.IFS(
A16&lt;=-1,"(&gt;=100%)",
A16&lt;=-0.9,"(99.9%-90%)",
A16&lt;=-0.8,"(89.9%-80%)",
A16&lt;=-0.7,"(79.9%-70%)",
A16&lt;=-0.6,"(69.9%-60%)",
A16&lt;=-0.5,"(59.9%-50%)",
A16&lt;=-0.4,"(49.9%-40%)",
A16&lt;=-0.3,"(39.9%-30%)",
A16&lt;=-0.2,"(29.9%-20%)",
A16&lt;=-0.1,"(19.9%-10%)",
A16&lt;0,"(9.9%-0.01%)",
A16&lt;=0.0999,"0%-9.9%",
A16&lt;=0.1999,"10%-19.9%",
A16&lt;=0.2999,"20%-29.9%",
A16&lt;=0.3999,"30%-39.9%",
A16&lt;=0.4999,"40%-49.9%",
A16&lt;=0.5999,"50%-59.9%",
A16&lt;=0.6999,"60%-69.9%",
A16&lt;=0.7999,"70%-79.9%",
A16&lt;=0.8999,"80%-89.9%",
A16&lt;=0.999,"90%-99.9%",
A16&lt;=5,"&gt;100%",
A16&gt;5,"&gt;500%"
)</f>
        <v>(69.9%-60%)</v>
      </c>
      <c r="H16" s="15">
        <f t="shared" si="0"/>
        <v>-0.67196389567005022</v>
      </c>
      <c r="I16" s="15">
        <f t="shared" si="1"/>
        <v>-0.67196389567005022</v>
      </c>
      <c r="J16" s="12">
        <f t="shared" si="2"/>
        <v>1</v>
      </c>
      <c r="L16" s="92" t="s">
        <v>1047</v>
      </c>
      <c r="M16" s="93">
        <f>M14-M13</f>
        <v>-0.86377760358901523</v>
      </c>
      <c r="Q16" s="12" t="s">
        <v>1048</v>
      </c>
      <c r="R16" s="12">
        <v>55</v>
      </c>
    </row>
    <row r="17" spans="1:18" x14ac:dyDescent="0.25">
      <c r="A17" s="50">
        <v>-0.6701353103210812</v>
      </c>
      <c r="B17" s="12" t="s">
        <v>744</v>
      </c>
      <c r="C17" s="18">
        <v>1161.7</v>
      </c>
      <c r="D17" s="51">
        <v>383.20380999999998</v>
      </c>
      <c r="G17" s="12" t="str" cm="1">
        <f t="array" ref="G17">_xlfn.IFS(
A17&lt;=-1,"(&gt;=100%)",
A17&lt;=-0.9,"(99.9%-90%)",
A17&lt;=-0.8,"(89.9%-80%)",
A17&lt;=-0.7,"(79.9%-70%)",
A17&lt;=-0.6,"(69.9%-60%)",
A17&lt;=-0.5,"(59.9%-50%)",
A17&lt;=-0.4,"(49.9%-40%)",
A17&lt;=-0.3,"(39.9%-30%)",
A17&lt;=-0.2,"(29.9%-20%)",
A17&lt;=-0.1,"(19.9%-10%)",
A17&lt;0,"(9.9%-0.01%)",
A17&lt;=0.0999,"0%-9.9%",
A17&lt;=0.1999,"10%-19.9%",
A17&lt;=0.2999,"20%-29.9%",
A17&lt;=0.3999,"30%-39.9%",
A17&lt;=0.4999,"40%-49.9%",
A17&lt;=0.5999,"50%-59.9%",
A17&lt;=0.6999,"60%-69.9%",
A17&lt;=0.7999,"70%-79.9%",
A17&lt;=0.8999,"80%-89.9%",
A17&lt;=0.999,"90%-99.9%",
A17&lt;=5,"&gt;100%",
A17&gt;5,"&gt;500%"
)</f>
        <v>(69.9%-60%)</v>
      </c>
      <c r="H17" s="15">
        <f t="shared" si="0"/>
        <v>-0.6701353103210812</v>
      </c>
      <c r="I17" s="15">
        <f t="shared" si="1"/>
        <v>-0.6701353103210812</v>
      </c>
      <c r="J17" s="12">
        <f t="shared" si="2"/>
        <v>1</v>
      </c>
      <c r="L17" s="92" t="s">
        <v>1049</v>
      </c>
      <c r="M17" s="93">
        <f>M14+M13</f>
        <v>1.0014833101619838</v>
      </c>
      <c r="Q17" s="12" t="s">
        <v>1050</v>
      </c>
      <c r="R17" s="12">
        <v>37</v>
      </c>
    </row>
    <row r="18" spans="1:18" x14ac:dyDescent="0.25">
      <c r="A18" s="50">
        <v>-0.66078151186224943</v>
      </c>
      <c r="B18" s="12" t="s">
        <v>1021</v>
      </c>
      <c r="C18" s="18">
        <v>2828.3</v>
      </c>
      <c r="D18" s="51">
        <v>959.41165000000001</v>
      </c>
      <c r="G18" s="12" t="str" cm="1">
        <f t="array" ref="G18">_xlfn.IFS(
A18&lt;=-1,"(&gt;=100%)",
A18&lt;=-0.9,"(99.9%-90%)",
A18&lt;=-0.8,"(89.9%-80%)",
A18&lt;=-0.7,"(79.9%-70%)",
A18&lt;=-0.6,"(69.9%-60%)",
A18&lt;=-0.5,"(59.9%-50%)",
A18&lt;=-0.4,"(49.9%-40%)",
A18&lt;=-0.3,"(39.9%-30%)",
A18&lt;=-0.2,"(29.9%-20%)",
A18&lt;=-0.1,"(19.9%-10%)",
A18&lt;0,"(9.9%-0.01%)",
A18&lt;=0.0999,"0%-9.9%",
A18&lt;=0.1999,"10%-19.9%",
A18&lt;=0.2999,"20%-29.9%",
A18&lt;=0.3999,"30%-39.9%",
A18&lt;=0.4999,"40%-49.9%",
A18&lt;=0.5999,"50%-59.9%",
A18&lt;=0.6999,"60%-69.9%",
A18&lt;=0.7999,"70%-79.9%",
A18&lt;=0.8999,"80%-89.9%",
A18&lt;=0.999,"90%-99.9%",
A18&lt;=5,"&gt;100%",
A18&gt;5,"&gt;500%"
)</f>
        <v>(69.9%-60%)</v>
      </c>
      <c r="H18" s="15">
        <f t="shared" si="0"/>
        <v>-0.66078151186224943</v>
      </c>
      <c r="I18" s="15">
        <f t="shared" si="1"/>
        <v>-0.66078151186224943</v>
      </c>
      <c r="J18" s="12">
        <f t="shared" si="2"/>
        <v>1</v>
      </c>
      <c r="Q18" s="12" t="s">
        <v>1051</v>
      </c>
      <c r="R18" s="12">
        <v>24</v>
      </c>
    </row>
    <row r="19" spans="1:18" x14ac:dyDescent="0.25">
      <c r="A19" s="50">
        <v>-0.66026544991564806</v>
      </c>
      <c r="B19" s="12" t="s">
        <v>525</v>
      </c>
      <c r="C19" s="18">
        <v>473.61099999999999</v>
      </c>
      <c r="D19" s="51">
        <v>160.90201999999999</v>
      </c>
      <c r="G19" s="12" t="str" cm="1">
        <f t="array" ref="G19">_xlfn.IFS(
A19&lt;=-1,"(&gt;=100%)",
A19&lt;=-0.9,"(99.9%-90%)",
A19&lt;=-0.8,"(89.9%-80%)",
A19&lt;=-0.7,"(79.9%-70%)",
A19&lt;=-0.6,"(69.9%-60%)",
A19&lt;=-0.5,"(59.9%-50%)",
A19&lt;=-0.4,"(49.9%-40%)",
A19&lt;=-0.3,"(39.9%-30%)",
A19&lt;=-0.2,"(29.9%-20%)",
A19&lt;=-0.1,"(19.9%-10%)",
A19&lt;0,"(9.9%-0.01%)",
A19&lt;=0.0999,"0%-9.9%",
A19&lt;=0.1999,"10%-19.9%",
A19&lt;=0.2999,"20%-29.9%",
A19&lt;=0.3999,"30%-39.9%",
A19&lt;=0.4999,"40%-49.9%",
A19&lt;=0.5999,"50%-59.9%",
A19&lt;=0.6999,"60%-69.9%",
A19&lt;=0.7999,"70%-79.9%",
A19&lt;=0.8999,"80%-89.9%",
A19&lt;=0.999,"90%-99.9%",
A19&lt;=5,"&gt;100%",
A19&gt;5,"&gt;500%"
)</f>
        <v>(69.9%-60%)</v>
      </c>
      <c r="H19" s="15">
        <f t="shared" si="0"/>
        <v>-0.66026544991564806</v>
      </c>
      <c r="I19" s="15">
        <f t="shared" si="1"/>
        <v>-0.66026544991564806</v>
      </c>
      <c r="J19" s="12">
        <f t="shared" si="2"/>
        <v>1</v>
      </c>
      <c r="Q19" s="12" t="s">
        <v>1052</v>
      </c>
      <c r="R19" s="12">
        <v>15</v>
      </c>
    </row>
    <row r="20" spans="1:18" x14ac:dyDescent="0.25">
      <c r="A20" s="50">
        <v>-0.65946072538860101</v>
      </c>
      <c r="B20" s="12" t="s">
        <v>442</v>
      </c>
      <c r="C20" s="18">
        <v>386</v>
      </c>
      <c r="D20" s="51">
        <v>131.44816</v>
      </c>
      <c r="G20" s="12" t="str" cm="1">
        <f t="array" ref="G20">_xlfn.IFS(
A20&lt;=-1,"(&gt;=100%)",
A20&lt;=-0.9,"(99.9%-90%)",
A20&lt;=-0.8,"(89.9%-80%)",
A20&lt;=-0.7,"(79.9%-70%)",
A20&lt;=-0.6,"(69.9%-60%)",
A20&lt;=-0.5,"(59.9%-50%)",
A20&lt;=-0.4,"(49.9%-40%)",
A20&lt;=-0.3,"(39.9%-30%)",
A20&lt;=-0.2,"(29.9%-20%)",
A20&lt;=-0.1,"(19.9%-10%)",
A20&lt;0,"(9.9%-0.01%)",
A20&lt;=0.0999,"0%-9.9%",
A20&lt;=0.1999,"10%-19.9%",
A20&lt;=0.2999,"20%-29.9%",
A20&lt;=0.3999,"30%-39.9%",
A20&lt;=0.4999,"40%-49.9%",
A20&lt;=0.5999,"50%-59.9%",
A20&lt;=0.6999,"60%-69.9%",
A20&lt;=0.7999,"70%-79.9%",
A20&lt;=0.8999,"80%-89.9%",
A20&lt;=0.999,"90%-99.9%",
A20&lt;=5,"&gt;100%",
A20&gt;5,"&gt;500%"
)</f>
        <v>(69.9%-60%)</v>
      </c>
      <c r="H20" s="15">
        <f t="shared" si="0"/>
        <v>-0.65946072538860101</v>
      </c>
      <c r="I20" s="15">
        <f t="shared" si="1"/>
        <v>-0.65946072538860101</v>
      </c>
      <c r="J20" s="12">
        <f t="shared" si="2"/>
        <v>1</v>
      </c>
      <c r="Q20" s="12" t="s">
        <v>1053</v>
      </c>
      <c r="R20" s="12">
        <v>7</v>
      </c>
    </row>
    <row r="21" spans="1:18" x14ac:dyDescent="0.25">
      <c r="A21" s="50">
        <v>-0.65184048219792545</v>
      </c>
      <c r="B21" s="12" t="s">
        <v>716</v>
      </c>
      <c r="C21" s="18">
        <v>171.21600000000001</v>
      </c>
      <c r="D21" s="51">
        <v>59.610480000000003</v>
      </c>
      <c r="G21" s="12" t="str" cm="1">
        <f t="array" ref="G21">_xlfn.IFS(
A21&lt;=-1,"(&gt;=100%)",
A21&lt;=-0.9,"(99.9%-90%)",
A21&lt;=-0.8,"(89.9%-80%)",
A21&lt;=-0.7,"(79.9%-70%)",
A21&lt;=-0.6,"(69.9%-60%)",
A21&lt;=-0.5,"(59.9%-50%)",
A21&lt;=-0.4,"(49.9%-40%)",
A21&lt;=-0.3,"(39.9%-30%)",
A21&lt;=-0.2,"(29.9%-20%)",
A21&lt;=-0.1,"(19.9%-10%)",
A21&lt;0,"(9.9%-0.01%)",
A21&lt;=0.0999,"0%-9.9%",
A21&lt;=0.1999,"10%-19.9%",
A21&lt;=0.2999,"20%-29.9%",
A21&lt;=0.3999,"30%-39.9%",
A21&lt;=0.4999,"40%-49.9%",
A21&lt;=0.5999,"50%-59.9%",
A21&lt;=0.6999,"60%-69.9%",
A21&lt;=0.7999,"70%-79.9%",
A21&lt;=0.8999,"80%-89.9%",
A21&lt;=0.999,"90%-99.9%",
A21&lt;=5,"&gt;100%",
A21&gt;5,"&gt;500%"
)</f>
        <v>(69.9%-60%)</v>
      </c>
      <c r="H21" s="15">
        <f t="shared" si="0"/>
        <v>-0.65184048219792545</v>
      </c>
      <c r="I21" s="15">
        <f t="shared" si="1"/>
        <v>-0.65184048219792545</v>
      </c>
      <c r="J21" s="12">
        <f t="shared" si="2"/>
        <v>1</v>
      </c>
      <c r="Q21" s="12" t="s">
        <v>1054</v>
      </c>
      <c r="R21" s="12">
        <v>5</v>
      </c>
    </row>
    <row r="22" spans="1:18" x14ac:dyDescent="0.25">
      <c r="A22" s="50">
        <v>-0.65180794392523367</v>
      </c>
      <c r="B22" s="12" t="s">
        <v>716</v>
      </c>
      <c r="C22" s="18">
        <v>171.2</v>
      </c>
      <c r="D22" s="51">
        <v>59.610480000000003</v>
      </c>
      <c r="G22" s="12" t="str" cm="1">
        <f t="array" ref="G22">_xlfn.IFS(
A22&lt;=-1,"(&gt;=100%)",
A22&lt;=-0.9,"(99.9%-90%)",
A22&lt;=-0.8,"(89.9%-80%)",
A22&lt;=-0.7,"(79.9%-70%)",
A22&lt;=-0.6,"(69.9%-60%)",
A22&lt;=-0.5,"(59.9%-50%)",
A22&lt;=-0.4,"(49.9%-40%)",
A22&lt;=-0.3,"(39.9%-30%)",
A22&lt;=-0.2,"(29.9%-20%)",
A22&lt;=-0.1,"(19.9%-10%)",
A22&lt;0,"(9.9%-0.01%)",
A22&lt;=0.0999,"0%-9.9%",
A22&lt;=0.1999,"10%-19.9%",
A22&lt;=0.2999,"20%-29.9%",
A22&lt;=0.3999,"30%-39.9%",
A22&lt;=0.4999,"40%-49.9%",
A22&lt;=0.5999,"50%-59.9%",
A22&lt;=0.6999,"60%-69.9%",
A22&lt;=0.7999,"70%-79.9%",
A22&lt;=0.8999,"80%-89.9%",
A22&lt;=0.999,"90%-99.9%",
A22&lt;=5,"&gt;100%",
A22&gt;5,"&gt;500%"
)</f>
        <v>(69.9%-60%)</v>
      </c>
      <c r="H22" s="15">
        <f t="shared" si="0"/>
        <v>-0.65180794392523367</v>
      </c>
      <c r="I22" s="15">
        <f t="shared" si="1"/>
        <v>-0.65180794392523367</v>
      </c>
      <c r="J22" s="12">
        <f t="shared" si="2"/>
        <v>1</v>
      </c>
      <c r="Q22" s="12" t="s">
        <v>1055</v>
      </c>
      <c r="R22" s="12">
        <v>105</v>
      </c>
    </row>
    <row r="23" spans="1:18" x14ac:dyDescent="0.25">
      <c r="A23" s="50">
        <v>-0.64733965102822044</v>
      </c>
      <c r="B23" s="12" t="s">
        <v>361</v>
      </c>
      <c r="C23" s="18">
        <v>3369.9</v>
      </c>
      <c r="D23" s="51">
        <v>1188.43011</v>
      </c>
      <c r="G23" s="12" t="str" cm="1">
        <f t="array" ref="G23">_xlfn.IFS(
A23&lt;=-1,"(&gt;=100%)",
A23&lt;=-0.9,"(99.9%-90%)",
A23&lt;=-0.8,"(89.9%-80%)",
A23&lt;=-0.7,"(79.9%-70%)",
A23&lt;=-0.6,"(69.9%-60%)",
A23&lt;=-0.5,"(59.9%-50%)",
A23&lt;=-0.4,"(49.9%-40%)",
A23&lt;=-0.3,"(39.9%-30%)",
A23&lt;=-0.2,"(29.9%-20%)",
A23&lt;=-0.1,"(19.9%-10%)",
A23&lt;0,"(9.9%-0.01%)",
A23&lt;=0.0999,"0%-9.9%",
A23&lt;=0.1999,"10%-19.9%",
A23&lt;=0.2999,"20%-29.9%",
A23&lt;=0.3999,"30%-39.9%",
A23&lt;=0.4999,"40%-49.9%",
A23&lt;=0.5999,"50%-59.9%",
A23&lt;=0.6999,"60%-69.9%",
A23&lt;=0.7999,"70%-79.9%",
A23&lt;=0.8999,"80%-89.9%",
A23&lt;=0.999,"90%-99.9%",
A23&lt;=5,"&gt;100%",
A23&gt;5,"&gt;500%"
)</f>
        <v>(69.9%-60%)</v>
      </c>
      <c r="H23" s="15">
        <f t="shared" si="0"/>
        <v>-0.64733965102822044</v>
      </c>
      <c r="I23" s="15">
        <f t="shared" si="1"/>
        <v>-0.64733965102822044</v>
      </c>
      <c r="J23" s="12">
        <f t="shared" si="2"/>
        <v>1</v>
      </c>
      <c r="Q23" s="12" t="s">
        <v>1056</v>
      </c>
      <c r="R23" s="12">
        <v>2</v>
      </c>
    </row>
    <row r="24" spans="1:18" x14ac:dyDescent="0.25">
      <c r="A24" s="50">
        <v>-0.63837971385181036</v>
      </c>
      <c r="B24" s="12" t="s">
        <v>262</v>
      </c>
      <c r="C24" s="18">
        <v>1251.0999999999999</v>
      </c>
      <c r="D24" s="51">
        <v>452.42313999999999</v>
      </c>
      <c r="G24" s="12" t="str" cm="1">
        <f t="array" ref="G24">_xlfn.IFS(
A24&lt;=-1,"(&gt;=100%)",
A24&lt;=-0.9,"(99.9%-90%)",
A24&lt;=-0.8,"(89.9%-80%)",
A24&lt;=-0.7,"(79.9%-70%)",
A24&lt;=-0.6,"(69.9%-60%)",
A24&lt;=-0.5,"(59.9%-50%)",
A24&lt;=-0.4,"(49.9%-40%)",
A24&lt;=-0.3,"(39.9%-30%)",
A24&lt;=-0.2,"(29.9%-20%)",
A24&lt;=-0.1,"(19.9%-10%)",
A24&lt;0,"(9.9%-0.01%)",
A24&lt;=0.0999,"0%-9.9%",
A24&lt;=0.1999,"10%-19.9%",
A24&lt;=0.2999,"20%-29.9%",
A24&lt;=0.3999,"30%-39.9%",
A24&lt;=0.4999,"40%-49.9%",
A24&lt;=0.5999,"50%-59.9%",
A24&lt;=0.6999,"60%-69.9%",
A24&lt;=0.7999,"70%-79.9%",
A24&lt;=0.8999,"80%-89.9%",
A24&lt;=0.999,"90%-99.9%",
A24&lt;=5,"&gt;100%",
A24&gt;5,"&gt;500%"
)</f>
        <v>(69.9%-60%)</v>
      </c>
      <c r="H24" s="15">
        <f t="shared" si="0"/>
        <v>-0.63837971385181036</v>
      </c>
      <c r="I24" s="15">
        <f t="shared" si="1"/>
        <v>-0.63837971385181036</v>
      </c>
      <c r="J24" s="12">
        <f t="shared" si="2"/>
        <v>1</v>
      </c>
      <c r="Q24" s="12" t="s">
        <v>1057</v>
      </c>
      <c r="R24" s="12">
        <v>26</v>
      </c>
    </row>
    <row r="25" spans="1:18" x14ac:dyDescent="0.25">
      <c r="A25" s="50">
        <v>-0.6101845611285267</v>
      </c>
      <c r="B25" s="12" t="s">
        <v>939</v>
      </c>
      <c r="C25" s="18">
        <v>382.8</v>
      </c>
      <c r="D25" s="51">
        <v>149.22135</v>
      </c>
      <c r="G25" s="12" t="str" cm="1">
        <f t="array" ref="G25">_xlfn.IFS(
A25&lt;=-1,"(&gt;=100%)",
A25&lt;=-0.9,"(99.9%-90%)",
A25&lt;=-0.8,"(89.9%-80%)",
A25&lt;=-0.7,"(79.9%-70%)",
A25&lt;=-0.6,"(69.9%-60%)",
A25&lt;=-0.5,"(59.9%-50%)",
A25&lt;=-0.4,"(49.9%-40%)",
A25&lt;=-0.3,"(39.9%-30%)",
A25&lt;=-0.2,"(29.9%-20%)",
A25&lt;=-0.1,"(19.9%-10%)",
A25&lt;0,"(9.9%-0.01%)",
A25&lt;=0.0999,"0%-9.9%",
A25&lt;=0.1999,"10%-19.9%",
A25&lt;=0.2999,"20%-29.9%",
A25&lt;=0.3999,"30%-39.9%",
A25&lt;=0.4999,"40%-49.9%",
A25&lt;=0.5999,"50%-59.9%",
A25&lt;=0.6999,"60%-69.9%",
A25&lt;=0.7999,"70%-79.9%",
A25&lt;=0.8999,"80%-89.9%",
A25&lt;=0.999,"90%-99.9%",
A25&lt;=5,"&gt;100%",
A25&gt;5,"&gt;500%"
)</f>
        <v>(69.9%-60%)</v>
      </c>
      <c r="H25" s="15">
        <f t="shared" si="0"/>
        <v>-0.6101845611285267</v>
      </c>
      <c r="I25" s="15">
        <f t="shared" si="1"/>
        <v>-0.6101845611285267</v>
      </c>
      <c r="J25" s="12">
        <f t="shared" si="2"/>
        <v>1</v>
      </c>
      <c r="Q25" s="12" t="s">
        <v>1058</v>
      </c>
      <c r="R25" s="12">
        <v>3</v>
      </c>
    </row>
    <row r="26" spans="1:18" x14ac:dyDescent="0.25">
      <c r="A26" s="50">
        <v>-0.60982598058252424</v>
      </c>
      <c r="B26" s="12" t="s">
        <v>305</v>
      </c>
      <c r="C26" s="18">
        <v>257.5</v>
      </c>
      <c r="D26" s="51">
        <v>100.46981</v>
      </c>
      <c r="G26" s="12" t="str" cm="1">
        <f t="array" ref="G26">_xlfn.IFS(
A26&lt;=-1,"(&gt;=100%)",
A26&lt;=-0.9,"(99.9%-90%)",
A26&lt;=-0.8,"(89.9%-80%)",
A26&lt;=-0.7,"(79.9%-70%)",
A26&lt;=-0.6,"(69.9%-60%)",
A26&lt;=-0.5,"(59.9%-50%)",
A26&lt;=-0.4,"(49.9%-40%)",
A26&lt;=-0.3,"(39.9%-30%)",
A26&lt;=-0.2,"(29.9%-20%)",
A26&lt;=-0.1,"(19.9%-10%)",
A26&lt;0,"(9.9%-0.01%)",
A26&lt;=0.0999,"0%-9.9%",
A26&lt;=0.1999,"10%-19.9%",
A26&lt;=0.2999,"20%-29.9%",
A26&lt;=0.3999,"30%-39.9%",
A26&lt;=0.4999,"40%-49.9%",
A26&lt;=0.5999,"50%-59.9%",
A26&lt;=0.6999,"60%-69.9%",
A26&lt;=0.7999,"70%-79.9%",
A26&lt;=0.8999,"80%-89.9%",
A26&lt;=0.999,"90%-99.9%",
A26&lt;=5,"&gt;100%",
A26&gt;5,"&gt;500%"
)</f>
        <v>(69.9%-60%)</v>
      </c>
      <c r="H26" s="15">
        <f t="shared" si="0"/>
        <v>-0.60982598058252424</v>
      </c>
      <c r="I26" s="15">
        <f t="shared" si="1"/>
        <v>-0.60982598058252424</v>
      </c>
      <c r="J26" s="12">
        <f t="shared" si="2"/>
        <v>1</v>
      </c>
      <c r="Q26" s="12" t="s">
        <v>1059</v>
      </c>
      <c r="R26" s="12">
        <v>95</v>
      </c>
    </row>
    <row r="27" spans="1:18" x14ac:dyDescent="0.25">
      <c r="A27" s="50">
        <v>-0.59974644653708398</v>
      </c>
      <c r="B27" s="12" t="s">
        <v>544</v>
      </c>
      <c r="C27" s="18">
        <v>4969.8</v>
      </c>
      <c r="D27" s="51">
        <v>1989.18011</v>
      </c>
      <c r="G27" s="12" t="str" cm="1">
        <f t="array" ref="G27">_xlfn.IFS(
A27&lt;=-1,"(&gt;=100%)",
A27&lt;=-0.9,"(99.9%-90%)",
A27&lt;=-0.8,"(89.9%-80%)",
A27&lt;=-0.7,"(79.9%-70%)",
A27&lt;=-0.6,"(69.9%-60%)",
A27&lt;=-0.5,"(59.9%-50%)",
A27&lt;=-0.4,"(49.9%-40%)",
A27&lt;=-0.3,"(39.9%-30%)",
A27&lt;=-0.2,"(29.9%-20%)",
A27&lt;=-0.1,"(19.9%-10%)",
A27&lt;0,"(9.9%-0.01%)",
A27&lt;=0.0999,"0%-9.9%",
A27&lt;=0.1999,"10%-19.9%",
A27&lt;=0.2999,"20%-29.9%",
A27&lt;=0.3999,"30%-39.9%",
A27&lt;=0.4999,"40%-49.9%",
A27&lt;=0.5999,"50%-59.9%",
A27&lt;=0.6999,"60%-69.9%",
A27&lt;=0.7999,"70%-79.9%",
A27&lt;=0.8999,"80%-89.9%",
A27&lt;=0.999,"90%-99.9%",
A27&lt;=5,"&gt;100%",
A27&gt;5,"&gt;500%"
)</f>
        <v>(59.9%-50%)</v>
      </c>
      <c r="H27" s="15">
        <f t="shared" si="0"/>
        <v>-0.59974644653708398</v>
      </c>
      <c r="I27" s="15">
        <f t="shared" si="1"/>
        <v>-0.59974644653708398</v>
      </c>
      <c r="J27" s="12">
        <f t="shared" si="2"/>
        <v>1</v>
      </c>
      <c r="Q27" s="12" t="s">
        <v>1060</v>
      </c>
      <c r="R27" s="12">
        <v>47</v>
      </c>
    </row>
    <row r="28" spans="1:18" x14ac:dyDescent="0.25">
      <c r="A28" s="50">
        <v>-0.58638874126831941</v>
      </c>
      <c r="B28" s="12" t="s">
        <v>235</v>
      </c>
      <c r="C28" s="18">
        <v>730.1</v>
      </c>
      <c r="D28" s="51">
        <v>301.97757999999999</v>
      </c>
      <c r="G28" s="12" t="str" cm="1">
        <f t="array" ref="G28">_xlfn.IFS(
A28&lt;=-1,"(&gt;=100%)",
A28&lt;=-0.9,"(99.9%-90%)",
A28&lt;=-0.8,"(89.9%-80%)",
A28&lt;=-0.7,"(79.9%-70%)",
A28&lt;=-0.6,"(69.9%-60%)",
A28&lt;=-0.5,"(59.9%-50%)",
A28&lt;=-0.4,"(49.9%-40%)",
A28&lt;=-0.3,"(39.9%-30%)",
A28&lt;=-0.2,"(29.9%-20%)",
A28&lt;=-0.1,"(19.9%-10%)",
A28&lt;0,"(9.9%-0.01%)",
A28&lt;=0.0999,"0%-9.9%",
A28&lt;=0.1999,"10%-19.9%",
A28&lt;=0.2999,"20%-29.9%",
A28&lt;=0.3999,"30%-39.9%",
A28&lt;=0.4999,"40%-49.9%",
A28&lt;=0.5999,"50%-59.9%",
A28&lt;=0.6999,"60%-69.9%",
A28&lt;=0.7999,"70%-79.9%",
A28&lt;=0.8999,"80%-89.9%",
A28&lt;=0.999,"90%-99.9%",
A28&lt;=5,"&gt;100%",
A28&gt;5,"&gt;500%"
)</f>
        <v>(59.9%-50%)</v>
      </c>
      <c r="H28" s="15">
        <f t="shared" si="0"/>
        <v>-0.58638874126831941</v>
      </c>
      <c r="I28" s="15">
        <f t="shared" si="1"/>
        <v>-0.58638874126831941</v>
      </c>
      <c r="J28" s="12">
        <f t="shared" si="2"/>
        <v>1</v>
      </c>
      <c r="Q28" s="12" t="s">
        <v>1061</v>
      </c>
      <c r="R28" s="12">
        <v>31</v>
      </c>
    </row>
    <row r="29" spans="1:18" x14ac:dyDescent="0.25">
      <c r="A29" s="50">
        <v>-0.57964202127659581</v>
      </c>
      <c r="B29" s="12" t="s">
        <v>132</v>
      </c>
      <c r="C29" s="18">
        <v>18.8</v>
      </c>
      <c r="D29" s="51">
        <v>7.9027299999999991</v>
      </c>
      <c r="G29" s="12" t="str" cm="1">
        <f t="array" ref="G29">_xlfn.IFS(
A29&lt;=-1,"(&gt;=100%)",
A29&lt;=-0.9,"(99.9%-90%)",
A29&lt;=-0.8,"(89.9%-80%)",
A29&lt;=-0.7,"(79.9%-70%)",
A29&lt;=-0.6,"(69.9%-60%)",
A29&lt;=-0.5,"(59.9%-50%)",
A29&lt;=-0.4,"(49.9%-40%)",
A29&lt;=-0.3,"(39.9%-30%)",
A29&lt;=-0.2,"(29.9%-20%)",
A29&lt;=-0.1,"(19.9%-10%)",
A29&lt;0,"(9.9%-0.01%)",
A29&lt;=0.0999,"0%-9.9%",
A29&lt;=0.1999,"10%-19.9%",
A29&lt;=0.2999,"20%-29.9%",
A29&lt;=0.3999,"30%-39.9%",
A29&lt;=0.4999,"40%-49.9%",
A29&lt;=0.5999,"50%-59.9%",
A29&lt;=0.6999,"60%-69.9%",
A29&lt;=0.7999,"70%-79.9%",
A29&lt;=0.8999,"80%-89.9%",
A29&lt;=0.999,"90%-99.9%",
A29&lt;=5,"&gt;100%",
A29&gt;5,"&gt;500%"
)</f>
        <v>(59.9%-50%)</v>
      </c>
      <c r="H29" s="15">
        <f t="shared" si="0"/>
        <v>-0.57964202127659581</v>
      </c>
      <c r="I29" s="15">
        <f t="shared" si="1"/>
        <v>-0.57964202127659581</v>
      </c>
      <c r="J29" s="12">
        <f t="shared" si="2"/>
        <v>1</v>
      </c>
      <c r="Q29" s="12" t="s">
        <v>1062</v>
      </c>
      <c r="R29" s="12">
        <v>34</v>
      </c>
    </row>
    <row r="30" spans="1:18" x14ac:dyDescent="0.25">
      <c r="A30" s="50">
        <v>-0.56653861810390993</v>
      </c>
      <c r="B30" s="12" t="s">
        <v>412</v>
      </c>
      <c r="C30" s="18">
        <v>186.7</v>
      </c>
      <c r="D30" s="51">
        <v>80.927240000000012</v>
      </c>
      <c r="G30" s="12" t="str" cm="1">
        <f t="array" ref="G30">_xlfn.IFS(
A30&lt;=-1,"(&gt;=100%)",
A30&lt;=-0.9,"(99.9%-90%)",
A30&lt;=-0.8,"(89.9%-80%)",
A30&lt;=-0.7,"(79.9%-70%)",
A30&lt;=-0.6,"(69.9%-60%)",
A30&lt;=-0.5,"(59.9%-50%)",
A30&lt;=-0.4,"(49.9%-40%)",
A30&lt;=-0.3,"(39.9%-30%)",
A30&lt;=-0.2,"(29.9%-20%)",
A30&lt;=-0.1,"(19.9%-10%)",
A30&lt;0,"(9.9%-0.01%)",
A30&lt;=0.0999,"0%-9.9%",
A30&lt;=0.1999,"10%-19.9%",
A30&lt;=0.2999,"20%-29.9%",
A30&lt;=0.3999,"30%-39.9%",
A30&lt;=0.4999,"40%-49.9%",
A30&lt;=0.5999,"50%-59.9%",
A30&lt;=0.6999,"60%-69.9%",
A30&lt;=0.7999,"70%-79.9%",
A30&lt;=0.8999,"80%-89.9%",
A30&lt;=0.999,"90%-99.9%",
A30&lt;=5,"&gt;100%",
A30&gt;5,"&gt;500%"
)</f>
        <v>(59.9%-50%)</v>
      </c>
      <c r="H30" s="15">
        <f t="shared" si="0"/>
        <v>-0.56653861810390993</v>
      </c>
      <c r="I30" s="15">
        <f t="shared" si="1"/>
        <v>-0.56653861810390993</v>
      </c>
      <c r="J30" s="12">
        <f t="shared" si="2"/>
        <v>1</v>
      </c>
      <c r="Q30" s="12" t="s">
        <v>1063</v>
      </c>
      <c r="R30" s="12">
        <v>23</v>
      </c>
    </row>
    <row r="31" spans="1:18" x14ac:dyDescent="0.25">
      <c r="A31" s="50">
        <v>-0.56109814513745204</v>
      </c>
      <c r="B31" s="12" t="s">
        <v>156</v>
      </c>
      <c r="C31" s="18">
        <v>1353.2</v>
      </c>
      <c r="D31" s="51">
        <v>593.92198999999994</v>
      </c>
      <c r="G31" s="12" t="str" cm="1">
        <f t="array" ref="G31">_xlfn.IFS(
A31&lt;=-1,"(&gt;=100%)",
A31&lt;=-0.9,"(99.9%-90%)",
A31&lt;=-0.8,"(89.9%-80%)",
A31&lt;=-0.7,"(79.9%-70%)",
A31&lt;=-0.6,"(69.9%-60%)",
A31&lt;=-0.5,"(59.9%-50%)",
A31&lt;=-0.4,"(49.9%-40%)",
A31&lt;=-0.3,"(39.9%-30%)",
A31&lt;=-0.2,"(29.9%-20%)",
A31&lt;=-0.1,"(19.9%-10%)",
A31&lt;0,"(9.9%-0.01%)",
A31&lt;=0.0999,"0%-9.9%",
A31&lt;=0.1999,"10%-19.9%",
A31&lt;=0.2999,"20%-29.9%",
A31&lt;=0.3999,"30%-39.9%",
A31&lt;=0.4999,"40%-49.9%",
A31&lt;=0.5999,"50%-59.9%",
A31&lt;=0.6999,"60%-69.9%",
A31&lt;=0.7999,"70%-79.9%",
A31&lt;=0.8999,"80%-89.9%",
A31&lt;=0.999,"90%-99.9%",
A31&lt;=5,"&gt;100%",
A31&gt;5,"&gt;500%"
)</f>
        <v>(59.9%-50%)</v>
      </c>
      <c r="H31" s="15">
        <f t="shared" si="0"/>
        <v>-0.56109814513745204</v>
      </c>
      <c r="I31" s="15">
        <f t="shared" si="1"/>
        <v>-0.56109814513745204</v>
      </c>
      <c r="J31" s="12">
        <f t="shared" si="2"/>
        <v>1</v>
      </c>
      <c r="Q31" s="12" t="s">
        <v>1064</v>
      </c>
      <c r="R31" s="12">
        <v>21</v>
      </c>
    </row>
    <row r="32" spans="1:18" x14ac:dyDescent="0.25">
      <c r="A32" s="50">
        <v>-0.55949469306930699</v>
      </c>
      <c r="B32" s="12" t="s">
        <v>227</v>
      </c>
      <c r="C32" s="18">
        <v>505</v>
      </c>
      <c r="D32" s="51">
        <v>222.45517999999998</v>
      </c>
      <c r="G32" s="12" t="str" cm="1">
        <f t="array" ref="G32">_xlfn.IFS(
A32&lt;=-1,"(&gt;=100%)",
A32&lt;=-0.9,"(99.9%-90%)",
A32&lt;=-0.8,"(89.9%-80%)",
A32&lt;=-0.7,"(79.9%-70%)",
A32&lt;=-0.6,"(69.9%-60%)",
A32&lt;=-0.5,"(59.9%-50%)",
A32&lt;=-0.4,"(49.9%-40%)",
A32&lt;=-0.3,"(39.9%-30%)",
A32&lt;=-0.2,"(29.9%-20%)",
A32&lt;=-0.1,"(19.9%-10%)",
A32&lt;0,"(9.9%-0.01%)",
A32&lt;=0.0999,"0%-9.9%",
A32&lt;=0.1999,"10%-19.9%",
A32&lt;=0.2999,"20%-29.9%",
A32&lt;=0.3999,"30%-39.9%",
A32&lt;=0.4999,"40%-49.9%",
A32&lt;=0.5999,"50%-59.9%",
A32&lt;=0.6999,"60%-69.9%",
A32&lt;=0.7999,"70%-79.9%",
A32&lt;=0.8999,"80%-89.9%",
A32&lt;=0.999,"90%-99.9%",
A32&lt;=5,"&gt;100%",
A32&gt;5,"&gt;500%"
)</f>
        <v>(59.9%-50%)</v>
      </c>
      <c r="H32" s="15">
        <f t="shared" si="0"/>
        <v>-0.55949469306930699</v>
      </c>
      <c r="I32" s="15">
        <f t="shared" si="1"/>
        <v>-0.55949469306930699</v>
      </c>
      <c r="J32" s="12">
        <f t="shared" si="2"/>
        <v>1</v>
      </c>
      <c r="Q32" s="12" t="s">
        <v>1065</v>
      </c>
      <c r="R32" s="12">
        <v>14</v>
      </c>
    </row>
    <row r="33" spans="1:18" x14ac:dyDescent="0.25">
      <c r="A33" s="50">
        <v>-0.55819024111006799</v>
      </c>
      <c r="B33" s="12" t="s">
        <v>480</v>
      </c>
      <c r="C33" s="18">
        <v>4367.3</v>
      </c>
      <c r="D33" s="51">
        <v>1929.51576</v>
      </c>
      <c r="G33" s="12" t="str" cm="1">
        <f t="array" ref="G33">_xlfn.IFS(
A33&lt;=-1,"(&gt;=100%)",
A33&lt;=-0.9,"(99.9%-90%)",
A33&lt;=-0.8,"(89.9%-80%)",
A33&lt;=-0.7,"(79.9%-70%)",
A33&lt;=-0.6,"(69.9%-60%)",
A33&lt;=-0.5,"(59.9%-50%)",
A33&lt;=-0.4,"(49.9%-40%)",
A33&lt;=-0.3,"(39.9%-30%)",
A33&lt;=-0.2,"(29.9%-20%)",
A33&lt;=-0.1,"(19.9%-10%)",
A33&lt;0,"(9.9%-0.01%)",
A33&lt;=0.0999,"0%-9.9%",
A33&lt;=0.1999,"10%-19.9%",
A33&lt;=0.2999,"20%-29.9%",
A33&lt;=0.3999,"30%-39.9%",
A33&lt;=0.4999,"40%-49.9%",
A33&lt;=0.5999,"50%-59.9%",
A33&lt;=0.6999,"60%-69.9%",
A33&lt;=0.7999,"70%-79.9%",
A33&lt;=0.8999,"80%-89.9%",
A33&lt;=0.999,"90%-99.9%",
A33&lt;=5,"&gt;100%",
A33&gt;5,"&gt;500%"
)</f>
        <v>(59.9%-50%)</v>
      </c>
      <c r="H33" s="15">
        <f t="shared" si="0"/>
        <v>-0.55819024111006799</v>
      </c>
      <c r="I33" s="15">
        <f t="shared" si="1"/>
        <v>-0.55819024111006799</v>
      </c>
      <c r="J33" s="12">
        <f t="shared" si="2"/>
        <v>1</v>
      </c>
      <c r="Q33" s="12" t="s">
        <v>1066</v>
      </c>
      <c r="R33" s="12">
        <v>8</v>
      </c>
    </row>
    <row r="34" spans="1:18" x14ac:dyDescent="0.25">
      <c r="A34" s="50">
        <v>-0.55496973359988844</v>
      </c>
      <c r="B34" s="12" t="s">
        <v>937</v>
      </c>
      <c r="C34" s="18">
        <v>322.63499999999999</v>
      </c>
      <c r="D34" s="51">
        <v>143.58233999999999</v>
      </c>
      <c r="G34" s="12" t="str" cm="1">
        <f t="array" ref="G34">_xlfn.IFS(
A34&lt;=-1,"(&gt;=100%)",
A34&lt;=-0.9,"(99.9%-90%)",
A34&lt;=-0.8,"(89.9%-80%)",
A34&lt;=-0.7,"(79.9%-70%)",
A34&lt;=-0.6,"(69.9%-60%)",
A34&lt;=-0.5,"(59.9%-50%)",
A34&lt;=-0.4,"(49.9%-40%)",
A34&lt;=-0.3,"(39.9%-30%)",
A34&lt;=-0.2,"(29.9%-20%)",
A34&lt;=-0.1,"(19.9%-10%)",
A34&lt;0,"(9.9%-0.01%)",
A34&lt;=0.0999,"0%-9.9%",
A34&lt;=0.1999,"10%-19.9%",
A34&lt;=0.2999,"20%-29.9%",
A34&lt;=0.3999,"30%-39.9%",
A34&lt;=0.4999,"40%-49.9%",
A34&lt;=0.5999,"50%-59.9%",
A34&lt;=0.6999,"60%-69.9%",
A34&lt;=0.7999,"70%-79.9%",
A34&lt;=0.8999,"80%-89.9%",
A34&lt;=0.999,"90%-99.9%",
A34&lt;=5,"&gt;100%",
A34&gt;5,"&gt;500%"
)</f>
        <v>(59.9%-50%)</v>
      </c>
      <c r="H34" s="15">
        <f t="shared" si="0"/>
        <v>-0.55496973359988844</v>
      </c>
      <c r="I34" s="15">
        <f t="shared" si="1"/>
        <v>-0.55496973359988844</v>
      </c>
      <c r="J34" s="12">
        <f t="shared" si="2"/>
        <v>1</v>
      </c>
      <c r="Q34" s="12" t="s">
        <v>1067</v>
      </c>
      <c r="R34" s="12">
        <v>8</v>
      </c>
    </row>
    <row r="35" spans="1:18" x14ac:dyDescent="0.25">
      <c r="A35" s="50">
        <v>-0.55391615076182832</v>
      </c>
      <c r="B35" s="12" t="s">
        <v>460</v>
      </c>
      <c r="C35" s="18">
        <v>623.5</v>
      </c>
      <c r="D35" s="51">
        <v>278.13328000000001</v>
      </c>
      <c r="G35" s="12" t="str" cm="1">
        <f t="array" ref="G35">_xlfn.IFS(
A35&lt;=-1,"(&gt;=100%)",
A35&lt;=-0.9,"(99.9%-90%)",
A35&lt;=-0.8,"(89.9%-80%)",
A35&lt;=-0.7,"(79.9%-70%)",
A35&lt;=-0.6,"(69.9%-60%)",
A35&lt;=-0.5,"(59.9%-50%)",
A35&lt;=-0.4,"(49.9%-40%)",
A35&lt;=-0.3,"(39.9%-30%)",
A35&lt;=-0.2,"(29.9%-20%)",
A35&lt;=-0.1,"(19.9%-10%)",
A35&lt;0,"(9.9%-0.01%)",
A35&lt;=0.0999,"0%-9.9%",
A35&lt;=0.1999,"10%-19.9%",
A35&lt;=0.2999,"20%-29.9%",
A35&lt;=0.3999,"30%-39.9%",
A35&lt;=0.4999,"40%-49.9%",
A35&lt;=0.5999,"50%-59.9%",
A35&lt;=0.6999,"60%-69.9%",
A35&lt;=0.7999,"70%-79.9%",
A35&lt;=0.8999,"80%-89.9%",
A35&lt;=0.999,"90%-99.9%",
A35&lt;=5,"&gt;100%",
A35&gt;5,"&gt;500%"
)</f>
        <v>(59.9%-50%)</v>
      </c>
      <c r="H35" s="15">
        <f t="shared" si="0"/>
        <v>-0.55391615076182832</v>
      </c>
      <c r="I35" s="15">
        <f t="shared" si="1"/>
        <v>-0.55391615076182832</v>
      </c>
      <c r="J35" s="12">
        <f t="shared" si="2"/>
        <v>1</v>
      </c>
      <c r="Q35" s="12" t="s">
        <v>1068</v>
      </c>
      <c r="R35" s="12">
        <v>5</v>
      </c>
    </row>
    <row r="36" spans="1:18" x14ac:dyDescent="0.25">
      <c r="A36" s="50">
        <v>-0.55312803295057422</v>
      </c>
      <c r="B36" s="12" t="s">
        <v>917</v>
      </c>
      <c r="C36" s="18">
        <v>400.6</v>
      </c>
      <c r="D36" s="51">
        <v>179.01691</v>
      </c>
      <c r="G36" s="12" t="str" cm="1">
        <f t="array" ref="G36">_xlfn.IFS(
A36&lt;=-1,"(&gt;=100%)",
A36&lt;=-0.9,"(99.9%-90%)",
A36&lt;=-0.8,"(89.9%-80%)",
A36&lt;=-0.7,"(79.9%-70%)",
A36&lt;=-0.6,"(69.9%-60%)",
A36&lt;=-0.5,"(59.9%-50%)",
A36&lt;=-0.4,"(49.9%-40%)",
A36&lt;=-0.3,"(39.9%-30%)",
A36&lt;=-0.2,"(29.9%-20%)",
A36&lt;=-0.1,"(19.9%-10%)",
A36&lt;0,"(9.9%-0.01%)",
A36&lt;=0.0999,"0%-9.9%",
A36&lt;=0.1999,"10%-19.9%",
A36&lt;=0.2999,"20%-29.9%",
A36&lt;=0.3999,"30%-39.9%",
A36&lt;=0.4999,"40%-49.9%",
A36&lt;=0.5999,"50%-59.9%",
A36&lt;=0.6999,"60%-69.9%",
A36&lt;=0.7999,"70%-79.9%",
A36&lt;=0.8999,"80%-89.9%",
A36&lt;=0.999,"90%-99.9%",
A36&lt;=5,"&gt;100%",
A36&gt;5,"&gt;500%"
)</f>
        <v>(59.9%-50%)</v>
      </c>
      <c r="H36" s="15">
        <f t="shared" si="0"/>
        <v>-0.55312803295057422</v>
      </c>
      <c r="I36" s="15">
        <f t="shared" si="1"/>
        <v>-0.55312803295057422</v>
      </c>
      <c r="J36" s="12">
        <f t="shared" si="2"/>
        <v>1</v>
      </c>
      <c r="Q36" s="12" t="s">
        <v>39</v>
      </c>
      <c r="R36" s="12">
        <v>710</v>
      </c>
    </row>
    <row r="37" spans="1:18" x14ac:dyDescent="0.25">
      <c r="A37" s="50">
        <v>-0.54749286765538319</v>
      </c>
      <c r="B37" s="12" t="s">
        <v>458</v>
      </c>
      <c r="C37" s="18">
        <v>883.3</v>
      </c>
      <c r="D37" s="51">
        <v>399.69954999999999</v>
      </c>
      <c r="G37" s="12" t="str" cm="1">
        <f t="array" ref="G37">_xlfn.IFS(
A37&lt;=-1,"(&gt;=100%)",
A37&lt;=-0.9,"(99.9%-90%)",
A37&lt;=-0.8,"(89.9%-80%)",
A37&lt;=-0.7,"(79.9%-70%)",
A37&lt;=-0.6,"(69.9%-60%)",
A37&lt;=-0.5,"(59.9%-50%)",
A37&lt;=-0.4,"(49.9%-40%)",
A37&lt;=-0.3,"(39.9%-30%)",
A37&lt;=-0.2,"(29.9%-20%)",
A37&lt;=-0.1,"(19.9%-10%)",
A37&lt;0,"(9.9%-0.01%)",
A37&lt;=0.0999,"0%-9.9%",
A37&lt;=0.1999,"10%-19.9%",
A37&lt;=0.2999,"20%-29.9%",
A37&lt;=0.3999,"30%-39.9%",
A37&lt;=0.4999,"40%-49.9%",
A37&lt;=0.5999,"50%-59.9%",
A37&lt;=0.6999,"60%-69.9%",
A37&lt;=0.7999,"70%-79.9%",
A37&lt;=0.8999,"80%-89.9%",
A37&lt;=0.999,"90%-99.9%",
A37&lt;=5,"&gt;100%",
A37&gt;5,"&gt;500%"
)</f>
        <v>(59.9%-50%)</v>
      </c>
      <c r="H37" s="15">
        <f t="shared" si="0"/>
        <v>-0.54749286765538319</v>
      </c>
      <c r="I37" s="15">
        <f t="shared" si="1"/>
        <v>-0.54749286765538319</v>
      </c>
      <c r="J37" s="12">
        <f t="shared" si="2"/>
        <v>1</v>
      </c>
    </row>
    <row r="38" spans="1:18" x14ac:dyDescent="0.25">
      <c r="A38" s="50">
        <v>-0.54557885397412198</v>
      </c>
      <c r="B38" s="12" t="s">
        <v>478</v>
      </c>
      <c r="C38" s="18">
        <v>541</v>
      </c>
      <c r="D38" s="51">
        <v>245.84183999999999</v>
      </c>
      <c r="G38" s="12" t="str" cm="1">
        <f t="array" ref="G38">_xlfn.IFS(
A38&lt;=-1,"(&gt;=100%)",
A38&lt;=-0.9,"(99.9%-90%)",
A38&lt;=-0.8,"(89.9%-80%)",
A38&lt;=-0.7,"(79.9%-70%)",
A38&lt;=-0.6,"(69.9%-60%)",
A38&lt;=-0.5,"(59.9%-50%)",
A38&lt;=-0.4,"(49.9%-40%)",
A38&lt;=-0.3,"(39.9%-30%)",
A38&lt;=-0.2,"(29.9%-20%)",
A38&lt;=-0.1,"(19.9%-10%)",
A38&lt;0,"(9.9%-0.01%)",
A38&lt;=0.0999,"0%-9.9%",
A38&lt;=0.1999,"10%-19.9%",
A38&lt;=0.2999,"20%-29.9%",
A38&lt;=0.3999,"30%-39.9%",
A38&lt;=0.4999,"40%-49.9%",
A38&lt;=0.5999,"50%-59.9%",
A38&lt;=0.6999,"60%-69.9%",
A38&lt;=0.7999,"70%-79.9%",
A38&lt;=0.8999,"80%-89.9%",
A38&lt;=0.999,"90%-99.9%",
A38&lt;=5,"&gt;100%",
A38&gt;5,"&gt;500%"
)</f>
        <v>(59.9%-50%)</v>
      </c>
      <c r="H38" s="15">
        <f t="shared" si="0"/>
        <v>-0.54557885397412198</v>
      </c>
      <c r="I38" s="15">
        <f t="shared" si="1"/>
        <v>-0.54557885397412198</v>
      </c>
      <c r="J38" s="12">
        <f t="shared" si="2"/>
        <v>1</v>
      </c>
    </row>
    <row r="39" spans="1:18" x14ac:dyDescent="0.25">
      <c r="A39" s="50">
        <v>-0.54172715944927929</v>
      </c>
      <c r="B39" s="12" t="s">
        <v>763</v>
      </c>
      <c r="C39" s="18">
        <v>8848.5693699999993</v>
      </c>
      <c r="D39" s="51">
        <v>4055.0590200000001</v>
      </c>
      <c r="G39" s="12" t="str" cm="1">
        <f t="array" ref="G39">_xlfn.IFS(
A39&lt;=-1,"(&gt;=100%)",
A39&lt;=-0.9,"(99.9%-90%)",
A39&lt;=-0.8,"(89.9%-80%)",
A39&lt;=-0.7,"(79.9%-70%)",
A39&lt;=-0.6,"(69.9%-60%)",
A39&lt;=-0.5,"(59.9%-50%)",
A39&lt;=-0.4,"(49.9%-40%)",
A39&lt;=-0.3,"(39.9%-30%)",
A39&lt;=-0.2,"(29.9%-20%)",
A39&lt;=-0.1,"(19.9%-10%)",
A39&lt;0,"(9.9%-0.01%)",
A39&lt;=0.0999,"0%-9.9%",
A39&lt;=0.1999,"10%-19.9%",
A39&lt;=0.2999,"20%-29.9%",
A39&lt;=0.3999,"30%-39.9%",
A39&lt;=0.4999,"40%-49.9%",
A39&lt;=0.5999,"50%-59.9%",
A39&lt;=0.6999,"60%-69.9%",
A39&lt;=0.7999,"70%-79.9%",
A39&lt;=0.8999,"80%-89.9%",
A39&lt;=0.999,"90%-99.9%",
A39&lt;=5,"&gt;100%",
A39&gt;5,"&gt;500%"
)</f>
        <v>(59.9%-50%)</v>
      </c>
      <c r="H39" s="15">
        <f t="shared" si="0"/>
        <v>-0.54172715944927929</v>
      </c>
      <c r="I39" s="15">
        <f t="shared" si="1"/>
        <v>-0.54172715944927929</v>
      </c>
      <c r="J39" s="12">
        <f t="shared" si="2"/>
        <v>1</v>
      </c>
    </row>
    <row r="40" spans="1:18" x14ac:dyDescent="0.25">
      <c r="A40" s="50">
        <v>-0.53598885069372537</v>
      </c>
      <c r="B40" s="12" t="s">
        <v>154</v>
      </c>
      <c r="C40" s="18">
        <v>4829</v>
      </c>
      <c r="D40" s="51">
        <v>2240.70984</v>
      </c>
      <c r="G40" s="12" t="str" cm="1">
        <f t="array" ref="G40">_xlfn.IFS(
A40&lt;=-1,"(&gt;=100%)",
A40&lt;=-0.9,"(99.9%-90%)",
A40&lt;=-0.8,"(89.9%-80%)",
A40&lt;=-0.7,"(79.9%-70%)",
A40&lt;=-0.6,"(69.9%-60%)",
A40&lt;=-0.5,"(59.9%-50%)",
A40&lt;=-0.4,"(49.9%-40%)",
A40&lt;=-0.3,"(39.9%-30%)",
A40&lt;=-0.2,"(29.9%-20%)",
A40&lt;=-0.1,"(19.9%-10%)",
A40&lt;0,"(9.9%-0.01%)",
A40&lt;=0.0999,"0%-9.9%",
A40&lt;=0.1999,"10%-19.9%",
A40&lt;=0.2999,"20%-29.9%",
A40&lt;=0.3999,"30%-39.9%",
A40&lt;=0.4999,"40%-49.9%",
A40&lt;=0.5999,"50%-59.9%",
A40&lt;=0.6999,"60%-69.9%",
A40&lt;=0.7999,"70%-79.9%",
A40&lt;=0.8999,"80%-89.9%",
A40&lt;=0.999,"90%-99.9%",
A40&lt;=5,"&gt;100%",
A40&gt;5,"&gt;500%"
)</f>
        <v>(59.9%-50%)</v>
      </c>
      <c r="H40" s="15">
        <f t="shared" si="0"/>
        <v>-0.53598885069372537</v>
      </c>
      <c r="I40" s="15">
        <f t="shared" si="1"/>
        <v>-0.53598885069372537</v>
      </c>
      <c r="J40" s="12">
        <f t="shared" si="2"/>
        <v>1</v>
      </c>
    </row>
    <row r="41" spans="1:18" x14ac:dyDescent="0.25">
      <c r="A41" s="50">
        <v>-0.53425791761540053</v>
      </c>
      <c r="B41" s="12" t="s">
        <v>782</v>
      </c>
      <c r="C41" s="18">
        <v>96.62</v>
      </c>
      <c r="D41" s="51">
        <v>45</v>
      </c>
      <c r="G41" s="12" t="str" cm="1">
        <f t="array" ref="G41">_xlfn.IFS(
A41&lt;=-1,"(&gt;=100%)",
A41&lt;=-0.9,"(99.9%-90%)",
A41&lt;=-0.8,"(89.9%-80%)",
A41&lt;=-0.7,"(79.9%-70%)",
A41&lt;=-0.6,"(69.9%-60%)",
A41&lt;=-0.5,"(59.9%-50%)",
A41&lt;=-0.4,"(49.9%-40%)",
A41&lt;=-0.3,"(39.9%-30%)",
A41&lt;=-0.2,"(29.9%-20%)",
A41&lt;=-0.1,"(19.9%-10%)",
A41&lt;0,"(9.9%-0.01%)",
A41&lt;=0.0999,"0%-9.9%",
A41&lt;=0.1999,"10%-19.9%",
A41&lt;=0.2999,"20%-29.9%",
A41&lt;=0.3999,"30%-39.9%",
A41&lt;=0.4999,"40%-49.9%",
A41&lt;=0.5999,"50%-59.9%",
A41&lt;=0.6999,"60%-69.9%",
A41&lt;=0.7999,"70%-79.9%",
A41&lt;=0.8999,"80%-89.9%",
A41&lt;=0.999,"90%-99.9%",
A41&lt;=5,"&gt;100%",
A41&gt;5,"&gt;500%"
)</f>
        <v>(59.9%-50%)</v>
      </c>
      <c r="H41" s="15">
        <f t="shared" si="0"/>
        <v>-0.53425791761540053</v>
      </c>
      <c r="I41" s="15">
        <f t="shared" si="1"/>
        <v>-0.53425791761540053</v>
      </c>
      <c r="J41" s="12">
        <f t="shared" si="2"/>
        <v>1</v>
      </c>
    </row>
    <row r="42" spans="1:18" x14ac:dyDescent="0.25">
      <c r="A42" s="50">
        <v>-0.53352078346028287</v>
      </c>
      <c r="B42" s="12" t="s">
        <v>542</v>
      </c>
      <c r="C42" s="18">
        <v>367.6</v>
      </c>
      <c r="D42" s="51">
        <v>171.47776000000002</v>
      </c>
      <c r="G42" s="12" t="str" cm="1">
        <f t="array" ref="G42">_xlfn.IFS(
A42&lt;=-1,"(&gt;=100%)",
A42&lt;=-0.9,"(99.9%-90%)",
A42&lt;=-0.8,"(89.9%-80%)",
A42&lt;=-0.7,"(79.9%-70%)",
A42&lt;=-0.6,"(69.9%-60%)",
A42&lt;=-0.5,"(59.9%-50%)",
A42&lt;=-0.4,"(49.9%-40%)",
A42&lt;=-0.3,"(39.9%-30%)",
A42&lt;=-0.2,"(29.9%-20%)",
A42&lt;=-0.1,"(19.9%-10%)",
A42&lt;0,"(9.9%-0.01%)",
A42&lt;=0.0999,"0%-9.9%",
A42&lt;=0.1999,"10%-19.9%",
A42&lt;=0.2999,"20%-29.9%",
A42&lt;=0.3999,"30%-39.9%",
A42&lt;=0.4999,"40%-49.9%",
A42&lt;=0.5999,"50%-59.9%",
A42&lt;=0.6999,"60%-69.9%",
A42&lt;=0.7999,"70%-79.9%",
A42&lt;=0.8999,"80%-89.9%",
A42&lt;=0.999,"90%-99.9%",
A42&lt;=5,"&gt;100%",
A42&gt;5,"&gt;500%"
)</f>
        <v>(59.9%-50%)</v>
      </c>
      <c r="H42" s="15">
        <f t="shared" si="0"/>
        <v>-0.53352078346028287</v>
      </c>
      <c r="I42" s="15">
        <f t="shared" si="1"/>
        <v>-0.53352078346028287</v>
      </c>
      <c r="J42" s="12">
        <f t="shared" si="2"/>
        <v>1</v>
      </c>
    </row>
    <row r="43" spans="1:18" x14ac:dyDescent="0.25">
      <c r="A43" s="50">
        <v>-0.52805016066707344</v>
      </c>
      <c r="B43" s="12" t="s">
        <v>316</v>
      </c>
      <c r="C43" s="18">
        <v>2458.5</v>
      </c>
      <c r="D43" s="51">
        <v>1160.2886799999999</v>
      </c>
      <c r="G43" s="12" t="str" cm="1">
        <f t="array" ref="G43">_xlfn.IFS(
A43&lt;=-1,"(&gt;=100%)",
A43&lt;=-0.9,"(99.9%-90%)",
A43&lt;=-0.8,"(89.9%-80%)",
A43&lt;=-0.7,"(79.9%-70%)",
A43&lt;=-0.6,"(69.9%-60%)",
A43&lt;=-0.5,"(59.9%-50%)",
A43&lt;=-0.4,"(49.9%-40%)",
A43&lt;=-0.3,"(39.9%-30%)",
A43&lt;=-0.2,"(29.9%-20%)",
A43&lt;=-0.1,"(19.9%-10%)",
A43&lt;0,"(9.9%-0.01%)",
A43&lt;=0.0999,"0%-9.9%",
A43&lt;=0.1999,"10%-19.9%",
A43&lt;=0.2999,"20%-29.9%",
A43&lt;=0.3999,"30%-39.9%",
A43&lt;=0.4999,"40%-49.9%",
A43&lt;=0.5999,"50%-59.9%",
A43&lt;=0.6999,"60%-69.9%",
A43&lt;=0.7999,"70%-79.9%",
A43&lt;=0.8999,"80%-89.9%",
A43&lt;=0.999,"90%-99.9%",
A43&lt;=5,"&gt;100%",
A43&gt;5,"&gt;500%"
)</f>
        <v>(59.9%-50%)</v>
      </c>
      <c r="H43" s="15">
        <f t="shared" si="0"/>
        <v>-0.52805016066707344</v>
      </c>
      <c r="I43" s="15">
        <f t="shared" si="1"/>
        <v>-0.52805016066707344</v>
      </c>
      <c r="J43" s="12">
        <f t="shared" si="2"/>
        <v>1</v>
      </c>
    </row>
    <row r="44" spans="1:18" x14ac:dyDescent="0.25">
      <c r="A44" s="50">
        <v>-0.52742838634494105</v>
      </c>
      <c r="B44" s="12" t="s">
        <v>92</v>
      </c>
      <c r="C44" s="18">
        <v>1458.8</v>
      </c>
      <c r="D44" s="51">
        <v>689.38747000000001</v>
      </c>
      <c r="G44" s="12" t="str" cm="1">
        <f t="array" ref="G44">_xlfn.IFS(
A44&lt;=-1,"(&gt;=100%)",
A44&lt;=-0.9,"(99.9%-90%)",
A44&lt;=-0.8,"(89.9%-80%)",
A44&lt;=-0.7,"(79.9%-70%)",
A44&lt;=-0.6,"(69.9%-60%)",
A44&lt;=-0.5,"(59.9%-50%)",
A44&lt;=-0.4,"(49.9%-40%)",
A44&lt;=-0.3,"(39.9%-30%)",
A44&lt;=-0.2,"(29.9%-20%)",
A44&lt;=-0.1,"(19.9%-10%)",
A44&lt;0,"(9.9%-0.01%)",
A44&lt;=0.0999,"0%-9.9%",
A44&lt;=0.1999,"10%-19.9%",
A44&lt;=0.2999,"20%-29.9%",
A44&lt;=0.3999,"30%-39.9%",
A44&lt;=0.4999,"40%-49.9%",
A44&lt;=0.5999,"50%-59.9%",
A44&lt;=0.6999,"60%-69.9%",
A44&lt;=0.7999,"70%-79.9%",
A44&lt;=0.8999,"80%-89.9%",
A44&lt;=0.999,"90%-99.9%",
A44&lt;=5,"&gt;100%",
A44&gt;5,"&gt;500%"
)</f>
        <v>(59.9%-50%)</v>
      </c>
      <c r="H44" s="15">
        <f t="shared" si="0"/>
        <v>-0.52742838634494105</v>
      </c>
      <c r="I44" s="15">
        <f t="shared" si="1"/>
        <v>-0.52742838634494105</v>
      </c>
      <c r="J44" s="12">
        <f t="shared" si="2"/>
        <v>1</v>
      </c>
    </row>
    <row r="45" spans="1:18" x14ac:dyDescent="0.25">
      <c r="A45" s="50">
        <v>-0.51931688599968284</v>
      </c>
      <c r="B45" s="12" t="s">
        <v>356</v>
      </c>
      <c r="C45" s="18">
        <v>1261.4000000000001</v>
      </c>
      <c r="D45" s="51">
        <v>606.33368000000007</v>
      </c>
      <c r="G45" s="12" t="str" cm="1">
        <f t="array" ref="G45">_xlfn.IFS(
A45&lt;=-1,"(&gt;=100%)",
A45&lt;=-0.9,"(99.9%-90%)",
A45&lt;=-0.8,"(89.9%-80%)",
A45&lt;=-0.7,"(79.9%-70%)",
A45&lt;=-0.6,"(69.9%-60%)",
A45&lt;=-0.5,"(59.9%-50%)",
A45&lt;=-0.4,"(49.9%-40%)",
A45&lt;=-0.3,"(39.9%-30%)",
A45&lt;=-0.2,"(29.9%-20%)",
A45&lt;=-0.1,"(19.9%-10%)",
A45&lt;0,"(9.9%-0.01%)",
A45&lt;=0.0999,"0%-9.9%",
A45&lt;=0.1999,"10%-19.9%",
A45&lt;=0.2999,"20%-29.9%",
A45&lt;=0.3999,"30%-39.9%",
A45&lt;=0.4999,"40%-49.9%",
A45&lt;=0.5999,"50%-59.9%",
A45&lt;=0.6999,"60%-69.9%",
A45&lt;=0.7999,"70%-79.9%",
A45&lt;=0.8999,"80%-89.9%",
A45&lt;=0.999,"90%-99.9%",
A45&lt;=5,"&gt;100%",
A45&gt;5,"&gt;500%"
)</f>
        <v>(59.9%-50%)</v>
      </c>
      <c r="H45" s="15">
        <f t="shared" si="0"/>
        <v>-0.51931688599968284</v>
      </c>
      <c r="I45" s="15">
        <f t="shared" si="1"/>
        <v>-0.51931688599968284</v>
      </c>
      <c r="J45" s="12">
        <f t="shared" si="2"/>
        <v>1</v>
      </c>
    </row>
    <row r="46" spans="1:18" x14ac:dyDescent="0.25">
      <c r="A46" s="50">
        <v>-0.50950502769938333</v>
      </c>
      <c r="B46" s="12" t="s">
        <v>189</v>
      </c>
      <c r="C46" s="18">
        <v>956.7</v>
      </c>
      <c r="D46" s="51">
        <v>469.25653999999997</v>
      </c>
      <c r="G46" s="12" t="str" cm="1">
        <f t="array" ref="G46">_xlfn.IFS(
A46&lt;=-1,"(&gt;=100%)",
A46&lt;=-0.9,"(99.9%-90%)",
A46&lt;=-0.8,"(89.9%-80%)",
A46&lt;=-0.7,"(79.9%-70%)",
A46&lt;=-0.6,"(69.9%-60%)",
A46&lt;=-0.5,"(59.9%-50%)",
A46&lt;=-0.4,"(49.9%-40%)",
A46&lt;=-0.3,"(39.9%-30%)",
A46&lt;=-0.2,"(29.9%-20%)",
A46&lt;=-0.1,"(19.9%-10%)",
A46&lt;0,"(9.9%-0.01%)",
A46&lt;=0.0999,"0%-9.9%",
A46&lt;=0.1999,"10%-19.9%",
A46&lt;=0.2999,"20%-29.9%",
A46&lt;=0.3999,"30%-39.9%",
A46&lt;=0.4999,"40%-49.9%",
A46&lt;=0.5999,"50%-59.9%",
A46&lt;=0.6999,"60%-69.9%",
A46&lt;=0.7999,"70%-79.9%",
A46&lt;=0.8999,"80%-89.9%",
A46&lt;=0.999,"90%-99.9%",
A46&lt;=5,"&gt;100%",
A46&gt;5,"&gt;500%"
)</f>
        <v>(59.9%-50%)</v>
      </c>
      <c r="H46" s="15">
        <f t="shared" si="0"/>
        <v>-0.50950502769938333</v>
      </c>
      <c r="I46" s="15">
        <f t="shared" si="1"/>
        <v>-0.50950502769938333</v>
      </c>
      <c r="J46" s="12">
        <f t="shared" si="2"/>
        <v>1</v>
      </c>
    </row>
    <row r="47" spans="1:18" x14ac:dyDescent="0.25">
      <c r="A47" s="50">
        <v>-0.50706637468950189</v>
      </c>
      <c r="B47" s="12" t="s">
        <v>319</v>
      </c>
      <c r="C47" s="18">
        <v>764.9</v>
      </c>
      <c r="D47" s="51">
        <v>377.04492999999997</v>
      </c>
      <c r="G47" s="12" t="str" cm="1">
        <f t="array" ref="G47">_xlfn.IFS(
A47&lt;=-1,"(&gt;=100%)",
A47&lt;=-0.9,"(99.9%-90%)",
A47&lt;=-0.8,"(89.9%-80%)",
A47&lt;=-0.7,"(79.9%-70%)",
A47&lt;=-0.6,"(69.9%-60%)",
A47&lt;=-0.5,"(59.9%-50%)",
A47&lt;=-0.4,"(49.9%-40%)",
A47&lt;=-0.3,"(39.9%-30%)",
A47&lt;=-0.2,"(29.9%-20%)",
A47&lt;=-0.1,"(19.9%-10%)",
A47&lt;0,"(9.9%-0.01%)",
A47&lt;=0.0999,"0%-9.9%",
A47&lt;=0.1999,"10%-19.9%",
A47&lt;=0.2999,"20%-29.9%",
A47&lt;=0.3999,"30%-39.9%",
A47&lt;=0.4999,"40%-49.9%",
A47&lt;=0.5999,"50%-59.9%",
A47&lt;=0.6999,"60%-69.9%",
A47&lt;=0.7999,"70%-79.9%",
A47&lt;=0.8999,"80%-89.9%",
A47&lt;=0.999,"90%-99.9%",
A47&lt;=5,"&gt;100%",
A47&gt;5,"&gt;500%"
)</f>
        <v>(59.9%-50%)</v>
      </c>
      <c r="H47" s="15">
        <f t="shared" si="0"/>
        <v>-0.50706637468950189</v>
      </c>
      <c r="I47" s="15">
        <f t="shared" si="1"/>
        <v>-0.50706637468950189</v>
      </c>
      <c r="J47" s="12">
        <f t="shared" si="2"/>
        <v>1</v>
      </c>
    </row>
    <row r="48" spans="1:18" x14ac:dyDescent="0.25">
      <c r="A48" s="50">
        <v>-0.50467376873661673</v>
      </c>
      <c r="B48" s="12" t="s">
        <v>132</v>
      </c>
      <c r="C48" s="18">
        <v>93.4</v>
      </c>
      <c r="D48" s="51">
        <v>46.263469999999998</v>
      </c>
      <c r="G48" s="12" t="str" cm="1">
        <f t="array" ref="G48">_xlfn.IFS(
A48&lt;=-1,"(&gt;=100%)",
A48&lt;=-0.9,"(99.9%-90%)",
A48&lt;=-0.8,"(89.9%-80%)",
A48&lt;=-0.7,"(79.9%-70%)",
A48&lt;=-0.6,"(69.9%-60%)",
A48&lt;=-0.5,"(59.9%-50%)",
A48&lt;=-0.4,"(49.9%-40%)",
A48&lt;=-0.3,"(39.9%-30%)",
A48&lt;=-0.2,"(29.9%-20%)",
A48&lt;=-0.1,"(19.9%-10%)",
A48&lt;0,"(9.9%-0.01%)",
A48&lt;=0.0999,"0%-9.9%",
A48&lt;=0.1999,"10%-19.9%",
A48&lt;=0.2999,"20%-29.9%",
A48&lt;=0.3999,"30%-39.9%",
A48&lt;=0.4999,"40%-49.9%",
A48&lt;=0.5999,"50%-59.9%",
A48&lt;=0.6999,"60%-69.9%",
A48&lt;=0.7999,"70%-79.9%",
A48&lt;=0.8999,"80%-89.9%",
A48&lt;=0.999,"90%-99.9%",
A48&lt;=5,"&gt;100%",
A48&gt;5,"&gt;500%"
)</f>
        <v>(59.9%-50%)</v>
      </c>
      <c r="H48" s="15">
        <f t="shared" si="0"/>
        <v>-0.50467376873661673</v>
      </c>
      <c r="I48" s="15">
        <f t="shared" si="1"/>
        <v>-0.50467376873661673</v>
      </c>
      <c r="J48" s="12">
        <f t="shared" si="2"/>
        <v>1</v>
      </c>
    </row>
    <row r="49" spans="1:10" x14ac:dyDescent="0.25">
      <c r="A49" s="50">
        <v>-0.50212792072322665</v>
      </c>
      <c r="B49" s="12" t="s">
        <v>21</v>
      </c>
      <c r="C49" s="18">
        <v>287.60000000000002</v>
      </c>
      <c r="D49" s="51">
        <v>143.18801000000002</v>
      </c>
      <c r="G49" s="12" t="str" cm="1">
        <f t="array" ref="G49">_xlfn.IFS(
A49&lt;=-1,"(&gt;=100%)",
A49&lt;=-0.9,"(99.9%-90%)",
A49&lt;=-0.8,"(89.9%-80%)",
A49&lt;=-0.7,"(79.9%-70%)",
A49&lt;=-0.6,"(69.9%-60%)",
A49&lt;=-0.5,"(59.9%-50%)",
A49&lt;=-0.4,"(49.9%-40%)",
A49&lt;=-0.3,"(39.9%-30%)",
A49&lt;=-0.2,"(29.9%-20%)",
A49&lt;=-0.1,"(19.9%-10%)",
A49&lt;0,"(9.9%-0.01%)",
A49&lt;=0.0999,"0%-9.9%",
A49&lt;=0.1999,"10%-19.9%",
A49&lt;=0.2999,"20%-29.9%",
A49&lt;=0.3999,"30%-39.9%",
A49&lt;=0.4999,"40%-49.9%",
A49&lt;=0.5999,"50%-59.9%",
A49&lt;=0.6999,"60%-69.9%",
A49&lt;=0.7999,"70%-79.9%",
A49&lt;=0.8999,"80%-89.9%",
A49&lt;=0.999,"90%-99.9%",
A49&lt;=5,"&gt;100%",
A49&gt;5,"&gt;500%"
)</f>
        <v>(59.9%-50%)</v>
      </c>
      <c r="H49" s="15">
        <f t="shared" si="0"/>
        <v>-0.50212792072322665</v>
      </c>
      <c r="I49" s="15">
        <f t="shared" si="1"/>
        <v>-0.50212792072322665</v>
      </c>
      <c r="J49" s="12">
        <f t="shared" si="2"/>
        <v>1</v>
      </c>
    </row>
    <row r="50" spans="1:10" x14ac:dyDescent="0.25">
      <c r="A50" s="50">
        <v>-0.49644773831165151</v>
      </c>
      <c r="B50" s="12" t="s">
        <v>804</v>
      </c>
      <c r="C50" s="18">
        <v>296.46746000000002</v>
      </c>
      <c r="D50" s="51">
        <v>149.28685999999999</v>
      </c>
      <c r="G50" s="12" t="str" cm="1">
        <f t="array" ref="G50">_xlfn.IFS(
A50&lt;=-1,"(&gt;=100%)",
A50&lt;=-0.9,"(99.9%-90%)",
A50&lt;=-0.8,"(89.9%-80%)",
A50&lt;=-0.7,"(79.9%-70%)",
A50&lt;=-0.6,"(69.9%-60%)",
A50&lt;=-0.5,"(59.9%-50%)",
A50&lt;=-0.4,"(49.9%-40%)",
A50&lt;=-0.3,"(39.9%-30%)",
A50&lt;=-0.2,"(29.9%-20%)",
A50&lt;=-0.1,"(19.9%-10%)",
A50&lt;0,"(9.9%-0.01%)",
A50&lt;=0.0999,"0%-9.9%",
A50&lt;=0.1999,"10%-19.9%",
A50&lt;=0.2999,"20%-29.9%",
A50&lt;=0.3999,"30%-39.9%",
A50&lt;=0.4999,"40%-49.9%",
A50&lt;=0.5999,"50%-59.9%",
A50&lt;=0.6999,"60%-69.9%",
A50&lt;=0.7999,"70%-79.9%",
A50&lt;=0.8999,"80%-89.9%",
A50&lt;=0.999,"90%-99.9%",
A50&lt;=5,"&gt;100%",
A50&gt;5,"&gt;500%"
)</f>
        <v>(49.9%-40%)</v>
      </c>
      <c r="H50" s="15">
        <f t="shared" si="0"/>
        <v>-0.49644773831165151</v>
      </c>
      <c r="I50" s="15">
        <f t="shared" si="1"/>
        <v>-0.49644773831165151</v>
      </c>
      <c r="J50" s="12">
        <f t="shared" si="2"/>
        <v>1</v>
      </c>
    </row>
    <row r="51" spans="1:10" x14ac:dyDescent="0.25">
      <c r="A51" s="50">
        <v>-0.49276921559192494</v>
      </c>
      <c r="B51" s="12" t="s">
        <v>609</v>
      </c>
      <c r="C51" s="18">
        <v>496.69299999999998</v>
      </c>
      <c r="D51" s="51">
        <v>251.93798000000001</v>
      </c>
      <c r="G51" s="12" t="str" cm="1">
        <f t="array" ref="G51">_xlfn.IFS(
A51&lt;=-1,"(&gt;=100%)",
A51&lt;=-0.9,"(99.9%-90%)",
A51&lt;=-0.8,"(89.9%-80%)",
A51&lt;=-0.7,"(79.9%-70%)",
A51&lt;=-0.6,"(69.9%-60%)",
A51&lt;=-0.5,"(59.9%-50%)",
A51&lt;=-0.4,"(49.9%-40%)",
A51&lt;=-0.3,"(39.9%-30%)",
A51&lt;=-0.2,"(29.9%-20%)",
A51&lt;=-0.1,"(19.9%-10%)",
A51&lt;0,"(9.9%-0.01%)",
A51&lt;=0.0999,"0%-9.9%",
A51&lt;=0.1999,"10%-19.9%",
A51&lt;=0.2999,"20%-29.9%",
A51&lt;=0.3999,"30%-39.9%",
A51&lt;=0.4999,"40%-49.9%",
A51&lt;=0.5999,"50%-59.9%",
A51&lt;=0.6999,"60%-69.9%",
A51&lt;=0.7999,"70%-79.9%",
A51&lt;=0.8999,"80%-89.9%",
A51&lt;=0.999,"90%-99.9%",
A51&lt;=5,"&gt;100%",
A51&gt;5,"&gt;500%"
)</f>
        <v>(49.9%-40%)</v>
      </c>
      <c r="H51" s="15">
        <f t="shared" si="0"/>
        <v>-0.49276921559192494</v>
      </c>
      <c r="I51" s="15">
        <f t="shared" si="1"/>
        <v>-0.49276921559192494</v>
      </c>
      <c r="J51" s="12">
        <f t="shared" si="2"/>
        <v>1</v>
      </c>
    </row>
    <row r="52" spans="1:10" x14ac:dyDescent="0.25">
      <c r="A52" s="50">
        <v>-0.48972790937178162</v>
      </c>
      <c r="B52" s="12" t="s">
        <v>462</v>
      </c>
      <c r="C52" s="18">
        <v>582.6</v>
      </c>
      <c r="D52" s="51">
        <v>297.28452000000004</v>
      </c>
      <c r="G52" s="12" t="str" cm="1">
        <f t="array" ref="G52">_xlfn.IFS(
A52&lt;=-1,"(&gt;=100%)",
A52&lt;=-0.9,"(99.9%-90%)",
A52&lt;=-0.8,"(89.9%-80%)",
A52&lt;=-0.7,"(79.9%-70%)",
A52&lt;=-0.6,"(69.9%-60%)",
A52&lt;=-0.5,"(59.9%-50%)",
A52&lt;=-0.4,"(49.9%-40%)",
A52&lt;=-0.3,"(39.9%-30%)",
A52&lt;=-0.2,"(29.9%-20%)",
A52&lt;=-0.1,"(19.9%-10%)",
A52&lt;0,"(9.9%-0.01%)",
A52&lt;=0.0999,"0%-9.9%",
A52&lt;=0.1999,"10%-19.9%",
A52&lt;=0.2999,"20%-29.9%",
A52&lt;=0.3999,"30%-39.9%",
A52&lt;=0.4999,"40%-49.9%",
A52&lt;=0.5999,"50%-59.9%",
A52&lt;=0.6999,"60%-69.9%",
A52&lt;=0.7999,"70%-79.9%",
A52&lt;=0.8999,"80%-89.9%",
A52&lt;=0.999,"90%-99.9%",
A52&lt;=5,"&gt;100%",
A52&gt;5,"&gt;500%"
)</f>
        <v>(49.9%-40%)</v>
      </c>
      <c r="H52" s="15">
        <f t="shared" si="0"/>
        <v>-0.48972790937178162</v>
      </c>
      <c r="I52" s="15">
        <f t="shared" si="1"/>
        <v>-0.48972790937178162</v>
      </c>
      <c r="J52" s="12">
        <f t="shared" si="2"/>
        <v>1</v>
      </c>
    </row>
    <row r="53" spans="1:10" x14ac:dyDescent="0.25">
      <c r="A53" s="50">
        <v>-0.47653205458290415</v>
      </c>
      <c r="B53" s="12" t="s">
        <v>440</v>
      </c>
      <c r="C53" s="18">
        <v>388.4</v>
      </c>
      <c r="D53" s="51">
        <v>203.31495000000001</v>
      </c>
      <c r="G53" s="12" t="str" cm="1">
        <f t="array" ref="G53">_xlfn.IFS(
A53&lt;=-1,"(&gt;=100%)",
A53&lt;=-0.9,"(99.9%-90%)",
A53&lt;=-0.8,"(89.9%-80%)",
A53&lt;=-0.7,"(79.9%-70%)",
A53&lt;=-0.6,"(69.9%-60%)",
A53&lt;=-0.5,"(59.9%-50%)",
A53&lt;=-0.4,"(49.9%-40%)",
A53&lt;=-0.3,"(39.9%-30%)",
A53&lt;=-0.2,"(29.9%-20%)",
A53&lt;=-0.1,"(19.9%-10%)",
A53&lt;0,"(9.9%-0.01%)",
A53&lt;=0.0999,"0%-9.9%",
A53&lt;=0.1999,"10%-19.9%",
A53&lt;=0.2999,"20%-29.9%",
A53&lt;=0.3999,"30%-39.9%",
A53&lt;=0.4999,"40%-49.9%",
A53&lt;=0.5999,"50%-59.9%",
A53&lt;=0.6999,"60%-69.9%",
A53&lt;=0.7999,"70%-79.9%",
A53&lt;=0.8999,"80%-89.9%",
A53&lt;=0.999,"90%-99.9%",
A53&lt;=5,"&gt;100%",
A53&gt;5,"&gt;500%"
)</f>
        <v>(49.9%-40%)</v>
      </c>
      <c r="H53" s="15">
        <f t="shared" si="0"/>
        <v>-0.47653205458290415</v>
      </c>
      <c r="I53" s="15">
        <f t="shared" si="1"/>
        <v>-0.47653205458290415</v>
      </c>
      <c r="J53" s="12">
        <f t="shared" si="2"/>
        <v>1</v>
      </c>
    </row>
    <row r="54" spans="1:10" x14ac:dyDescent="0.25">
      <c r="A54" s="50">
        <v>-0.47637197268190173</v>
      </c>
      <c r="B54" s="12" t="s">
        <v>347</v>
      </c>
      <c r="C54" s="18">
        <v>380.7</v>
      </c>
      <c r="D54" s="51">
        <v>199.34519</v>
      </c>
      <c r="G54" s="12" t="str" cm="1">
        <f t="array" ref="G54">_xlfn.IFS(
A54&lt;=-1,"(&gt;=100%)",
A54&lt;=-0.9,"(99.9%-90%)",
A54&lt;=-0.8,"(89.9%-80%)",
A54&lt;=-0.7,"(79.9%-70%)",
A54&lt;=-0.6,"(69.9%-60%)",
A54&lt;=-0.5,"(59.9%-50%)",
A54&lt;=-0.4,"(49.9%-40%)",
A54&lt;=-0.3,"(39.9%-30%)",
A54&lt;=-0.2,"(29.9%-20%)",
A54&lt;=-0.1,"(19.9%-10%)",
A54&lt;0,"(9.9%-0.01%)",
A54&lt;=0.0999,"0%-9.9%",
A54&lt;=0.1999,"10%-19.9%",
A54&lt;=0.2999,"20%-29.9%",
A54&lt;=0.3999,"30%-39.9%",
A54&lt;=0.4999,"40%-49.9%",
A54&lt;=0.5999,"50%-59.9%",
A54&lt;=0.6999,"60%-69.9%",
A54&lt;=0.7999,"70%-79.9%",
A54&lt;=0.8999,"80%-89.9%",
A54&lt;=0.999,"90%-99.9%",
A54&lt;=5,"&gt;100%",
A54&gt;5,"&gt;500%"
)</f>
        <v>(49.9%-40%)</v>
      </c>
      <c r="H54" s="15">
        <f t="shared" si="0"/>
        <v>-0.47637197268190173</v>
      </c>
      <c r="I54" s="15">
        <f t="shared" si="1"/>
        <v>-0.47637197268190173</v>
      </c>
      <c r="J54" s="12">
        <f t="shared" si="2"/>
        <v>1</v>
      </c>
    </row>
    <row r="55" spans="1:10" x14ac:dyDescent="0.25">
      <c r="A55" s="50">
        <v>-0.46343368421052628</v>
      </c>
      <c r="B55" s="12" t="s">
        <v>394</v>
      </c>
      <c r="C55" s="18">
        <v>38</v>
      </c>
      <c r="D55" s="51">
        <v>20.389520000000001</v>
      </c>
      <c r="G55" s="12" t="str" cm="1">
        <f t="array" ref="G55">_xlfn.IFS(
A55&lt;=-1,"(&gt;=100%)",
A55&lt;=-0.9,"(99.9%-90%)",
A55&lt;=-0.8,"(89.9%-80%)",
A55&lt;=-0.7,"(79.9%-70%)",
A55&lt;=-0.6,"(69.9%-60%)",
A55&lt;=-0.5,"(59.9%-50%)",
A55&lt;=-0.4,"(49.9%-40%)",
A55&lt;=-0.3,"(39.9%-30%)",
A55&lt;=-0.2,"(29.9%-20%)",
A55&lt;=-0.1,"(19.9%-10%)",
A55&lt;0,"(9.9%-0.01%)",
A55&lt;=0.0999,"0%-9.9%",
A55&lt;=0.1999,"10%-19.9%",
A55&lt;=0.2999,"20%-29.9%",
A55&lt;=0.3999,"30%-39.9%",
A55&lt;=0.4999,"40%-49.9%",
A55&lt;=0.5999,"50%-59.9%",
A55&lt;=0.6999,"60%-69.9%",
A55&lt;=0.7999,"70%-79.9%",
A55&lt;=0.8999,"80%-89.9%",
A55&lt;=0.999,"90%-99.9%",
A55&lt;=5,"&gt;100%",
A55&gt;5,"&gt;500%"
)</f>
        <v>(49.9%-40%)</v>
      </c>
      <c r="H55" s="15">
        <f t="shared" si="0"/>
        <v>-0.46343368421052628</v>
      </c>
      <c r="I55" s="15">
        <f t="shared" si="1"/>
        <v>-0.46343368421052628</v>
      </c>
      <c r="J55" s="12">
        <f t="shared" si="2"/>
        <v>1</v>
      </c>
    </row>
    <row r="56" spans="1:10" x14ac:dyDescent="0.25">
      <c r="A56" s="50">
        <v>-0.45929212241428163</v>
      </c>
      <c r="B56" s="12" t="s">
        <v>21</v>
      </c>
      <c r="C56" s="18">
        <v>352.9</v>
      </c>
      <c r="D56" s="51">
        <v>190.81581</v>
      </c>
      <c r="G56" s="12" t="str" cm="1">
        <f t="array" ref="G56">_xlfn.IFS(
A56&lt;=-1,"(&gt;=100%)",
A56&lt;=-0.9,"(99.9%-90%)",
A56&lt;=-0.8,"(89.9%-80%)",
A56&lt;=-0.7,"(79.9%-70%)",
A56&lt;=-0.6,"(69.9%-60%)",
A56&lt;=-0.5,"(59.9%-50%)",
A56&lt;=-0.4,"(49.9%-40%)",
A56&lt;=-0.3,"(39.9%-30%)",
A56&lt;=-0.2,"(29.9%-20%)",
A56&lt;=-0.1,"(19.9%-10%)",
A56&lt;0,"(9.9%-0.01%)",
A56&lt;=0.0999,"0%-9.9%",
A56&lt;=0.1999,"10%-19.9%",
A56&lt;=0.2999,"20%-29.9%",
A56&lt;=0.3999,"30%-39.9%",
A56&lt;=0.4999,"40%-49.9%",
A56&lt;=0.5999,"50%-59.9%",
A56&lt;=0.6999,"60%-69.9%",
A56&lt;=0.7999,"70%-79.9%",
A56&lt;=0.8999,"80%-89.9%",
A56&lt;=0.999,"90%-99.9%",
A56&lt;=5,"&gt;100%",
A56&gt;5,"&gt;500%"
)</f>
        <v>(49.9%-40%)</v>
      </c>
      <c r="H56" s="15">
        <f t="shared" si="0"/>
        <v>-0.45929212241428163</v>
      </c>
      <c r="I56" s="15">
        <f t="shared" si="1"/>
        <v>-0.45929212241428163</v>
      </c>
      <c r="J56" s="12">
        <f t="shared" si="2"/>
        <v>1</v>
      </c>
    </row>
    <row r="57" spans="1:10" x14ac:dyDescent="0.25">
      <c r="A57" s="50">
        <v>-0.45472971626597353</v>
      </c>
      <c r="B57" s="12" t="s">
        <v>101</v>
      </c>
      <c r="C57" s="18">
        <v>923.4</v>
      </c>
      <c r="D57" s="51">
        <v>503.50258000000002</v>
      </c>
      <c r="G57" s="12" t="str" cm="1">
        <f t="array" ref="G57">_xlfn.IFS(
A57&lt;=-1,"(&gt;=100%)",
A57&lt;=-0.9,"(99.9%-90%)",
A57&lt;=-0.8,"(89.9%-80%)",
A57&lt;=-0.7,"(79.9%-70%)",
A57&lt;=-0.6,"(69.9%-60%)",
A57&lt;=-0.5,"(59.9%-50%)",
A57&lt;=-0.4,"(49.9%-40%)",
A57&lt;=-0.3,"(39.9%-30%)",
A57&lt;=-0.2,"(29.9%-20%)",
A57&lt;=-0.1,"(19.9%-10%)",
A57&lt;0,"(9.9%-0.01%)",
A57&lt;=0.0999,"0%-9.9%",
A57&lt;=0.1999,"10%-19.9%",
A57&lt;=0.2999,"20%-29.9%",
A57&lt;=0.3999,"30%-39.9%",
A57&lt;=0.4999,"40%-49.9%",
A57&lt;=0.5999,"50%-59.9%",
A57&lt;=0.6999,"60%-69.9%",
A57&lt;=0.7999,"70%-79.9%",
A57&lt;=0.8999,"80%-89.9%",
A57&lt;=0.999,"90%-99.9%",
A57&lt;=5,"&gt;100%",
A57&gt;5,"&gt;500%"
)</f>
        <v>(49.9%-40%)</v>
      </c>
      <c r="H57" s="15">
        <f t="shared" si="0"/>
        <v>-0.45472971626597353</v>
      </c>
      <c r="I57" s="15">
        <f t="shared" si="1"/>
        <v>-0.45472971626597353</v>
      </c>
      <c r="J57" s="12">
        <f t="shared" si="2"/>
        <v>1</v>
      </c>
    </row>
    <row r="58" spans="1:10" x14ac:dyDescent="0.25">
      <c r="A58" s="50">
        <v>-0.44957749585296264</v>
      </c>
      <c r="B58" s="12" t="s">
        <v>223</v>
      </c>
      <c r="C58" s="18">
        <v>7535.5</v>
      </c>
      <c r="D58" s="51">
        <v>4147.7087799999999</v>
      </c>
      <c r="G58" s="12" t="str" cm="1">
        <f t="array" ref="G58">_xlfn.IFS(
A58&lt;=-1,"(&gt;=100%)",
A58&lt;=-0.9,"(99.9%-90%)",
A58&lt;=-0.8,"(89.9%-80%)",
A58&lt;=-0.7,"(79.9%-70%)",
A58&lt;=-0.6,"(69.9%-60%)",
A58&lt;=-0.5,"(59.9%-50%)",
A58&lt;=-0.4,"(49.9%-40%)",
A58&lt;=-0.3,"(39.9%-30%)",
A58&lt;=-0.2,"(29.9%-20%)",
A58&lt;=-0.1,"(19.9%-10%)",
A58&lt;0,"(9.9%-0.01%)",
A58&lt;=0.0999,"0%-9.9%",
A58&lt;=0.1999,"10%-19.9%",
A58&lt;=0.2999,"20%-29.9%",
A58&lt;=0.3999,"30%-39.9%",
A58&lt;=0.4999,"40%-49.9%",
A58&lt;=0.5999,"50%-59.9%",
A58&lt;=0.6999,"60%-69.9%",
A58&lt;=0.7999,"70%-79.9%",
A58&lt;=0.8999,"80%-89.9%",
A58&lt;=0.999,"90%-99.9%",
A58&lt;=5,"&gt;100%",
A58&gt;5,"&gt;500%"
)</f>
        <v>(49.9%-40%)</v>
      </c>
      <c r="H58" s="15">
        <f t="shared" si="0"/>
        <v>-0.44957749585296264</v>
      </c>
      <c r="I58" s="15">
        <f t="shared" si="1"/>
        <v>-0.44957749585296264</v>
      </c>
      <c r="J58" s="12">
        <f t="shared" si="2"/>
        <v>1</v>
      </c>
    </row>
    <row r="59" spans="1:10" x14ac:dyDescent="0.25">
      <c r="A59" s="50">
        <v>-0.44587094301899372</v>
      </c>
      <c r="B59" s="12" t="s">
        <v>410</v>
      </c>
      <c r="C59" s="18">
        <v>300.10000000000002</v>
      </c>
      <c r="D59" s="51">
        <v>166.29413</v>
      </c>
      <c r="G59" s="12" t="str" cm="1">
        <f t="array" ref="G59">_xlfn.IFS(
A59&lt;=-1,"(&gt;=100%)",
A59&lt;=-0.9,"(99.9%-90%)",
A59&lt;=-0.8,"(89.9%-80%)",
A59&lt;=-0.7,"(79.9%-70%)",
A59&lt;=-0.6,"(69.9%-60%)",
A59&lt;=-0.5,"(59.9%-50%)",
A59&lt;=-0.4,"(49.9%-40%)",
A59&lt;=-0.3,"(39.9%-30%)",
A59&lt;=-0.2,"(29.9%-20%)",
A59&lt;=-0.1,"(19.9%-10%)",
A59&lt;0,"(9.9%-0.01%)",
A59&lt;=0.0999,"0%-9.9%",
A59&lt;=0.1999,"10%-19.9%",
A59&lt;=0.2999,"20%-29.9%",
A59&lt;=0.3999,"30%-39.9%",
A59&lt;=0.4999,"40%-49.9%",
A59&lt;=0.5999,"50%-59.9%",
A59&lt;=0.6999,"60%-69.9%",
A59&lt;=0.7999,"70%-79.9%",
A59&lt;=0.8999,"80%-89.9%",
A59&lt;=0.999,"90%-99.9%",
A59&lt;=5,"&gt;100%",
A59&gt;5,"&gt;500%"
)</f>
        <v>(49.9%-40%)</v>
      </c>
      <c r="H59" s="15">
        <f t="shared" si="0"/>
        <v>-0.44587094301899372</v>
      </c>
      <c r="I59" s="15">
        <f t="shared" si="1"/>
        <v>-0.44587094301899372</v>
      </c>
      <c r="J59" s="12">
        <f t="shared" si="2"/>
        <v>1</v>
      </c>
    </row>
    <row r="60" spans="1:10" x14ac:dyDescent="0.25">
      <c r="A60" s="50">
        <v>-0.44426286248830682</v>
      </c>
      <c r="B60" s="12" t="s">
        <v>158</v>
      </c>
      <c r="C60" s="18">
        <v>641.4</v>
      </c>
      <c r="D60" s="51">
        <v>356.44979999999998</v>
      </c>
      <c r="G60" s="12" t="str" cm="1">
        <f t="array" ref="G60">_xlfn.IFS(
A60&lt;=-1,"(&gt;=100%)",
A60&lt;=-0.9,"(99.9%-90%)",
A60&lt;=-0.8,"(89.9%-80%)",
A60&lt;=-0.7,"(79.9%-70%)",
A60&lt;=-0.6,"(69.9%-60%)",
A60&lt;=-0.5,"(59.9%-50%)",
A60&lt;=-0.4,"(49.9%-40%)",
A60&lt;=-0.3,"(39.9%-30%)",
A60&lt;=-0.2,"(29.9%-20%)",
A60&lt;=-0.1,"(19.9%-10%)",
A60&lt;0,"(9.9%-0.01%)",
A60&lt;=0.0999,"0%-9.9%",
A60&lt;=0.1999,"10%-19.9%",
A60&lt;=0.2999,"20%-29.9%",
A60&lt;=0.3999,"30%-39.9%",
A60&lt;=0.4999,"40%-49.9%",
A60&lt;=0.5999,"50%-59.9%",
A60&lt;=0.6999,"60%-69.9%",
A60&lt;=0.7999,"70%-79.9%",
A60&lt;=0.8999,"80%-89.9%",
A60&lt;=0.999,"90%-99.9%",
A60&lt;=5,"&gt;100%",
A60&gt;5,"&gt;500%"
)</f>
        <v>(49.9%-40%)</v>
      </c>
      <c r="H60" s="15">
        <f t="shared" si="0"/>
        <v>-0.44426286248830682</v>
      </c>
      <c r="I60" s="15">
        <f t="shared" si="1"/>
        <v>-0.44426286248830682</v>
      </c>
      <c r="J60" s="12">
        <f t="shared" si="2"/>
        <v>1</v>
      </c>
    </row>
    <row r="61" spans="1:10" x14ac:dyDescent="0.25">
      <c r="A61" s="50">
        <v>-0.44055524925099865</v>
      </c>
      <c r="B61" s="12" t="s">
        <v>249</v>
      </c>
      <c r="C61" s="18">
        <v>384.512</v>
      </c>
      <c r="D61" s="51">
        <v>215.11322000000001</v>
      </c>
      <c r="G61" s="12" t="str" cm="1">
        <f t="array" ref="G61">_xlfn.IFS(
A61&lt;=-1,"(&gt;=100%)",
A61&lt;=-0.9,"(99.9%-90%)",
A61&lt;=-0.8,"(89.9%-80%)",
A61&lt;=-0.7,"(79.9%-70%)",
A61&lt;=-0.6,"(69.9%-60%)",
A61&lt;=-0.5,"(59.9%-50%)",
A61&lt;=-0.4,"(49.9%-40%)",
A61&lt;=-0.3,"(39.9%-30%)",
A61&lt;=-0.2,"(29.9%-20%)",
A61&lt;=-0.1,"(19.9%-10%)",
A61&lt;0,"(9.9%-0.01%)",
A61&lt;=0.0999,"0%-9.9%",
A61&lt;=0.1999,"10%-19.9%",
A61&lt;=0.2999,"20%-29.9%",
A61&lt;=0.3999,"30%-39.9%",
A61&lt;=0.4999,"40%-49.9%",
A61&lt;=0.5999,"50%-59.9%",
A61&lt;=0.6999,"60%-69.9%",
A61&lt;=0.7999,"70%-79.9%",
A61&lt;=0.8999,"80%-89.9%",
A61&lt;=0.999,"90%-99.9%",
A61&lt;=5,"&gt;100%",
A61&gt;5,"&gt;500%"
)</f>
        <v>(49.9%-40%)</v>
      </c>
      <c r="H61" s="15">
        <f t="shared" si="0"/>
        <v>-0.44055524925099865</v>
      </c>
      <c r="I61" s="15">
        <f t="shared" si="1"/>
        <v>-0.44055524925099865</v>
      </c>
      <c r="J61" s="12">
        <f t="shared" si="2"/>
        <v>1</v>
      </c>
    </row>
    <row r="62" spans="1:10" x14ac:dyDescent="0.25">
      <c r="A62" s="50">
        <v>-0.44048128941074144</v>
      </c>
      <c r="B62" s="12" t="s">
        <v>620</v>
      </c>
      <c r="C62" s="18">
        <v>919.8</v>
      </c>
      <c r="D62" s="51">
        <v>514.64530999999999</v>
      </c>
      <c r="G62" s="12" t="str" cm="1">
        <f t="array" ref="G62">_xlfn.IFS(
A62&lt;=-1,"(&gt;=100%)",
A62&lt;=-0.9,"(99.9%-90%)",
A62&lt;=-0.8,"(89.9%-80%)",
A62&lt;=-0.7,"(79.9%-70%)",
A62&lt;=-0.6,"(69.9%-60%)",
A62&lt;=-0.5,"(59.9%-50%)",
A62&lt;=-0.4,"(49.9%-40%)",
A62&lt;=-0.3,"(39.9%-30%)",
A62&lt;=-0.2,"(29.9%-20%)",
A62&lt;=-0.1,"(19.9%-10%)",
A62&lt;0,"(9.9%-0.01%)",
A62&lt;=0.0999,"0%-9.9%",
A62&lt;=0.1999,"10%-19.9%",
A62&lt;=0.2999,"20%-29.9%",
A62&lt;=0.3999,"30%-39.9%",
A62&lt;=0.4999,"40%-49.9%",
A62&lt;=0.5999,"50%-59.9%",
A62&lt;=0.6999,"60%-69.9%",
A62&lt;=0.7999,"70%-79.9%",
A62&lt;=0.8999,"80%-89.9%",
A62&lt;=0.999,"90%-99.9%",
A62&lt;=5,"&gt;100%",
A62&gt;5,"&gt;500%"
)</f>
        <v>(49.9%-40%)</v>
      </c>
      <c r="H62" s="15">
        <f t="shared" si="0"/>
        <v>-0.44048128941074144</v>
      </c>
      <c r="I62" s="15">
        <f t="shared" si="1"/>
        <v>-0.44048128941074144</v>
      </c>
      <c r="J62" s="12">
        <f t="shared" si="2"/>
        <v>1</v>
      </c>
    </row>
    <row r="63" spans="1:10" x14ac:dyDescent="0.25">
      <c r="A63" s="50">
        <v>-0.43590460133147541</v>
      </c>
      <c r="B63" s="12" t="s">
        <v>961</v>
      </c>
      <c r="C63" s="18">
        <v>3229.5</v>
      </c>
      <c r="D63" s="51">
        <v>1821.7460900000001</v>
      </c>
      <c r="G63" s="12" t="str" cm="1">
        <f t="array" ref="G63">_xlfn.IFS(
A63&lt;=-1,"(&gt;=100%)",
A63&lt;=-0.9,"(99.9%-90%)",
A63&lt;=-0.8,"(89.9%-80%)",
A63&lt;=-0.7,"(79.9%-70%)",
A63&lt;=-0.6,"(69.9%-60%)",
A63&lt;=-0.5,"(59.9%-50%)",
A63&lt;=-0.4,"(49.9%-40%)",
A63&lt;=-0.3,"(39.9%-30%)",
A63&lt;=-0.2,"(29.9%-20%)",
A63&lt;=-0.1,"(19.9%-10%)",
A63&lt;0,"(9.9%-0.01%)",
A63&lt;=0.0999,"0%-9.9%",
A63&lt;=0.1999,"10%-19.9%",
A63&lt;=0.2999,"20%-29.9%",
A63&lt;=0.3999,"30%-39.9%",
A63&lt;=0.4999,"40%-49.9%",
A63&lt;=0.5999,"50%-59.9%",
A63&lt;=0.6999,"60%-69.9%",
A63&lt;=0.7999,"70%-79.9%",
A63&lt;=0.8999,"80%-89.9%",
A63&lt;=0.999,"90%-99.9%",
A63&lt;=5,"&gt;100%",
A63&gt;5,"&gt;500%"
)</f>
        <v>(49.9%-40%)</v>
      </c>
      <c r="H63" s="15">
        <f t="shared" si="0"/>
        <v>-0.43590460133147541</v>
      </c>
      <c r="I63" s="15">
        <f t="shared" si="1"/>
        <v>-0.43590460133147541</v>
      </c>
      <c r="J63" s="12">
        <f t="shared" si="2"/>
        <v>1</v>
      </c>
    </row>
    <row r="64" spans="1:10" x14ac:dyDescent="0.25">
      <c r="A64" s="50">
        <v>-0.4350777710003485</v>
      </c>
      <c r="B64" s="12" t="s">
        <v>162</v>
      </c>
      <c r="C64" s="18">
        <v>1147.5999999999999</v>
      </c>
      <c r="D64" s="51">
        <v>648.30475000000001</v>
      </c>
      <c r="G64" s="12" t="str" cm="1">
        <f t="array" ref="G64">_xlfn.IFS(
A64&lt;=-1,"(&gt;=100%)",
A64&lt;=-0.9,"(99.9%-90%)",
A64&lt;=-0.8,"(89.9%-80%)",
A64&lt;=-0.7,"(79.9%-70%)",
A64&lt;=-0.6,"(69.9%-60%)",
A64&lt;=-0.5,"(59.9%-50%)",
A64&lt;=-0.4,"(49.9%-40%)",
A64&lt;=-0.3,"(39.9%-30%)",
A64&lt;=-0.2,"(29.9%-20%)",
A64&lt;=-0.1,"(19.9%-10%)",
A64&lt;0,"(9.9%-0.01%)",
A64&lt;=0.0999,"0%-9.9%",
A64&lt;=0.1999,"10%-19.9%",
A64&lt;=0.2999,"20%-29.9%",
A64&lt;=0.3999,"30%-39.9%",
A64&lt;=0.4999,"40%-49.9%",
A64&lt;=0.5999,"50%-59.9%",
A64&lt;=0.6999,"60%-69.9%",
A64&lt;=0.7999,"70%-79.9%",
A64&lt;=0.8999,"80%-89.9%",
A64&lt;=0.999,"90%-99.9%",
A64&lt;=5,"&gt;100%",
A64&gt;5,"&gt;500%"
)</f>
        <v>(49.9%-40%)</v>
      </c>
      <c r="H64" s="15">
        <f t="shared" si="0"/>
        <v>-0.4350777710003485</v>
      </c>
      <c r="I64" s="15">
        <f t="shared" si="1"/>
        <v>-0.4350777710003485</v>
      </c>
      <c r="J64" s="12">
        <f t="shared" si="2"/>
        <v>1</v>
      </c>
    </row>
    <row r="65" spans="1:10" x14ac:dyDescent="0.25">
      <c r="A65" s="50">
        <v>-0.43362646876997024</v>
      </c>
      <c r="B65" s="12" t="s">
        <v>765</v>
      </c>
      <c r="C65" s="18">
        <v>921.49896000000001</v>
      </c>
      <c r="D65" s="51">
        <v>521.91261999999995</v>
      </c>
      <c r="G65" s="12" t="str" cm="1">
        <f t="array" ref="G65">_xlfn.IFS(
A65&lt;=-1,"(&gt;=100%)",
A65&lt;=-0.9,"(99.9%-90%)",
A65&lt;=-0.8,"(89.9%-80%)",
A65&lt;=-0.7,"(79.9%-70%)",
A65&lt;=-0.6,"(69.9%-60%)",
A65&lt;=-0.5,"(59.9%-50%)",
A65&lt;=-0.4,"(49.9%-40%)",
A65&lt;=-0.3,"(39.9%-30%)",
A65&lt;=-0.2,"(29.9%-20%)",
A65&lt;=-0.1,"(19.9%-10%)",
A65&lt;0,"(9.9%-0.01%)",
A65&lt;=0.0999,"0%-9.9%",
A65&lt;=0.1999,"10%-19.9%",
A65&lt;=0.2999,"20%-29.9%",
A65&lt;=0.3999,"30%-39.9%",
A65&lt;=0.4999,"40%-49.9%",
A65&lt;=0.5999,"50%-59.9%",
A65&lt;=0.6999,"60%-69.9%",
A65&lt;=0.7999,"70%-79.9%",
A65&lt;=0.8999,"80%-89.9%",
A65&lt;=0.999,"90%-99.9%",
A65&lt;=5,"&gt;100%",
A65&gt;5,"&gt;500%"
)</f>
        <v>(49.9%-40%)</v>
      </c>
      <c r="H65" s="15">
        <f t="shared" si="0"/>
        <v>-0.43362646876997024</v>
      </c>
      <c r="I65" s="15">
        <f t="shared" si="1"/>
        <v>-0.43362646876997024</v>
      </c>
      <c r="J65" s="12">
        <f t="shared" si="2"/>
        <v>1</v>
      </c>
    </row>
    <row r="66" spans="1:10" x14ac:dyDescent="0.25">
      <c r="A66" s="50">
        <v>-0.43227056980780626</v>
      </c>
      <c r="B66" s="12" t="s">
        <v>148</v>
      </c>
      <c r="C66" s="18">
        <v>1181.0999999999999</v>
      </c>
      <c r="D66" s="51">
        <v>670.54522999999995</v>
      </c>
      <c r="G66" s="12" t="str" cm="1">
        <f t="array" ref="G66">_xlfn.IFS(
A66&lt;=-1,"(&gt;=100%)",
A66&lt;=-0.9,"(99.9%-90%)",
A66&lt;=-0.8,"(89.9%-80%)",
A66&lt;=-0.7,"(79.9%-70%)",
A66&lt;=-0.6,"(69.9%-60%)",
A66&lt;=-0.5,"(59.9%-50%)",
A66&lt;=-0.4,"(49.9%-40%)",
A66&lt;=-0.3,"(39.9%-30%)",
A66&lt;=-0.2,"(29.9%-20%)",
A66&lt;=-0.1,"(19.9%-10%)",
A66&lt;0,"(9.9%-0.01%)",
A66&lt;=0.0999,"0%-9.9%",
A66&lt;=0.1999,"10%-19.9%",
A66&lt;=0.2999,"20%-29.9%",
A66&lt;=0.3999,"30%-39.9%",
A66&lt;=0.4999,"40%-49.9%",
A66&lt;=0.5999,"50%-59.9%",
A66&lt;=0.6999,"60%-69.9%",
A66&lt;=0.7999,"70%-79.9%",
A66&lt;=0.8999,"80%-89.9%",
A66&lt;=0.999,"90%-99.9%",
A66&lt;=5,"&gt;100%",
A66&gt;5,"&gt;500%"
)</f>
        <v>(49.9%-40%)</v>
      </c>
      <c r="H66" s="15">
        <f t="shared" si="0"/>
        <v>-0.43227056980780626</v>
      </c>
      <c r="I66" s="15">
        <f t="shared" si="1"/>
        <v>-0.43227056980780626</v>
      </c>
      <c r="J66" s="12">
        <f t="shared" si="2"/>
        <v>1</v>
      </c>
    </row>
    <row r="67" spans="1:10" x14ac:dyDescent="0.25">
      <c r="A67" s="50">
        <v>-0.42912654528438338</v>
      </c>
      <c r="B67" s="12" t="s">
        <v>456</v>
      </c>
      <c r="C67" s="18">
        <v>2350.6999999999998</v>
      </c>
      <c r="D67" s="51">
        <v>1341.9522299999999</v>
      </c>
      <c r="G67" s="12" t="str" cm="1">
        <f t="array" ref="G67">_xlfn.IFS(
A67&lt;=-1,"(&gt;=100%)",
A67&lt;=-0.9,"(99.9%-90%)",
A67&lt;=-0.8,"(89.9%-80%)",
A67&lt;=-0.7,"(79.9%-70%)",
A67&lt;=-0.6,"(69.9%-60%)",
A67&lt;=-0.5,"(59.9%-50%)",
A67&lt;=-0.4,"(49.9%-40%)",
A67&lt;=-0.3,"(39.9%-30%)",
A67&lt;=-0.2,"(29.9%-20%)",
A67&lt;=-0.1,"(19.9%-10%)",
A67&lt;0,"(9.9%-0.01%)",
A67&lt;=0.0999,"0%-9.9%",
A67&lt;=0.1999,"10%-19.9%",
A67&lt;=0.2999,"20%-29.9%",
A67&lt;=0.3999,"30%-39.9%",
A67&lt;=0.4999,"40%-49.9%",
A67&lt;=0.5999,"50%-59.9%",
A67&lt;=0.6999,"60%-69.9%",
A67&lt;=0.7999,"70%-79.9%",
A67&lt;=0.8999,"80%-89.9%",
A67&lt;=0.999,"90%-99.9%",
A67&lt;=5,"&gt;100%",
A67&gt;5,"&gt;500%"
)</f>
        <v>(49.9%-40%)</v>
      </c>
      <c r="H67" s="15">
        <f t="shared" si="0"/>
        <v>-0.42912654528438338</v>
      </c>
      <c r="I67" s="15">
        <f t="shared" si="1"/>
        <v>-0.42912654528438338</v>
      </c>
      <c r="J67" s="12">
        <f t="shared" si="2"/>
        <v>1</v>
      </c>
    </row>
    <row r="68" spans="1:10" x14ac:dyDescent="0.25">
      <c r="A68" s="50">
        <v>-0.42827670133729567</v>
      </c>
      <c r="B68" s="12" t="s">
        <v>752</v>
      </c>
      <c r="C68" s="18">
        <v>336.5</v>
      </c>
      <c r="D68" s="51">
        <v>192.38489000000001</v>
      </c>
      <c r="G68" s="12" t="str" cm="1">
        <f t="array" ref="G68">_xlfn.IFS(
A68&lt;=-1,"(&gt;=100%)",
A68&lt;=-0.9,"(99.9%-90%)",
A68&lt;=-0.8,"(89.9%-80%)",
A68&lt;=-0.7,"(79.9%-70%)",
A68&lt;=-0.6,"(69.9%-60%)",
A68&lt;=-0.5,"(59.9%-50%)",
A68&lt;=-0.4,"(49.9%-40%)",
A68&lt;=-0.3,"(39.9%-30%)",
A68&lt;=-0.2,"(29.9%-20%)",
A68&lt;=-0.1,"(19.9%-10%)",
A68&lt;0,"(9.9%-0.01%)",
A68&lt;=0.0999,"0%-9.9%",
A68&lt;=0.1999,"10%-19.9%",
A68&lt;=0.2999,"20%-29.9%",
A68&lt;=0.3999,"30%-39.9%",
A68&lt;=0.4999,"40%-49.9%",
A68&lt;=0.5999,"50%-59.9%",
A68&lt;=0.6999,"60%-69.9%",
A68&lt;=0.7999,"70%-79.9%",
A68&lt;=0.8999,"80%-89.9%",
A68&lt;=0.999,"90%-99.9%",
A68&lt;=5,"&gt;100%",
A68&gt;5,"&gt;500%"
)</f>
        <v>(49.9%-40%)</v>
      </c>
      <c r="H68" s="15">
        <f t="shared" ref="H68:H131" si="3">IF(A68&lt;&gt;"",A68,#N/A)</f>
        <v>-0.42827670133729567</v>
      </c>
      <c r="I68" s="15">
        <f t="shared" ref="I68:I131" si="4">IF(ISNUMBER(H68),H68,"")</f>
        <v>-0.42827670133729567</v>
      </c>
      <c r="J68" s="12">
        <f t="shared" ref="J68:J131" si="5">IF(ISNUMBER(I68),IF(AND(I68&gt;=($M$14-$M$13),I68&lt;=($M$14+$M$13)),1,0),"")</f>
        <v>1</v>
      </c>
    </row>
    <row r="69" spans="1:10" x14ac:dyDescent="0.25">
      <c r="A69" s="50">
        <v>-0.42757311203850279</v>
      </c>
      <c r="B69" s="12" t="s">
        <v>646</v>
      </c>
      <c r="C69" s="18">
        <v>687.95100000000002</v>
      </c>
      <c r="D69" s="51">
        <v>393.80165</v>
      </c>
      <c r="G69" s="12" t="str" cm="1">
        <f t="array" ref="G69">_xlfn.IFS(
A69&lt;=-1,"(&gt;=100%)",
A69&lt;=-0.9,"(99.9%-90%)",
A69&lt;=-0.8,"(89.9%-80%)",
A69&lt;=-0.7,"(79.9%-70%)",
A69&lt;=-0.6,"(69.9%-60%)",
A69&lt;=-0.5,"(59.9%-50%)",
A69&lt;=-0.4,"(49.9%-40%)",
A69&lt;=-0.3,"(39.9%-30%)",
A69&lt;=-0.2,"(29.9%-20%)",
A69&lt;=-0.1,"(19.9%-10%)",
A69&lt;0,"(9.9%-0.01%)",
A69&lt;=0.0999,"0%-9.9%",
A69&lt;=0.1999,"10%-19.9%",
A69&lt;=0.2999,"20%-29.9%",
A69&lt;=0.3999,"30%-39.9%",
A69&lt;=0.4999,"40%-49.9%",
A69&lt;=0.5999,"50%-59.9%",
A69&lt;=0.6999,"60%-69.9%",
A69&lt;=0.7999,"70%-79.9%",
A69&lt;=0.8999,"80%-89.9%",
A69&lt;=0.999,"90%-99.9%",
A69&lt;=5,"&gt;100%",
A69&gt;5,"&gt;500%"
)</f>
        <v>(49.9%-40%)</v>
      </c>
      <c r="H69" s="15">
        <f t="shared" si="3"/>
        <v>-0.42757311203850279</v>
      </c>
      <c r="I69" s="15">
        <f t="shared" si="4"/>
        <v>-0.42757311203850279</v>
      </c>
      <c r="J69" s="12">
        <f t="shared" si="5"/>
        <v>1</v>
      </c>
    </row>
    <row r="70" spans="1:10" x14ac:dyDescent="0.25">
      <c r="A70" s="50">
        <v>-0.42705573293990706</v>
      </c>
      <c r="B70" s="12" t="s">
        <v>564</v>
      </c>
      <c r="C70" s="18">
        <v>681.19500000000005</v>
      </c>
      <c r="D70" s="51">
        <v>390.28677000000005</v>
      </c>
      <c r="G70" s="12" t="str" cm="1">
        <f t="array" ref="G70">_xlfn.IFS(
A70&lt;=-1,"(&gt;=100%)",
A70&lt;=-0.9,"(99.9%-90%)",
A70&lt;=-0.8,"(89.9%-80%)",
A70&lt;=-0.7,"(79.9%-70%)",
A70&lt;=-0.6,"(69.9%-60%)",
A70&lt;=-0.5,"(59.9%-50%)",
A70&lt;=-0.4,"(49.9%-40%)",
A70&lt;=-0.3,"(39.9%-30%)",
A70&lt;=-0.2,"(29.9%-20%)",
A70&lt;=-0.1,"(19.9%-10%)",
A70&lt;0,"(9.9%-0.01%)",
A70&lt;=0.0999,"0%-9.9%",
A70&lt;=0.1999,"10%-19.9%",
A70&lt;=0.2999,"20%-29.9%",
A70&lt;=0.3999,"30%-39.9%",
A70&lt;=0.4999,"40%-49.9%",
A70&lt;=0.5999,"50%-59.9%",
A70&lt;=0.6999,"60%-69.9%",
A70&lt;=0.7999,"70%-79.9%",
A70&lt;=0.8999,"80%-89.9%",
A70&lt;=0.999,"90%-99.9%",
A70&lt;=5,"&gt;100%",
A70&gt;5,"&gt;500%"
)</f>
        <v>(49.9%-40%)</v>
      </c>
      <c r="H70" s="15">
        <f t="shared" si="3"/>
        <v>-0.42705573293990706</v>
      </c>
      <c r="I70" s="15">
        <f t="shared" si="4"/>
        <v>-0.42705573293990706</v>
      </c>
      <c r="J70" s="12">
        <f t="shared" si="5"/>
        <v>1</v>
      </c>
    </row>
    <row r="71" spans="1:10" x14ac:dyDescent="0.25">
      <c r="A71" s="50">
        <v>-0.42543512993262755</v>
      </c>
      <c r="B71" s="12" t="s">
        <v>484</v>
      </c>
      <c r="C71" s="18">
        <v>415.6</v>
      </c>
      <c r="D71" s="51">
        <v>238.78916000000001</v>
      </c>
      <c r="G71" s="12" t="str" cm="1">
        <f t="array" ref="G71">_xlfn.IFS(
A71&lt;=-1,"(&gt;=100%)",
A71&lt;=-0.9,"(99.9%-90%)",
A71&lt;=-0.8,"(89.9%-80%)",
A71&lt;=-0.7,"(79.9%-70%)",
A71&lt;=-0.6,"(69.9%-60%)",
A71&lt;=-0.5,"(59.9%-50%)",
A71&lt;=-0.4,"(49.9%-40%)",
A71&lt;=-0.3,"(39.9%-30%)",
A71&lt;=-0.2,"(29.9%-20%)",
A71&lt;=-0.1,"(19.9%-10%)",
A71&lt;0,"(9.9%-0.01%)",
A71&lt;=0.0999,"0%-9.9%",
A71&lt;=0.1999,"10%-19.9%",
A71&lt;=0.2999,"20%-29.9%",
A71&lt;=0.3999,"30%-39.9%",
A71&lt;=0.4999,"40%-49.9%",
A71&lt;=0.5999,"50%-59.9%",
A71&lt;=0.6999,"60%-69.9%",
A71&lt;=0.7999,"70%-79.9%",
A71&lt;=0.8999,"80%-89.9%",
A71&lt;=0.999,"90%-99.9%",
A71&lt;=5,"&gt;100%",
A71&gt;5,"&gt;500%"
)</f>
        <v>(49.9%-40%)</v>
      </c>
      <c r="H71" s="15">
        <f t="shared" si="3"/>
        <v>-0.42543512993262755</v>
      </c>
      <c r="I71" s="15">
        <f t="shared" si="4"/>
        <v>-0.42543512993262755</v>
      </c>
      <c r="J71" s="12">
        <f t="shared" si="5"/>
        <v>1</v>
      </c>
    </row>
    <row r="72" spans="1:10" x14ac:dyDescent="0.25">
      <c r="A72" s="50">
        <v>-0.42257744545004522</v>
      </c>
      <c r="B72" s="12" t="s">
        <v>757</v>
      </c>
      <c r="C72" s="18">
        <v>2313.5555399999998</v>
      </c>
      <c r="D72" s="51">
        <v>1335.89915</v>
      </c>
      <c r="G72" s="12" t="str" cm="1">
        <f t="array" ref="G72">_xlfn.IFS(
A72&lt;=-1,"(&gt;=100%)",
A72&lt;=-0.9,"(99.9%-90%)",
A72&lt;=-0.8,"(89.9%-80%)",
A72&lt;=-0.7,"(79.9%-70%)",
A72&lt;=-0.6,"(69.9%-60%)",
A72&lt;=-0.5,"(59.9%-50%)",
A72&lt;=-0.4,"(49.9%-40%)",
A72&lt;=-0.3,"(39.9%-30%)",
A72&lt;=-0.2,"(29.9%-20%)",
A72&lt;=-0.1,"(19.9%-10%)",
A72&lt;0,"(9.9%-0.01%)",
A72&lt;=0.0999,"0%-9.9%",
A72&lt;=0.1999,"10%-19.9%",
A72&lt;=0.2999,"20%-29.9%",
A72&lt;=0.3999,"30%-39.9%",
A72&lt;=0.4999,"40%-49.9%",
A72&lt;=0.5999,"50%-59.9%",
A72&lt;=0.6999,"60%-69.9%",
A72&lt;=0.7999,"70%-79.9%",
A72&lt;=0.8999,"80%-89.9%",
A72&lt;=0.999,"90%-99.9%",
A72&lt;=5,"&gt;100%",
A72&gt;5,"&gt;500%"
)</f>
        <v>(49.9%-40%)</v>
      </c>
      <c r="H72" s="15">
        <f t="shared" si="3"/>
        <v>-0.42257744545004522</v>
      </c>
      <c r="I72" s="15">
        <f t="shared" si="4"/>
        <v>-0.42257744545004522</v>
      </c>
      <c r="J72" s="12">
        <f t="shared" si="5"/>
        <v>1</v>
      </c>
    </row>
    <row r="73" spans="1:10" x14ac:dyDescent="0.25">
      <c r="A73" s="50">
        <v>-0.42080344976282885</v>
      </c>
      <c r="B73" s="12" t="s">
        <v>963</v>
      </c>
      <c r="C73" s="18">
        <v>463.8</v>
      </c>
      <c r="D73" s="51">
        <v>268.63135999999997</v>
      </c>
      <c r="G73" s="12" t="str" cm="1">
        <f t="array" ref="G73">_xlfn.IFS(
A73&lt;=-1,"(&gt;=100%)",
A73&lt;=-0.9,"(99.9%-90%)",
A73&lt;=-0.8,"(89.9%-80%)",
A73&lt;=-0.7,"(79.9%-70%)",
A73&lt;=-0.6,"(69.9%-60%)",
A73&lt;=-0.5,"(59.9%-50%)",
A73&lt;=-0.4,"(49.9%-40%)",
A73&lt;=-0.3,"(39.9%-30%)",
A73&lt;=-0.2,"(29.9%-20%)",
A73&lt;=-0.1,"(19.9%-10%)",
A73&lt;0,"(9.9%-0.01%)",
A73&lt;=0.0999,"0%-9.9%",
A73&lt;=0.1999,"10%-19.9%",
A73&lt;=0.2999,"20%-29.9%",
A73&lt;=0.3999,"30%-39.9%",
A73&lt;=0.4999,"40%-49.9%",
A73&lt;=0.5999,"50%-59.9%",
A73&lt;=0.6999,"60%-69.9%",
A73&lt;=0.7999,"70%-79.9%",
A73&lt;=0.8999,"80%-89.9%",
A73&lt;=0.999,"90%-99.9%",
A73&lt;=5,"&gt;100%",
A73&gt;5,"&gt;500%"
)</f>
        <v>(49.9%-40%)</v>
      </c>
      <c r="H73" s="15">
        <f t="shared" si="3"/>
        <v>-0.42080344976282885</v>
      </c>
      <c r="I73" s="15">
        <f t="shared" si="4"/>
        <v>-0.42080344976282885</v>
      </c>
      <c r="J73" s="12">
        <f t="shared" si="5"/>
        <v>1</v>
      </c>
    </row>
    <row r="74" spans="1:10" x14ac:dyDescent="0.25">
      <c r="A74" s="50">
        <v>-0.41779748995983929</v>
      </c>
      <c r="B74" s="12" t="s">
        <v>126</v>
      </c>
      <c r="C74" s="18">
        <v>199.2</v>
      </c>
      <c r="D74" s="51">
        <v>115.97474000000001</v>
      </c>
      <c r="G74" s="12" t="str" cm="1">
        <f t="array" ref="G74">_xlfn.IFS(
A74&lt;=-1,"(&gt;=100%)",
A74&lt;=-0.9,"(99.9%-90%)",
A74&lt;=-0.8,"(89.9%-80%)",
A74&lt;=-0.7,"(79.9%-70%)",
A74&lt;=-0.6,"(69.9%-60%)",
A74&lt;=-0.5,"(59.9%-50%)",
A74&lt;=-0.4,"(49.9%-40%)",
A74&lt;=-0.3,"(39.9%-30%)",
A74&lt;=-0.2,"(29.9%-20%)",
A74&lt;=-0.1,"(19.9%-10%)",
A74&lt;0,"(9.9%-0.01%)",
A74&lt;=0.0999,"0%-9.9%",
A74&lt;=0.1999,"10%-19.9%",
A74&lt;=0.2999,"20%-29.9%",
A74&lt;=0.3999,"30%-39.9%",
A74&lt;=0.4999,"40%-49.9%",
A74&lt;=0.5999,"50%-59.9%",
A74&lt;=0.6999,"60%-69.9%",
A74&lt;=0.7999,"70%-79.9%",
A74&lt;=0.8999,"80%-89.9%",
A74&lt;=0.999,"90%-99.9%",
A74&lt;=5,"&gt;100%",
A74&gt;5,"&gt;500%"
)</f>
        <v>(49.9%-40%)</v>
      </c>
      <c r="H74" s="15">
        <f t="shared" si="3"/>
        <v>-0.41779748995983929</v>
      </c>
      <c r="I74" s="15">
        <f t="shared" si="4"/>
        <v>-0.41779748995983929</v>
      </c>
      <c r="J74" s="12">
        <f t="shared" si="5"/>
        <v>1</v>
      </c>
    </row>
    <row r="75" spans="1:10" x14ac:dyDescent="0.25">
      <c r="A75" s="50">
        <v>-0.41628541865647883</v>
      </c>
      <c r="B75" s="12" t="s">
        <v>26</v>
      </c>
      <c r="C75" s="18">
        <v>314.10000000000002</v>
      </c>
      <c r="D75" s="51">
        <v>183.34475</v>
      </c>
      <c r="G75" s="12" t="str" cm="1">
        <f t="array" ref="G75">_xlfn.IFS(
A75&lt;=-1,"(&gt;=100%)",
A75&lt;=-0.9,"(99.9%-90%)",
A75&lt;=-0.8,"(89.9%-80%)",
A75&lt;=-0.7,"(79.9%-70%)",
A75&lt;=-0.6,"(69.9%-60%)",
A75&lt;=-0.5,"(59.9%-50%)",
A75&lt;=-0.4,"(49.9%-40%)",
A75&lt;=-0.3,"(39.9%-30%)",
A75&lt;=-0.2,"(29.9%-20%)",
A75&lt;=-0.1,"(19.9%-10%)",
A75&lt;0,"(9.9%-0.01%)",
A75&lt;=0.0999,"0%-9.9%",
A75&lt;=0.1999,"10%-19.9%",
A75&lt;=0.2999,"20%-29.9%",
A75&lt;=0.3999,"30%-39.9%",
A75&lt;=0.4999,"40%-49.9%",
A75&lt;=0.5999,"50%-59.9%",
A75&lt;=0.6999,"60%-69.9%",
A75&lt;=0.7999,"70%-79.9%",
A75&lt;=0.8999,"80%-89.9%",
A75&lt;=0.999,"90%-99.9%",
A75&lt;=5,"&gt;100%",
A75&gt;5,"&gt;500%"
)</f>
        <v>(49.9%-40%)</v>
      </c>
      <c r="H75" s="15">
        <f t="shared" si="3"/>
        <v>-0.41628541865647883</v>
      </c>
      <c r="I75" s="15">
        <f t="shared" si="4"/>
        <v>-0.41628541865647883</v>
      </c>
      <c r="J75" s="12">
        <f t="shared" si="5"/>
        <v>1</v>
      </c>
    </row>
    <row r="76" spans="1:10" x14ac:dyDescent="0.25">
      <c r="A76" s="50">
        <v>-0.41484462273395395</v>
      </c>
      <c r="B76" s="12" t="s">
        <v>181</v>
      </c>
      <c r="C76" s="18">
        <v>816.4</v>
      </c>
      <c r="D76" s="51">
        <v>477.72084999999998</v>
      </c>
      <c r="G76" s="12" t="str" cm="1">
        <f t="array" ref="G76">_xlfn.IFS(
A76&lt;=-1,"(&gt;=100%)",
A76&lt;=-0.9,"(99.9%-90%)",
A76&lt;=-0.8,"(89.9%-80%)",
A76&lt;=-0.7,"(79.9%-70%)",
A76&lt;=-0.6,"(69.9%-60%)",
A76&lt;=-0.5,"(59.9%-50%)",
A76&lt;=-0.4,"(49.9%-40%)",
A76&lt;=-0.3,"(39.9%-30%)",
A76&lt;=-0.2,"(29.9%-20%)",
A76&lt;=-0.1,"(19.9%-10%)",
A76&lt;0,"(9.9%-0.01%)",
A76&lt;=0.0999,"0%-9.9%",
A76&lt;=0.1999,"10%-19.9%",
A76&lt;=0.2999,"20%-29.9%",
A76&lt;=0.3999,"30%-39.9%",
A76&lt;=0.4999,"40%-49.9%",
A76&lt;=0.5999,"50%-59.9%",
A76&lt;=0.6999,"60%-69.9%",
A76&lt;=0.7999,"70%-79.9%",
A76&lt;=0.8999,"80%-89.9%",
A76&lt;=0.999,"90%-99.9%",
A76&lt;=5,"&gt;100%",
A76&gt;5,"&gt;500%"
)</f>
        <v>(49.9%-40%)</v>
      </c>
      <c r="H76" s="15">
        <f t="shared" si="3"/>
        <v>-0.41484462273395395</v>
      </c>
      <c r="I76" s="15">
        <f t="shared" si="4"/>
        <v>-0.41484462273395395</v>
      </c>
      <c r="J76" s="12">
        <f t="shared" si="5"/>
        <v>1</v>
      </c>
    </row>
    <row r="77" spans="1:10" x14ac:dyDescent="0.25">
      <c r="A77" s="50">
        <v>-0.41071645729577044</v>
      </c>
      <c r="B77" s="12" t="s">
        <v>148</v>
      </c>
      <c r="C77" s="18">
        <v>1345.3</v>
      </c>
      <c r="D77" s="51">
        <v>792.76315</v>
      </c>
      <c r="G77" s="12" t="str" cm="1">
        <f t="array" ref="G77">_xlfn.IFS(
A77&lt;=-1,"(&gt;=100%)",
A77&lt;=-0.9,"(99.9%-90%)",
A77&lt;=-0.8,"(89.9%-80%)",
A77&lt;=-0.7,"(79.9%-70%)",
A77&lt;=-0.6,"(69.9%-60%)",
A77&lt;=-0.5,"(59.9%-50%)",
A77&lt;=-0.4,"(49.9%-40%)",
A77&lt;=-0.3,"(39.9%-30%)",
A77&lt;=-0.2,"(29.9%-20%)",
A77&lt;=-0.1,"(19.9%-10%)",
A77&lt;0,"(9.9%-0.01%)",
A77&lt;=0.0999,"0%-9.9%",
A77&lt;=0.1999,"10%-19.9%",
A77&lt;=0.2999,"20%-29.9%",
A77&lt;=0.3999,"30%-39.9%",
A77&lt;=0.4999,"40%-49.9%",
A77&lt;=0.5999,"50%-59.9%",
A77&lt;=0.6999,"60%-69.9%",
A77&lt;=0.7999,"70%-79.9%",
A77&lt;=0.8999,"80%-89.9%",
A77&lt;=0.999,"90%-99.9%",
A77&lt;=5,"&gt;100%",
A77&gt;5,"&gt;500%"
)</f>
        <v>(49.9%-40%)</v>
      </c>
      <c r="H77" s="15">
        <f t="shared" si="3"/>
        <v>-0.41071645729577044</v>
      </c>
      <c r="I77" s="15">
        <f t="shared" si="4"/>
        <v>-0.41071645729577044</v>
      </c>
      <c r="J77" s="12">
        <f t="shared" si="5"/>
        <v>1</v>
      </c>
    </row>
    <row r="78" spans="1:10" x14ac:dyDescent="0.25">
      <c r="A78" s="50">
        <v>-0.40878868157459108</v>
      </c>
      <c r="B78" s="12" t="s">
        <v>482</v>
      </c>
      <c r="C78" s="18">
        <v>3564.1</v>
      </c>
      <c r="D78" s="51">
        <v>2107.1362599999998</v>
      </c>
      <c r="G78" s="12" t="str" cm="1">
        <f t="array" ref="G78">_xlfn.IFS(
A78&lt;=-1,"(&gt;=100%)",
A78&lt;=-0.9,"(99.9%-90%)",
A78&lt;=-0.8,"(89.9%-80%)",
A78&lt;=-0.7,"(79.9%-70%)",
A78&lt;=-0.6,"(69.9%-60%)",
A78&lt;=-0.5,"(59.9%-50%)",
A78&lt;=-0.4,"(49.9%-40%)",
A78&lt;=-0.3,"(39.9%-30%)",
A78&lt;=-0.2,"(29.9%-20%)",
A78&lt;=-0.1,"(19.9%-10%)",
A78&lt;0,"(9.9%-0.01%)",
A78&lt;=0.0999,"0%-9.9%",
A78&lt;=0.1999,"10%-19.9%",
A78&lt;=0.2999,"20%-29.9%",
A78&lt;=0.3999,"30%-39.9%",
A78&lt;=0.4999,"40%-49.9%",
A78&lt;=0.5999,"50%-59.9%",
A78&lt;=0.6999,"60%-69.9%",
A78&lt;=0.7999,"70%-79.9%",
A78&lt;=0.8999,"80%-89.9%",
A78&lt;=0.999,"90%-99.9%",
A78&lt;=5,"&gt;100%",
A78&gt;5,"&gt;500%"
)</f>
        <v>(49.9%-40%)</v>
      </c>
      <c r="H78" s="15">
        <f t="shared" si="3"/>
        <v>-0.40878868157459108</v>
      </c>
      <c r="I78" s="15">
        <f t="shared" si="4"/>
        <v>-0.40878868157459108</v>
      </c>
      <c r="J78" s="12">
        <f t="shared" si="5"/>
        <v>1</v>
      </c>
    </row>
    <row r="79" spans="1:10" x14ac:dyDescent="0.25">
      <c r="A79" s="50">
        <v>-0.40700895488536254</v>
      </c>
      <c r="B79" s="12" t="s">
        <v>812</v>
      </c>
      <c r="C79" s="18">
        <v>360.48255999999998</v>
      </c>
      <c r="D79" s="51">
        <v>213.76292999999998</v>
      </c>
      <c r="G79" s="12" t="str" cm="1">
        <f t="array" ref="G79">_xlfn.IFS(
A79&lt;=-1,"(&gt;=100%)",
A79&lt;=-0.9,"(99.9%-90%)",
A79&lt;=-0.8,"(89.9%-80%)",
A79&lt;=-0.7,"(79.9%-70%)",
A79&lt;=-0.6,"(69.9%-60%)",
A79&lt;=-0.5,"(59.9%-50%)",
A79&lt;=-0.4,"(49.9%-40%)",
A79&lt;=-0.3,"(39.9%-30%)",
A79&lt;=-0.2,"(29.9%-20%)",
A79&lt;=-0.1,"(19.9%-10%)",
A79&lt;0,"(9.9%-0.01%)",
A79&lt;=0.0999,"0%-9.9%",
A79&lt;=0.1999,"10%-19.9%",
A79&lt;=0.2999,"20%-29.9%",
A79&lt;=0.3999,"30%-39.9%",
A79&lt;=0.4999,"40%-49.9%",
A79&lt;=0.5999,"50%-59.9%",
A79&lt;=0.6999,"60%-69.9%",
A79&lt;=0.7999,"70%-79.9%",
A79&lt;=0.8999,"80%-89.9%",
A79&lt;=0.999,"90%-99.9%",
A79&lt;=5,"&gt;100%",
A79&gt;5,"&gt;500%"
)</f>
        <v>(49.9%-40%)</v>
      </c>
      <c r="H79" s="15">
        <f t="shared" si="3"/>
        <v>-0.40700895488536254</v>
      </c>
      <c r="I79" s="15">
        <f t="shared" si="4"/>
        <v>-0.40700895488536254</v>
      </c>
      <c r="J79" s="12">
        <f t="shared" si="5"/>
        <v>1</v>
      </c>
    </row>
    <row r="80" spans="1:10" x14ac:dyDescent="0.25">
      <c r="A80" s="50">
        <v>-0.40598806000000004</v>
      </c>
      <c r="B80" s="12" t="s">
        <v>420</v>
      </c>
      <c r="C80" s="18">
        <v>500</v>
      </c>
      <c r="D80" s="51">
        <v>297.00596999999999</v>
      </c>
      <c r="G80" s="12" t="str" cm="1">
        <f t="array" ref="G80">_xlfn.IFS(
A80&lt;=-1,"(&gt;=100%)",
A80&lt;=-0.9,"(99.9%-90%)",
A80&lt;=-0.8,"(89.9%-80%)",
A80&lt;=-0.7,"(79.9%-70%)",
A80&lt;=-0.6,"(69.9%-60%)",
A80&lt;=-0.5,"(59.9%-50%)",
A80&lt;=-0.4,"(49.9%-40%)",
A80&lt;=-0.3,"(39.9%-30%)",
A80&lt;=-0.2,"(29.9%-20%)",
A80&lt;=-0.1,"(19.9%-10%)",
A80&lt;0,"(9.9%-0.01%)",
A80&lt;=0.0999,"0%-9.9%",
A80&lt;=0.1999,"10%-19.9%",
A80&lt;=0.2999,"20%-29.9%",
A80&lt;=0.3999,"30%-39.9%",
A80&lt;=0.4999,"40%-49.9%",
A80&lt;=0.5999,"50%-59.9%",
A80&lt;=0.6999,"60%-69.9%",
A80&lt;=0.7999,"70%-79.9%",
A80&lt;=0.8999,"80%-89.9%",
A80&lt;=0.999,"90%-99.9%",
A80&lt;=5,"&gt;100%",
A80&gt;5,"&gt;500%"
)</f>
        <v>(49.9%-40%)</v>
      </c>
      <c r="H80" s="15">
        <f t="shared" si="3"/>
        <v>-0.40598806000000004</v>
      </c>
      <c r="I80" s="15">
        <f t="shared" si="4"/>
        <v>-0.40598806000000004</v>
      </c>
      <c r="J80" s="12">
        <f t="shared" si="5"/>
        <v>1</v>
      </c>
    </row>
    <row r="81" spans="1:10" x14ac:dyDescent="0.25">
      <c r="A81" s="50">
        <v>-0.40152378274585104</v>
      </c>
      <c r="B81" s="12" t="s">
        <v>270</v>
      </c>
      <c r="C81" s="18">
        <v>729.1</v>
      </c>
      <c r="D81" s="51">
        <v>436.34901000000002</v>
      </c>
      <c r="G81" s="12" t="str" cm="1">
        <f t="array" ref="G81">_xlfn.IFS(
A81&lt;=-1,"(&gt;=100%)",
A81&lt;=-0.9,"(99.9%-90%)",
A81&lt;=-0.8,"(89.9%-80%)",
A81&lt;=-0.7,"(79.9%-70%)",
A81&lt;=-0.6,"(69.9%-60%)",
A81&lt;=-0.5,"(59.9%-50%)",
A81&lt;=-0.4,"(49.9%-40%)",
A81&lt;=-0.3,"(39.9%-30%)",
A81&lt;=-0.2,"(29.9%-20%)",
A81&lt;=-0.1,"(19.9%-10%)",
A81&lt;0,"(9.9%-0.01%)",
A81&lt;=0.0999,"0%-9.9%",
A81&lt;=0.1999,"10%-19.9%",
A81&lt;=0.2999,"20%-29.9%",
A81&lt;=0.3999,"30%-39.9%",
A81&lt;=0.4999,"40%-49.9%",
A81&lt;=0.5999,"50%-59.9%",
A81&lt;=0.6999,"60%-69.9%",
A81&lt;=0.7999,"70%-79.9%",
A81&lt;=0.8999,"80%-89.9%",
A81&lt;=0.999,"90%-99.9%",
A81&lt;=5,"&gt;100%",
A81&gt;5,"&gt;500%"
)</f>
        <v>(49.9%-40%)</v>
      </c>
      <c r="H81" s="15">
        <f t="shared" si="3"/>
        <v>-0.40152378274585104</v>
      </c>
      <c r="I81" s="15">
        <f t="shared" si="4"/>
        <v>-0.40152378274585104</v>
      </c>
      <c r="J81" s="12">
        <f t="shared" si="5"/>
        <v>1</v>
      </c>
    </row>
    <row r="82" spans="1:10" x14ac:dyDescent="0.25">
      <c r="A82" s="50">
        <v>-0.39920127388535037</v>
      </c>
      <c r="B82" s="12" t="s">
        <v>284</v>
      </c>
      <c r="C82" s="18">
        <v>47.1</v>
      </c>
      <c r="D82" s="51">
        <v>28.297619999999998</v>
      </c>
      <c r="G82" s="12" t="str" cm="1">
        <f t="array" ref="G82">_xlfn.IFS(
A82&lt;=-1,"(&gt;=100%)",
A82&lt;=-0.9,"(99.9%-90%)",
A82&lt;=-0.8,"(89.9%-80%)",
A82&lt;=-0.7,"(79.9%-70%)",
A82&lt;=-0.6,"(69.9%-60%)",
A82&lt;=-0.5,"(59.9%-50%)",
A82&lt;=-0.4,"(49.9%-40%)",
A82&lt;=-0.3,"(39.9%-30%)",
A82&lt;=-0.2,"(29.9%-20%)",
A82&lt;=-0.1,"(19.9%-10%)",
A82&lt;0,"(9.9%-0.01%)",
A82&lt;=0.0999,"0%-9.9%",
A82&lt;=0.1999,"10%-19.9%",
A82&lt;=0.2999,"20%-29.9%",
A82&lt;=0.3999,"30%-39.9%",
A82&lt;=0.4999,"40%-49.9%",
A82&lt;=0.5999,"50%-59.9%",
A82&lt;=0.6999,"60%-69.9%",
A82&lt;=0.7999,"70%-79.9%",
A82&lt;=0.8999,"80%-89.9%",
A82&lt;=0.999,"90%-99.9%",
A82&lt;=5,"&gt;100%",
A82&gt;5,"&gt;500%"
)</f>
        <v>(39.9%-30%)</v>
      </c>
      <c r="H82" s="15">
        <f t="shared" si="3"/>
        <v>-0.39920127388535037</v>
      </c>
      <c r="I82" s="15">
        <f t="shared" si="4"/>
        <v>-0.39920127388535037</v>
      </c>
      <c r="J82" s="12">
        <f t="shared" si="5"/>
        <v>1</v>
      </c>
    </row>
    <row r="83" spans="1:10" x14ac:dyDescent="0.25">
      <c r="A83" s="50">
        <v>-0.39420976543164471</v>
      </c>
      <c r="B83" s="12" t="s">
        <v>788</v>
      </c>
      <c r="C83" s="18">
        <v>87.557419999999993</v>
      </c>
      <c r="D83" s="51">
        <v>53.041429999999998</v>
      </c>
      <c r="G83" s="12" t="str" cm="1">
        <f t="array" ref="G83">_xlfn.IFS(
A83&lt;=-1,"(&gt;=100%)",
A83&lt;=-0.9,"(99.9%-90%)",
A83&lt;=-0.8,"(89.9%-80%)",
A83&lt;=-0.7,"(79.9%-70%)",
A83&lt;=-0.6,"(69.9%-60%)",
A83&lt;=-0.5,"(59.9%-50%)",
A83&lt;=-0.4,"(49.9%-40%)",
A83&lt;=-0.3,"(39.9%-30%)",
A83&lt;=-0.2,"(29.9%-20%)",
A83&lt;=-0.1,"(19.9%-10%)",
A83&lt;0,"(9.9%-0.01%)",
A83&lt;=0.0999,"0%-9.9%",
A83&lt;=0.1999,"10%-19.9%",
A83&lt;=0.2999,"20%-29.9%",
A83&lt;=0.3999,"30%-39.9%",
A83&lt;=0.4999,"40%-49.9%",
A83&lt;=0.5999,"50%-59.9%",
A83&lt;=0.6999,"60%-69.9%",
A83&lt;=0.7999,"70%-79.9%",
A83&lt;=0.8999,"80%-89.9%",
A83&lt;=0.999,"90%-99.9%",
A83&lt;=5,"&gt;100%",
A83&gt;5,"&gt;500%"
)</f>
        <v>(39.9%-30%)</v>
      </c>
      <c r="H83" s="15">
        <f t="shared" si="3"/>
        <v>-0.39420976543164471</v>
      </c>
      <c r="I83" s="15">
        <f t="shared" si="4"/>
        <v>-0.39420976543164471</v>
      </c>
      <c r="J83" s="12">
        <f t="shared" si="5"/>
        <v>1</v>
      </c>
    </row>
    <row r="84" spans="1:10" x14ac:dyDescent="0.25">
      <c r="A84" s="50">
        <v>-0.39346800797908926</v>
      </c>
      <c r="B84" s="12" t="s">
        <v>98</v>
      </c>
      <c r="C84" s="18">
        <v>1453.8</v>
      </c>
      <c r="D84" s="51">
        <v>881.77620999999999</v>
      </c>
      <c r="G84" s="12" t="str" cm="1">
        <f t="array" ref="G84">_xlfn.IFS(
A84&lt;=-1,"(&gt;=100%)",
A84&lt;=-0.9,"(99.9%-90%)",
A84&lt;=-0.8,"(89.9%-80%)",
A84&lt;=-0.7,"(79.9%-70%)",
A84&lt;=-0.6,"(69.9%-60%)",
A84&lt;=-0.5,"(59.9%-50%)",
A84&lt;=-0.4,"(49.9%-40%)",
A84&lt;=-0.3,"(39.9%-30%)",
A84&lt;=-0.2,"(29.9%-20%)",
A84&lt;=-0.1,"(19.9%-10%)",
A84&lt;0,"(9.9%-0.01%)",
A84&lt;=0.0999,"0%-9.9%",
A84&lt;=0.1999,"10%-19.9%",
A84&lt;=0.2999,"20%-29.9%",
A84&lt;=0.3999,"30%-39.9%",
A84&lt;=0.4999,"40%-49.9%",
A84&lt;=0.5999,"50%-59.9%",
A84&lt;=0.6999,"60%-69.9%",
A84&lt;=0.7999,"70%-79.9%",
A84&lt;=0.8999,"80%-89.9%",
A84&lt;=0.999,"90%-99.9%",
A84&lt;=5,"&gt;100%",
A84&gt;5,"&gt;500%"
)</f>
        <v>(39.9%-30%)</v>
      </c>
      <c r="H84" s="15">
        <f t="shared" si="3"/>
        <v>-0.39346800797908926</v>
      </c>
      <c r="I84" s="15">
        <f t="shared" si="4"/>
        <v>-0.39346800797908926</v>
      </c>
      <c r="J84" s="12">
        <f t="shared" si="5"/>
        <v>1</v>
      </c>
    </row>
    <row r="85" spans="1:10" x14ac:dyDescent="0.25">
      <c r="A85" s="50">
        <v>-0.39270849237891425</v>
      </c>
      <c r="B85" s="12" t="s">
        <v>712</v>
      </c>
      <c r="C85" s="18">
        <v>4579.3999999999996</v>
      </c>
      <c r="D85" s="51">
        <v>2781.0307299999999</v>
      </c>
      <c r="G85" s="12" t="str" cm="1">
        <f t="array" ref="G85">_xlfn.IFS(
A85&lt;=-1,"(&gt;=100%)",
A85&lt;=-0.9,"(99.9%-90%)",
A85&lt;=-0.8,"(89.9%-80%)",
A85&lt;=-0.7,"(79.9%-70%)",
A85&lt;=-0.6,"(69.9%-60%)",
A85&lt;=-0.5,"(59.9%-50%)",
A85&lt;=-0.4,"(49.9%-40%)",
A85&lt;=-0.3,"(39.9%-30%)",
A85&lt;=-0.2,"(29.9%-20%)",
A85&lt;=-0.1,"(19.9%-10%)",
A85&lt;0,"(9.9%-0.01%)",
A85&lt;=0.0999,"0%-9.9%",
A85&lt;=0.1999,"10%-19.9%",
A85&lt;=0.2999,"20%-29.9%",
A85&lt;=0.3999,"30%-39.9%",
A85&lt;=0.4999,"40%-49.9%",
A85&lt;=0.5999,"50%-59.9%",
A85&lt;=0.6999,"60%-69.9%",
A85&lt;=0.7999,"70%-79.9%",
A85&lt;=0.8999,"80%-89.9%",
A85&lt;=0.999,"90%-99.9%",
A85&lt;=5,"&gt;100%",
A85&gt;5,"&gt;500%"
)</f>
        <v>(39.9%-30%)</v>
      </c>
      <c r="H85" s="15">
        <f t="shared" si="3"/>
        <v>-0.39270849237891425</v>
      </c>
      <c r="I85" s="15">
        <f t="shared" si="4"/>
        <v>-0.39270849237891425</v>
      </c>
      <c r="J85" s="12">
        <f t="shared" si="5"/>
        <v>1</v>
      </c>
    </row>
    <row r="86" spans="1:10" x14ac:dyDescent="0.25">
      <c r="A86" s="50">
        <v>-0.38779405299207975</v>
      </c>
      <c r="B86" s="12" t="s">
        <v>644</v>
      </c>
      <c r="C86" s="18">
        <v>2465.576</v>
      </c>
      <c r="D86" s="51">
        <v>1509.44029</v>
      </c>
      <c r="G86" s="12" t="str" cm="1">
        <f t="array" ref="G86">_xlfn.IFS(
A86&lt;=-1,"(&gt;=100%)",
A86&lt;=-0.9,"(99.9%-90%)",
A86&lt;=-0.8,"(89.9%-80%)",
A86&lt;=-0.7,"(79.9%-70%)",
A86&lt;=-0.6,"(69.9%-60%)",
A86&lt;=-0.5,"(59.9%-50%)",
A86&lt;=-0.4,"(49.9%-40%)",
A86&lt;=-0.3,"(39.9%-30%)",
A86&lt;=-0.2,"(29.9%-20%)",
A86&lt;=-0.1,"(19.9%-10%)",
A86&lt;0,"(9.9%-0.01%)",
A86&lt;=0.0999,"0%-9.9%",
A86&lt;=0.1999,"10%-19.9%",
A86&lt;=0.2999,"20%-29.9%",
A86&lt;=0.3999,"30%-39.9%",
A86&lt;=0.4999,"40%-49.9%",
A86&lt;=0.5999,"50%-59.9%",
A86&lt;=0.6999,"60%-69.9%",
A86&lt;=0.7999,"70%-79.9%",
A86&lt;=0.8999,"80%-89.9%",
A86&lt;=0.999,"90%-99.9%",
A86&lt;=5,"&gt;100%",
A86&gt;5,"&gt;500%"
)</f>
        <v>(39.9%-30%)</v>
      </c>
      <c r="H86" s="15">
        <f t="shared" si="3"/>
        <v>-0.38779405299207975</v>
      </c>
      <c r="I86" s="15">
        <f t="shared" si="4"/>
        <v>-0.38779405299207975</v>
      </c>
      <c r="J86" s="12">
        <f t="shared" si="5"/>
        <v>1</v>
      </c>
    </row>
    <row r="87" spans="1:10" x14ac:dyDescent="0.25">
      <c r="A87" s="50">
        <v>-0.38568226715280074</v>
      </c>
      <c r="B87" s="12" t="s">
        <v>374</v>
      </c>
      <c r="C87" s="18">
        <v>301.7</v>
      </c>
      <c r="D87" s="51">
        <v>185.33966000000001</v>
      </c>
      <c r="G87" s="12" t="str" cm="1">
        <f t="array" ref="G87">_xlfn.IFS(
A87&lt;=-1,"(&gt;=100%)",
A87&lt;=-0.9,"(99.9%-90%)",
A87&lt;=-0.8,"(89.9%-80%)",
A87&lt;=-0.7,"(79.9%-70%)",
A87&lt;=-0.6,"(69.9%-60%)",
A87&lt;=-0.5,"(59.9%-50%)",
A87&lt;=-0.4,"(49.9%-40%)",
A87&lt;=-0.3,"(39.9%-30%)",
A87&lt;=-0.2,"(29.9%-20%)",
A87&lt;=-0.1,"(19.9%-10%)",
A87&lt;0,"(9.9%-0.01%)",
A87&lt;=0.0999,"0%-9.9%",
A87&lt;=0.1999,"10%-19.9%",
A87&lt;=0.2999,"20%-29.9%",
A87&lt;=0.3999,"30%-39.9%",
A87&lt;=0.4999,"40%-49.9%",
A87&lt;=0.5999,"50%-59.9%",
A87&lt;=0.6999,"60%-69.9%",
A87&lt;=0.7999,"70%-79.9%",
A87&lt;=0.8999,"80%-89.9%",
A87&lt;=0.999,"90%-99.9%",
A87&lt;=5,"&gt;100%",
A87&gt;5,"&gt;500%"
)</f>
        <v>(39.9%-30%)</v>
      </c>
      <c r="H87" s="15">
        <f t="shared" si="3"/>
        <v>-0.38568226715280074</v>
      </c>
      <c r="I87" s="15">
        <f t="shared" si="4"/>
        <v>-0.38568226715280074</v>
      </c>
      <c r="J87" s="12">
        <f t="shared" si="5"/>
        <v>1</v>
      </c>
    </row>
    <row r="88" spans="1:10" x14ac:dyDescent="0.25">
      <c r="A88" s="50">
        <v>-0.38157731767614345</v>
      </c>
      <c r="B88" s="12" t="s">
        <v>933</v>
      </c>
      <c r="C88" s="18">
        <v>161.80000000000001</v>
      </c>
      <c r="D88" s="51">
        <v>100.06079</v>
      </c>
      <c r="G88" s="12" t="str" cm="1">
        <f t="array" ref="G88">_xlfn.IFS(
A88&lt;=-1,"(&gt;=100%)",
A88&lt;=-0.9,"(99.9%-90%)",
A88&lt;=-0.8,"(89.9%-80%)",
A88&lt;=-0.7,"(79.9%-70%)",
A88&lt;=-0.6,"(69.9%-60%)",
A88&lt;=-0.5,"(59.9%-50%)",
A88&lt;=-0.4,"(49.9%-40%)",
A88&lt;=-0.3,"(39.9%-30%)",
A88&lt;=-0.2,"(29.9%-20%)",
A88&lt;=-0.1,"(19.9%-10%)",
A88&lt;0,"(9.9%-0.01%)",
A88&lt;=0.0999,"0%-9.9%",
A88&lt;=0.1999,"10%-19.9%",
A88&lt;=0.2999,"20%-29.9%",
A88&lt;=0.3999,"30%-39.9%",
A88&lt;=0.4999,"40%-49.9%",
A88&lt;=0.5999,"50%-59.9%",
A88&lt;=0.6999,"60%-69.9%",
A88&lt;=0.7999,"70%-79.9%",
A88&lt;=0.8999,"80%-89.9%",
A88&lt;=0.999,"90%-99.9%",
A88&lt;=5,"&gt;100%",
A88&gt;5,"&gt;500%"
)</f>
        <v>(39.9%-30%)</v>
      </c>
      <c r="H88" s="15">
        <f t="shared" si="3"/>
        <v>-0.38157731767614345</v>
      </c>
      <c r="I88" s="15">
        <f t="shared" si="4"/>
        <v>-0.38157731767614345</v>
      </c>
      <c r="J88" s="12">
        <f t="shared" si="5"/>
        <v>1</v>
      </c>
    </row>
    <row r="89" spans="1:10" x14ac:dyDescent="0.25">
      <c r="A89" s="50">
        <v>-0.37970863764728807</v>
      </c>
      <c r="B89" s="12" t="s">
        <v>311</v>
      </c>
      <c r="C89" s="18">
        <v>1026.9000000000001</v>
      </c>
      <c r="D89" s="51">
        <v>636.97719999999993</v>
      </c>
      <c r="G89" s="12" t="str" cm="1">
        <f t="array" ref="G89">_xlfn.IFS(
A89&lt;=-1,"(&gt;=100%)",
A89&lt;=-0.9,"(99.9%-90%)",
A89&lt;=-0.8,"(89.9%-80%)",
A89&lt;=-0.7,"(79.9%-70%)",
A89&lt;=-0.6,"(69.9%-60%)",
A89&lt;=-0.5,"(59.9%-50%)",
A89&lt;=-0.4,"(49.9%-40%)",
A89&lt;=-0.3,"(39.9%-30%)",
A89&lt;=-0.2,"(29.9%-20%)",
A89&lt;=-0.1,"(19.9%-10%)",
A89&lt;0,"(9.9%-0.01%)",
A89&lt;=0.0999,"0%-9.9%",
A89&lt;=0.1999,"10%-19.9%",
A89&lt;=0.2999,"20%-29.9%",
A89&lt;=0.3999,"30%-39.9%",
A89&lt;=0.4999,"40%-49.9%",
A89&lt;=0.5999,"50%-59.9%",
A89&lt;=0.6999,"60%-69.9%",
A89&lt;=0.7999,"70%-79.9%",
A89&lt;=0.8999,"80%-89.9%",
A89&lt;=0.999,"90%-99.9%",
A89&lt;=5,"&gt;100%",
A89&gt;5,"&gt;500%"
)</f>
        <v>(39.9%-30%)</v>
      </c>
      <c r="H89" s="15">
        <f t="shared" si="3"/>
        <v>-0.37970863764728807</v>
      </c>
      <c r="I89" s="15">
        <f t="shared" si="4"/>
        <v>-0.37970863764728807</v>
      </c>
      <c r="J89" s="12">
        <f t="shared" si="5"/>
        <v>1</v>
      </c>
    </row>
    <row r="90" spans="1:10" x14ac:dyDescent="0.25">
      <c r="A90" s="50">
        <v>-0.37898743083716313</v>
      </c>
      <c r="B90" s="12" t="s">
        <v>453</v>
      </c>
      <c r="C90" s="18">
        <v>5548.5</v>
      </c>
      <c r="D90" s="51">
        <v>3445.6882400000004</v>
      </c>
      <c r="G90" s="12" t="str" cm="1">
        <f t="array" ref="G90">_xlfn.IFS(
A90&lt;=-1,"(&gt;=100%)",
A90&lt;=-0.9,"(99.9%-90%)",
A90&lt;=-0.8,"(89.9%-80%)",
A90&lt;=-0.7,"(79.9%-70%)",
A90&lt;=-0.6,"(69.9%-60%)",
A90&lt;=-0.5,"(59.9%-50%)",
A90&lt;=-0.4,"(49.9%-40%)",
A90&lt;=-0.3,"(39.9%-30%)",
A90&lt;=-0.2,"(29.9%-20%)",
A90&lt;=-0.1,"(19.9%-10%)",
A90&lt;0,"(9.9%-0.01%)",
A90&lt;=0.0999,"0%-9.9%",
A90&lt;=0.1999,"10%-19.9%",
A90&lt;=0.2999,"20%-29.9%",
A90&lt;=0.3999,"30%-39.9%",
A90&lt;=0.4999,"40%-49.9%",
A90&lt;=0.5999,"50%-59.9%",
A90&lt;=0.6999,"60%-69.9%",
A90&lt;=0.7999,"70%-79.9%",
A90&lt;=0.8999,"80%-89.9%",
A90&lt;=0.999,"90%-99.9%",
A90&lt;=5,"&gt;100%",
A90&gt;5,"&gt;500%"
)</f>
        <v>(39.9%-30%)</v>
      </c>
      <c r="H90" s="15">
        <f t="shared" si="3"/>
        <v>-0.37898743083716313</v>
      </c>
      <c r="I90" s="15">
        <f t="shared" si="4"/>
        <v>-0.37898743083716313</v>
      </c>
      <c r="J90" s="12">
        <f t="shared" si="5"/>
        <v>1</v>
      </c>
    </row>
    <row r="91" spans="1:10" x14ac:dyDescent="0.25">
      <c r="A91" s="50">
        <v>-0.37798599182004083</v>
      </c>
      <c r="B91" s="12" t="s">
        <v>14</v>
      </c>
      <c r="C91" s="18">
        <v>195.6</v>
      </c>
      <c r="D91" s="51">
        <v>121.66594000000001</v>
      </c>
      <c r="G91" s="12" t="str" cm="1">
        <f t="array" ref="G91">_xlfn.IFS(
A91&lt;=-1,"(&gt;=100%)",
A91&lt;=-0.9,"(99.9%-90%)",
A91&lt;=-0.8,"(89.9%-80%)",
A91&lt;=-0.7,"(79.9%-70%)",
A91&lt;=-0.6,"(69.9%-60%)",
A91&lt;=-0.5,"(59.9%-50%)",
A91&lt;=-0.4,"(49.9%-40%)",
A91&lt;=-0.3,"(39.9%-30%)",
A91&lt;=-0.2,"(29.9%-20%)",
A91&lt;=-0.1,"(19.9%-10%)",
A91&lt;0,"(9.9%-0.01%)",
A91&lt;=0.0999,"0%-9.9%",
A91&lt;=0.1999,"10%-19.9%",
A91&lt;=0.2999,"20%-29.9%",
A91&lt;=0.3999,"30%-39.9%",
A91&lt;=0.4999,"40%-49.9%",
A91&lt;=0.5999,"50%-59.9%",
A91&lt;=0.6999,"60%-69.9%",
A91&lt;=0.7999,"70%-79.9%",
A91&lt;=0.8999,"80%-89.9%",
A91&lt;=0.999,"90%-99.9%",
A91&lt;=5,"&gt;100%",
A91&gt;5,"&gt;500%"
)</f>
        <v>(39.9%-30%)</v>
      </c>
      <c r="H91" s="15">
        <f t="shared" si="3"/>
        <v>-0.37798599182004083</v>
      </c>
      <c r="I91" s="15">
        <f t="shared" si="4"/>
        <v>-0.37798599182004083</v>
      </c>
      <c r="J91" s="12">
        <f t="shared" si="5"/>
        <v>1</v>
      </c>
    </row>
    <row r="92" spans="1:10" x14ac:dyDescent="0.25">
      <c r="A92" s="50">
        <v>-0.37524274725558371</v>
      </c>
      <c r="B92" s="12" t="s">
        <v>794</v>
      </c>
      <c r="C92" s="18">
        <v>2253.2077599999998</v>
      </c>
      <c r="D92" s="51">
        <v>1407.7078899999999</v>
      </c>
      <c r="G92" s="12" t="str" cm="1">
        <f t="array" ref="G92">_xlfn.IFS(
A92&lt;=-1,"(&gt;=100%)",
A92&lt;=-0.9,"(99.9%-90%)",
A92&lt;=-0.8,"(89.9%-80%)",
A92&lt;=-0.7,"(79.9%-70%)",
A92&lt;=-0.6,"(69.9%-60%)",
A92&lt;=-0.5,"(59.9%-50%)",
A92&lt;=-0.4,"(49.9%-40%)",
A92&lt;=-0.3,"(39.9%-30%)",
A92&lt;=-0.2,"(29.9%-20%)",
A92&lt;=-0.1,"(19.9%-10%)",
A92&lt;0,"(9.9%-0.01%)",
A92&lt;=0.0999,"0%-9.9%",
A92&lt;=0.1999,"10%-19.9%",
A92&lt;=0.2999,"20%-29.9%",
A92&lt;=0.3999,"30%-39.9%",
A92&lt;=0.4999,"40%-49.9%",
A92&lt;=0.5999,"50%-59.9%",
A92&lt;=0.6999,"60%-69.9%",
A92&lt;=0.7999,"70%-79.9%",
A92&lt;=0.8999,"80%-89.9%",
A92&lt;=0.999,"90%-99.9%",
A92&lt;=5,"&gt;100%",
A92&gt;5,"&gt;500%"
)</f>
        <v>(39.9%-30%)</v>
      </c>
      <c r="H92" s="15">
        <f t="shared" si="3"/>
        <v>-0.37524274725558371</v>
      </c>
      <c r="I92" s="15">
        <f t="shared" si="4"/>
        <v>-0.37524274725558371</v>
      </c>
      <c r="J92" s="12">
        <f t="shared" si="5"/>
        <v>1</v>
      </c>
    </row>
    <row r="93" spans="1:10" x14ac:dyDescent="0.25">
      <c r="A93" s="50">
        <v>-0.37363774091627167</v>
      </c>
      <c r="B93" s="12" t="s">
        <v>154</v>
      </c>
      <c r="C93" s="18">
        <v>14559</v>
      </c>
      <c r="D93" s="51">
        <v>9119.2081300000009</v>
      </c>
      <c r="G93" s="12" t="str" cm="1">
        <f t="array" ref="G93">_xlfn.IFS(
A93&lt;=-1,"(&gt;=100%)",
A93&lt;=-0.9,"(99.9%-90%)",
A93&lt;=-0.8,"(89.9%-80%)",
A93&lt;=-0.7,"(79.9%-70%)",
A93&lt;=-0.6,"(69.9%-60%)",
A93&lt;=-0.5,"(59.9%-50%)",
A93&lt;=-0.4,"(49.9%-40%)",
A93&lt;=-0.3,"(39.9%-30%)",
A93&lt;=-0.2,"(29.9%-20%)",
A93&lt;=-0.1,"(19.9%-10%)",
A93&lt;0,"(9.9%-0.01%)",
A93&lt;=0.0999,"0%-9.9%",
A93&lt;=0.1999,"10%-19.9%",
A93&lt;=0.2999,"20%-29.9%",
A93&lt;=0.3999,"30%-39.9%",
A93&lt;=0.4999,"40%-49.9%",
A93&lt;=0.5999,"50%-59.9%",
A93&lt;=0.6999,"60%-69.9%",
A93&lt;=0.7999,"70%-79.9%",
A93&lt;=0.8999,"80%-89.9%",
A93&lt;=0.999,"90%-99.9%",
A93&lt;=5,"&gt;100%",
A93&gt;5,"&gt;500%"
)</f>
        <v>(39.9%-30%)</v>
      </c>
      <c r="H93" s="15">
        <f t="shared" si="3"/>
        <v>-0.37363774091627167</v>
      </c>
      <c r="I93" s="15">
        <f t="shared" si="4"/>
        <v>-0.37363774091627167</v>
      </c>
      <c r="J93" s="12">
        <f t="shared" si="5"/>
        <v>1</v>
      </c>
    </row>
    <row r="94" spans="1:10" x14ac:dyDescent="0.25">
      <c r="A94" s="50">
        <v>-0.36964041623843774</v>
      </c>
      <c r="B94" s="12" t="s">
        <v>24</v>
      </c>
      <c r="C94" s="18">
        <v>389.2</v>
      </c>
      <c r="D94" s="51">
        <v>245.33595000000003</v>
      </c>
      <c r="G94" s="12" t="str" cm="1">
        <f t="array" ref="G94">_xlfn.IFS(
A94&lt;=-1,"(&gt;=100%)",
A94&lt;=-0.9,"(99.9%-90%)",
A94&lt;=-0.8,"(89.9%-80%)",
A94&lt;=-0.7,"(79.9%-70%)",
A94&lt;=-0.6,"(69.9%-60%)",
A94&lt;=-0.5,"(59.9%-50%)",
A94&lt;=-0.4,"(49.9%-40%)",
A94&lt;=-0.3,"(39.9%-30%)",
A94&lt;=-0.2,"(29.9%-20%)",
A94&lt;=-0.1,"(19.9%-10%)",
A94&lt;0,"(9.9%-0.01%)",
A94&lt;=0.0999,"0%-9.9%",
A94&lt;=0.1999,"10%-19.9%",
A94&lt;=0.2999,"20%-29.9%",
A94&lt;=0.3999,"30%-39.9%",
A94&lt;=0.4999,"40%-49.9%",
A94&lt;=0.5999,"50%-59.9%",
A94&lt;=0.6999,"60%-69.9%",
A94&lt;=0.7999,"70%-79.9%",
A94&lt;=0.8999,"80%-89.9%",
A94&lt;=0.999,"90%-99.9%",
A94&lt;=5,"&gt;100%",
A94&gt;5,"&gt;500%"
)</f>
        <v>(39.9%-30%)</v>
      </c>
      <c r="H94" s="15">
        <f t="shared" si="3"/>
        <v>-0.36964041623843774</v>
      </c>
      <c r="I94" s="15">
        <f t="shared" si="4"/>
        <v>-0.36964041623843774</v>
      </c>
      <c r="J94" s="12">
        <f t="shared" si="5"/>
        <v>1</v>
      </c>
    </row>
    <row r="95" spans="1:10" x14ac:dyDescent="0.25">
      <c r="A95" s="50">
        <v>-0.36700312984059674</v>
      </c>
      <c r="B95" s="12" t="s">
        <v>468</v>
      </c>
      <c r="C95" s="18">
        <v>9102.7000000000007</v>
      </c>
      <c r="D95" s="51">
        <v>5761.9806100000005</v>
      </c>
      <c r="G95" s="12" t="str" cm="1">
        <f t="array" ref="G95">_xlfn.IFS(
A95&lt;=-1,"(&gt;=100%)",
A95&lt;=-0.9,"(99.9%-90%)",
A95&lt;=-0.8,"(89.9%-80%)",
A95&lt;=-0.7,"(79.9%-70%)",
A95&lt;=-0.6,"(69.9%-60%)",
A95&lt;=-0.5,"(59.9%-50%)",
A95&lt;=-0.4,"(49.9%-40%)",
A95&lt;=-0.3,"(39.9%-30%)",
A95&lt;=-0.2,"(29.9%-20%)",
A95&lt;=-0.1,"(19.9%-10%)",
A95&lt;0,"(9.9%-0.01%)",
A95&lt;=0.0999,"0%-9.9%",
A95&lt;=0.1999,"10%-19.9%",
A95&lt;=0.2999,"20%-29.9%",
A95&lt;=0.3999,"30%-39.9%",
A95&lt;=0.4999,"40%-49.9%",
A95&lt;=0.5999,"50%-59.9%",
A95&lt;=0.6999,"60%-69.9%",
A95&lt;=0.7999,"70%-79.9%",
A95&lt;=0.8999,"80%-89.9%",
A95&lt;=0.999,"90%-99.9%",
A95&lt;=5,"&gt;100%",
A95&gt;5,"&gt;500%"
)</f>
        <v>(39.9%-30%)</v>
      </c>
      <c r="H95" s="15">
        <f t="shared" si="3"/>
        <v>-0.36700312984059674</v>
      </c>
      <c r="I95" s="15">
        <f t="shared" si="4"/>
        <v>-0.36700312984059674</v>
      </c>
      <c r="J95" s="12">
        <f t="shared" si="5"/>
        <v>1</v>
      </c>
    </row>
    <row r="96" spans="1:10" x14ac:dyDescent="0.25">
      <c r="A96" s="50">
        <v>-0.3664052490626673</v>
      </c>
      <c r="B96" s="12" t="s">
        <v>10</v>
      </c>
      <c r="C96" s="18">
        <v>373.4</v>
      </c>
      <c r="D96" s="51">
        <v>236.58428000000001</v>
      </c>
      <c r="G96" s="12" t="str" cm="1">
        <f t="array" ref="G96">_xlfn.IFS(
A96&lt;=-1,"(&gt;=100%)",
A96&lt;=-0.9,"(99.9%-90%)",
A96&lt;=-0.8,"(89.9%-80%)",
A96&lt;=-0.7,"(79.9%-70%)",
A96&lt;=-0.6,"(69.9%-60%)",
A96&lt;=-0.5,"(59.9%-50%)",
A96&lt;=-0.4,"(49.9%-40%)",
A96&lt;=-0.3,"(39.9%-30%)",
A96&lt;=-0.2,"(29.9%-20%)",
A96&lt;=-0.1,"(19.9%-10%)",
A96&lt;0,"(9.9%-0.01%)",
A96&lt;=0.0999,"0%-9.9%",
A96&lt;=0.1999,"10%-19.9%",
A96&lt;=0.2999,"20%-29.9%",
A96&lt;=0.3999,"30%-39.9%",
A96&lt;=0.4999,"40%-49.9%",
A96&lt;=0.5999,"50%-59.9%",
A96&lt;=0.6999,"60%-69.9%",
A96&lt;=0.7999,"70%-79.9%",
A96&lt;=0.8999,"80%-89.9%",
A96&lt;=0.999,"90%-99.9%",
A96&lt;=5,"&gt;100%",
A96&gt;5,"&gt;500%"
)</f>
        <v>(39.9%-30%)</v>
      </c>
      <c r="H96" s="15">
        <f t="shared" si="3"/>
        <v>-0.3664052490626673</v>
      </c>
      <c r="I96" s="15">
        <f t="shared" si="4"/>
        <v>-0.3664052490626673</v>
      </c>
      <c r="J96" s="12">
        <f t="shared" si="5"/>
        <v>1</v>
      </c>
    </row>
    <row r="97" spans="1:10" x14ac:dyDescent="0.25">
      <c r="A97" s="50">
        <v>-0.36631804115378402</v>
      </c>
      <c r="B97" s="12" t="s">
        <v>597</v>
      </c>
      <c r="C97" s="18">
        <v>692.81600000000003</v>
      </c>
      <c r="D97" s="51">
        <v>439.02499999999998</v>
      </c>
      <c r="G97" s="12" t="str" cm="1">
        <f t="array" ref="G97">_xlfn.IFS(
A97&lt;=-1,"(&gt;=100%)",
A97&lt;=-0.9,"(99.9%-90%)",
A97&lt;=-0.8,"(89.9%-80%)",
A97&lt;=-0.7,"(79.9%-70%)",
A97&lt;=-0.6,"(69.9%-60%)",
A97&lt;=-0.5,"(59.9%-50%)",
A97&lt;=-0.4,"(49.9%-40%)",
A97&lt;=-0.3,"(39.9%-30%)",
A97&lt;=-0.2,"(29.9%-20%)",
A97&lt;=-0.1,"(19.9%-10%)",
A97&lt;0,"(9.9%-0.01%)",
A97&lt;=0.0999,"0%-9.9%",
A97&lt;=0.1999,"10%-19.9%",
A97&lt;=0.2999,"20%-29.9%",
A97&lt;=0.3999,"30%-39.9%",
A97&lt;=0.4999,"40%-49.9%",
A97&lt;=0.5999,"50%-59.9%",
A97&lt;=0.6999,"60%-69.9%",
A97&lt;=0.7999,"70%-79.9%",
A97&lt;=0.8999,"80%-89.9%",
A97&lt;=0.999,"90%-99.9%",
A97&lt;=5,"&gt;100%",
A97&gt;5,"&gt;500%"
)</f>
        <v>(39.9%-30%)</v>
      </c>
      <c r="H97" s="15">
        <f t="shared" si="3"/>
        <v>-0.36631804115378402</v>
      </c>
      <c r="I97" s="15">
        <f t="shared" si="4"/>
        <v>-0.36631804115378402</v>
      </c>
      <c r="J97" s="12">
        <f t="shared" si="5"/>
        <v>1</v>
      </c>
    </row>
    <row r="98" spans="1:10" x14ac:dyDescent="0.25">
      <c r="A98" s="50">
        <v>-0.36501206694560673</v>
      </c>
      <c r="B98" s="12" t="s">
        <v>881</v>
      </c>
      <c r="C98" s="18">
        <v>597.5</v>
      </c>
      <c r="D98" s="51">
        <v>379.40528999999998</v>
      </c>
      <c r="G98" s="12" t="str" cm="1">
        <f t="array" ref="G98">_xlfn.IFS(
A98&lt;=-1,"(&gt;=100%)",
A98&lt;=-0.9,"(99.9%-90%)",
A98&lt;=-0.8,"(89.9%-80%)",
A98&lt;=-0.7,"(79.9%-70%)",
A98&lt;=-0.6,"(69.9%-60%)",
A98&lt;=-0.5,"(59.9%-50%)",
A98&lt;=-0.4,"(49.9%-40%)",
A98&lt;=-0.3,"(39.9%-30%)",
A98&lt;=-0.2,"(29.9%-20%)",
A98&lt;=-0.1,"(19.9%-10%)",
A98&lt;0,"(9.9%-0.01%)",
A98&lt;=0.0999,"0%-9.9%",
A98&lt;=0.1999,"10%-19.9%",
A98&lt;=0.2999,"20%-29.9%",
A98&lt;=0.3999,"30%-39.9%",
A98&lt;=0.4999,"40%-49.9%",
A98&lt;=0.5999,"50%-59.9%",
A98&lt;=0.6999,"60%-69.9%",
A98&lt;=0.7999,"70%-79.9%",
A98&lt;=0.8999,"80%-89.9%",
A98&lt;=0.999,"90%-99.9%",
A98&lt;=5,"&gt;100%",
A98&gt;5,"&gt;500%"
)</f>
        <v>(39.9%-30%)</v>
      </c>
      <c r="H98" s="15">
        <f t="shared" si="3"/>
        <v>-0.36501206694560673</v>
      </c>
      <c r="I98" s="15">
        <f t="shared" si="4"/>
        <v>-0.36501206694560673</v>
      </c>
      <c r="J98" s="12">
        <f t="shared" si="5"/>
        <v>1</v>
      </c>
    </row>
    <row r="99" spans="1:10" x14ac:dyDescent="0.25">
      <c r="A99" s="50">
        <v>-0.36234090620368403</v>
      </c>
      <c r="B99" s="12" t="s">
        <v>343</v>
      </c>
      <c r="C99" s="18">
        <v>472.3</v>
      </c>
      <c r="D99" s="51">
        <v>301.16639000000004</v>
      </c>
      <c r="G99" s="12" t="str" cm="1">
        <f t="array" ref="G99">_xlfn.IFS(
A99&lt;=-1,"(&gt;=100%)",
A99&lt;=-0.9,"(99.9%-90%)",
A99&lt;=-0.8,"(89.9%-80%)",
A99&lt;=-0.7,"(79.9%-70%)",
A99&lt;=-0.6,"(69.9%-60%)",
A99&lt;=-0.5,"(59.9%-50%)",
A99&lt;=-0.4,"(49.9%-40%)",
A99&lt;=-0.3,"(39.9%-30%)",
A99&lt;=-0.2,"(29.9%-20%)",
A99&lt;=-0.1,"(19.9%-10%)",
A99&lt;0,"(9.9%-0.01%)",
A99&lt;=0.0999,"0%-9.9%",
A99&lt;=0.1999,"10%-19.9%",
A99&lt;=0.2999,"20%-29.9%",
A99&lt;=0.3999,"30%-39.9%",
A99&lt;=0.4999,"40%-49.9%",
A99&lt;=0.5999,"50%-59.9%",
A99&lt;=0.6999,"60%-69.9%",
A99&lt;=0.7999,"70%-79.9%",
A99&lt;=0.8999,"80%-89.9%",
A99&lt;=0.999,"90%-99.9%",
A99&lt;=5,"&gt;100%",
A99&gt;5,"&gt;500%"
)</f>
        <v>(39.9%-30%)</v>
      </c>
      <c r="H99" s="15">
        <f t="shared" si="3"/>
        <v>-0.36234090620368403</v>
      </c>
      <c r="I99" s="15">
        <f t="shared" si="4"/>
        <v>-0.36234090620368403</v>
      </c>
      <c r="J99" s="12">
        <f t="shared" si="5"/>
        <v>1</v>
      </c>
    </row>
    <row r="100" spans="1:10" x14ac:dyDescent="0.25">
      <c r="A100" s="50">
        <v>-0.36103715913291123</v>
      </c>
      <c r="B100" s="12" t="s">
        <v>770</v>
      </c>
      <c r="C100" s="18">
        <v>2324.60914</v>
      </c>
      <c r="D100" s="51">
        <v>1485.3388600000001</v>
      </c>
      <c r="G100" s="12" t="str" cm="1">
        <f t="array" ref="G100">_xlfn.IFS(
A100&lt;=-1,"(&gt;=100%)",
A100&lt;=-0.9,"(99.9%-90%)",
A100&lt;=-0.8,"(89.9%-80%)",
A100&lt;=-0.7,"(79.9%-70%)",
A100&lt;=-0.6,"(69.9%-60%)",
A100&lt;=-0.5,"(59.9%-50%)",
A100&lt;=-0.4,"(49.9%-40%)",
A100&lt;=-0.3,"(39.9%-30%)",
A100&lt;=-0.2,"(29.9%-20%)",
A100&lt;=-0.1,"(19.9%-10%)",
A100&lt;0,"(9.9%-0.01%)",
A100&lt;=0.0999,"0%-9.9%",
A100&lt;=0.1999,"10%-19.9%",
A100&lt;=0.2999,"20%-29.9%",
A100&lt;=0.3999,"30%-39.9%",
A100&lt;=0.4999,"40%-49.9%",
A100&lt;=0.5999,"50%-59.9%",
A100&lt;=0.6999,"60%-69.9%",
A100&lt;=0.7999,"70%-79.9%",
A100&lt;=0.8999,"80%-89.9%",
A100&lt;=0.999,"90%-99.9%",
A100&lt;=5,"&gt;100%",
A100&gt;5,"&gt;500%"
)</f>
        <v>(39.9%-30%)</v>
      </c>
      <c r="H100" s="15">
        <f t="shared" si="3"/>
        <v>-0.36103715913291123</v>
      </c>
      <c r="I100" s="15">
        <f t="shared" si="4"/>
        <v>-0.36103715913291123</v>
      </c>
      <c r="J100" s="12">
        <f t="shared" si="5"/>
        <v>1</v>
      </c>
    </row>
    <row r="101" spans="1:10" x14ac:dyDescent="0.25">
      <c r="A101" s="50">
        <v>-0.3589160678076081</v>
      </c>
      <c r="B101" s="12" t="s">
        <v>375</v>
      </c>
      <c r="C101" s="18">
        <v>1232.9000000000001</v>
      </c>
      <c r="D101" s="51">
        <v>790.39238</v>
      </c>
      <c r="G101" s="12" t="str" cm="1">
        <f t="array" ref="G101">_xlfn.IFS(
A101&lt;=-1,"(&gt;=100%)",
A101&lt;=-0.9,"(99.9%-90%)",
A101&lt;=-0.8,"(89.9%-80%)",
A101&lt;=-0.7,"(79.9%-70%)",
A101&lt;=-0.6,"(69.9%-60%)",
A101&lt;=-0.5,"(59.9%-50%)",
A101&lt;=-0.4,"(49.9%-40%)",
A101&lt;=-0.3,"(39.9%-30%)",
A101&lt;=-0.2,"(29.9%-20%)",
A101&lt;=-0.1,"(19.9%-10%)",
A101&lt;0,"(9.9%-0.01%)",
A101&lt;=0.0999,"0%-9.9%",
A101&lt;=0.1999,"10%-19.9%",
A101&lt;=0.2999,"20%-29.9%",
A101&lt;=0.3999,"30%-39.9%",
A101&lt;=0.4999,"40%-49.9%",
A101&lt;=0.5999,"50%-59.9%",
A101&lt;=0.6999,"60%-69.9%",
A101&lt;=0.7999,"70%-79.9%",
A101&lt;=0.8999,"80%-89.9%",
A101&lt;=0.999,"90%-99.9%",
A101&lt;=5,"&gt;100%",
A101&gt;5,"&gt;500%"
)</f>
        <v>(39.9%-30%)</v>
      </c>
      <c r="H101" s="15">
        <f t="shared" si="3"/>
        <v>-0.3589160678076081</v>
      </c>
      <c r="I101" s="15">
        <f t="shared" si="4"/>
        <v>-0.3589160678076081</v>
      </c>
      <c r="J101" s="12">
        <f t="shared" si="5"/>
        <v>1</v>
      </c>
    </row>
    <row r="102" spans="1:10" x14ac:dyDescent="0.25">
      <c r="A102" s="50">
        <v>-0.35869695023019466</v>
      </c>
      <c r="B102" s="12" t="s">
        <v>531</v>
      </c>
      <c r="C102" s="18">
        <v>728.51400000000001</v>
      </c>
      <c r="D102" s="51">
        <v>467.19824999999997</v>
      </c>
      <c r="G102" s="12" t="str" cm="1">
        <f t="array" ref="G102">_xlfn.IFS(
A102&lt;=-1,"(&gt;=100%)",
A102&lt;=-0.9,"(99.9%-90%)",
A102&lt;=-0.8,"(89.9%-80%)",
A102&lt;=-0.7,"(79.9%-70%)",
A102&lt;=-0.6,"(69.9%-60%)",
A102&lt;=-0.5,"(59.9%-50%)",
A102&lt;=-0.4,"(49.9%-40%)",
A102&lt;=-0.3,"(39.9%-30%)",
A102&lt;=-0.2,"(29.9%-20%)",
A102&lt;=-0.1,"(19.9%-10%)",
A102&lt;0,"(9.9%-0.01%)",
A102&lt;=0.0999,"0%-9.9%",
A102&lt;=0.1999,"10%-19.9%",
A102&lt;=0.2999,"20%-29.9%",
A102&lt;=0.3999,"30%-39.9%",
A102&lt;=0.4999,"40%-49.9%",
A102&lt;=0.5999,"50%-59.9%",
A102&lt;=0.6999,"60%-69.9%",
A102&lt;=0.7999,"70%-79.9%",
A102&lt;=0.8999,"80%-89.9%",
A102&lt;=0.999,"90%-99.9%",
A102&lt;=5,"&gt;100%",
A102&gt;5,"&gt;500%"
)</f>
        <v>(39.9%-30%)</v>
      </c>
      <c r="H102" s="15">
        <f t="shared" si="3"/>
        <v>-0.35869695023019466</v>
      </c>
      <c r="I102" s="15">
        <f t="shared" si="4"/>
        <v>-0.35869695023019466</v>
      </c>
      <c r="J102" s="12">
        <f t="shared" si="5"/>
        <v>1</v>
      </c>
    </row>
    <row r="103" spans="1:10" x14ac:dyDescent="0.25">
      <c r="A103" s="50">
        <v>-0.3497750453939969</v>
      </c>
      <c r="B103" s="12" t="s">
        <v>774</v>
      </c>
      <c r="C103" s="18">
        <v>312.59640000000002</v>
      </c>
      <c r="D103" s="51">
        <v>203.25798</v>
      </c>
      <c r="G103" s="12" t="str" cm="1">
        <f t="array" ref="G103">_xlfn.IFS(
A103&lt;=-1,"(&gt;=100%)",
A103&lt;=-0.9,"(99.9%-90%)",
A103&lt;=-0.8,"(89.9%-80%)",
A103&lt;=-0.7,"(79.9%-70%)",
A103&lt;=-0.6,"(69.9%-60%)",
A103&lt;=-0.5,"(59.9%-50%)",
A103&lt;=-0.4,"(49.9%-40%)",
A103&lt;=-0.3,"(39.9%-30%)",
A103&lt;=-0.2,"(29.9%-20%)",
A103&lt;=-0.1,"(19.9%-10%)",
A103&lt;0,"(9.9%-0.01%)",
A103&lt;=0.0999,"0%-9.9%",
A103&lt;=0.1999,"10%-19.9%",
A103&lt;=0.2999,"20%-29.9%",
A103&lt;=0.3999,"30%-39.9%",
A103&lt;=0.4999,"40%-49.9%",
A103&lt;=0.5999,"50%-59.9%",
A103&lt;=0.6999,"60%-69.9%",
A103&lt;=0.7999,"70%-79.9%",
A103&lt;=0.8999,"80%-89.9%",
A103&lt;=0.999,"90%-99.9%",
A103&lt;=5,"&gt;100%",
A103&gt;5,"&gt;500%"
)</f>
        <v>(39.9%-30%)</v>
      </c>
      <c r="H103" s="15">
        <f t="shared" si="3"/>
        <v>-0.3497750453939969</v>
      </c>
      <c r="I103" s="15">
        <f t="shared" si="4"/>
        <v>-0.3497750453939969</v>
      </c>
      <c r="J103" s="12">
        <f t="shared" si="5"/>
        <v>1</v>
      </c>
    </row>
    <row r="104" spans="1:10" x14ac:dyDescent="0.25">
      <c r="A104" s="50">
        <v>-0.34973566158386632</v>
      </c>
      <c r="B104" s="12" t="s">
        <v>307</v>
      </c>
      <c r="C104" s="18">
        <v>406.6</v>
      </c>
      <c r="D104" s="51">
        <v>264.39747999999997</v>
      </c>
      <c r="G104" s="12" t="str" cm="1">
        <f t="array" ref="G104">_xlfn.IFS(
A104&lt;=-1,"(&gt;=100%)",
A104&lt;=-0.9,"(99.9%-90%)",
A104&lt;=-0.8,"(89.9%-80%)",
A104&lt;=-0.7,"(79.9%-70%)",
A104&lt;=-0.6,"(69.9%-60%)",
A104&lt;=-0.5,"(59.9%-50%)",
A104&lt;=-0.4,"(49.9%-40%)",
A104&lt;=-0.3,"(39.9%-30%)",
A104&lt;=-0.2,"(29.9%-20%)",
A104&lt;=-0.1,"(19.9%-10%)",
A104&lt;0,"(9.9%-0.01%)",
A104&lt;=0.0999,"0%-9.9%",
A104&lt;=0.1999,"10%-19.9%",
A104&lt;=0.2999,"20%-29.9%",
A104&lt;=0.3999,"30%-39.9%",
A104&lt;=0.4999,"40%-49.9%",
A104&lt;=0.5999,"50%-59.9%",
A104&lt;=0.6999,"60%-69.9%",
A104&lt;=0.7999,"70%-79.9%",
A104&lt;=0.8999,"80%-89.9%",
A104&lt;=0.999,"90%-99.9%",
A104&lt;=5,"&gt;100%",
A104&gt;5,"&gt;500%"
)</f>
        <v>(39.9%-30%)</v>
      </c>
      <c r="H104" s="15">
        <f t="shared" si="3"/>
        <v>-0.34973566158386632</v>
      </c>
      <c r="I104" s="15">
        <f t="shared" si="4"/>
        <v>-0.34973566158386632</v>
      </c>
      <c r="J104" s="12">
        <f t="shared" si="5"/>
        <v>1</v>
      </c>
    </row>
    <row r="105" spans="1:10" x14ac:dyDescent="0.25">
      <c r="A105" s="50">
        <v>-0.34554038888888888</v>
      </c>
      <c r="B105" s="12" t="s">
        <v>236</v>
      </c>
      <c r="C105" s="18">
        <v>1800</v>
      </c>
      <c r="D105" s="51">
        <v>1178.0273</v>
      </c>
      <c r="G105" s="12" t="str" cm="1">
        <f t="array" ref="G105">_xlfn.IFS(
A105&lt;=-1,"(&gt;=100%)",
A105&lt;=-0.9,"(99.9%-90%)",
A105&lt;=-0.8,"(89.9%-80%)",
A105&lt;=-0.7,"(79.9%-70%)",
A105&lt;=-0.6,"(69.9%-60%)",
A105&lt;=-0.5,"(59.9%-50%)",
A105&lt;=-0.4,"(49.9%-40%)",
A105&lt;=-0.3,"(39.9%-30%)",
A105&lt;=-0.2,"(29.9%-20%)",
A105&lt;=-0.1,"(19.9%-10%)",
A105&lt;0,"(9.9%-0.01%)",
A105&lt;=0.0999,"0%-9.9%",
A105&lt;=0.1999,"10%-19.9%",
A105&lt;=0.2999,"20%-29.9%",
A105&lt;=0.3999,"30%-39.9%",
A105&lt;=0.4999,"40%-49.9%",
A105&lt;=0.5999,"50%-59.9%",
A105&lt;=0.6999,"60%-69.9%",
A105&lt;=0.7999,"70%-79.9%",
A105&lt;=0.8999,"80%-89.9%",
A105&lt;=0.999,"90%-99.9%",
A105&lt;=5,"&gt;100%",
A105&gt;5,"&gt;500%"
)</f>
        <v>(39.9%-30%)</v>
      </c>
      <c r="H105" s="15">
        <f t="shared" si="3"/>
        <v>-0.34554038888888888</v>
      </c>
      <c r="I105" s="15">
        <f t="shared" si="4"/>
        <v>-0.34554038888888888</v>
      </c>
      <c r="J105" s="12">
        <f t="shared" si="5"/>
        <v>1</v>
      </c>
    </row>
    <row r="106" spans="1:10" x14ac:dyDescent="0.25">
      <c r="A106" s="50">
        <v>-0.34347418329789919</v>
      </c>
      <c r="B106" s="12" t="s">
        <v>150</v>
      </c>
      <c r="C106" s="18">
        <v>4374.3</v>
      </c>
      <c r="D106" s="51">
        <v>2871.8408799999997</v>
      </c>
      <c r="G106" s="12" t="str" cm="1">
        <f t="array" ref="G106">_xlfn.IFS(
A106&lt;=-1,"(&gt;=100%)",
A106&lt;=-0.9,"(99.9%-90%)",
A106&lt;=-0.8,"(89.9%-80%)",
A106&lt;=-0.7,"(79.9%-70%)",
A106&lt;=-0.6,"(69.9%-60%)",
A106&lt;=-0.5,"(59.9%-50%)",
A106&lt;=-0.4,"(49.9%-40%)",
A106&lt;=-0.3,"(39.9%-30%)",
A106&lt;=-0.2,"(29.9%-20%)",
A106&lt;=-0.1,"(19.9%-10%)",
A106&lt;0,"(9.9%-0.01%)",
A106&lt;=0.0999,"0%-9.9%",
A106&lt;=0.1999,"10%-19.9%",
A106&lt;=0.2999,"20%-29.9%",
A106&lt;=0.3999,"30%-39.9%",
A106&lt;=0.4999,"40%-49.9%",
A106&lt;=0.5999,"50%-59.9%",
A106&lt;=0.6999,"60%-69.9%",
A106&lt;=0.7999,"70%-79.9%",
A106&lt;=0.8999,"80%-89.9%",
A106&lt;=0.999,"90%-99.9%",
A106&lt;=5,"&gt;100%",
A106&gt;5,"&gt;500%"
)</f>
        <v>(39.9%-30%)</v>
      </c>
      <c r="H106" s="15">
        <f t="shared" si="3"/>
        <v>-0.34347418329789919</v>
      </c>
      <c r="I106" s="15">
        <f t="shared" si="4"/>
        <v>-0.34347418329789919</v>
      </c>
      <c r="J106" s="12">
        <f t="shared" si="5"/>
        <v>1</v>
      </c>
    </row>
    <row r="107" spans="1:10" x14ac:dyDescent="0.25">
      <c r="A107" s="50">
        <v>-0.34231687945925648</v>
      </c>
      <c r="B107" s="12" t="s">
        <v>595</v>
      </c>
      <c r="C107" s="18">
        <v>532.6</v>
      </c>
      <c r="D107" s="51">
        <v>350.28203000000002</v>
      </c>
      <c r="G107" s="12" t="str" cm="1">
        <f t="array" ref="G107">_xlfn.IFS(
A107&lt;=-1,"(&gt;=100%)",
A107&lt;=-0.9,"(99.9%-90%)",
A107&lt;=-0.8,"(89.9%-80%)",
A107&lt;=-0.7,"(79.9%-70%)",
A107&lt;=-0.6,"(69.9%-60%)",
A107&lt;=-0.5,"(59.9%-50%)",
A107&lt;=-0.4,"(49.9%-40%)",
A107&lt;=-0.3,"(39.9%-30%)",
A107&lt;=-0.2,"(29.9%-20%)",
A107&lt;=-0.1,"(19.9%-10%)",
A107&lt;0,"(9.9%-0.01%)",
A107&lt;=0.0999,"0%-9.9%",
A107&lt;=0.1999,"10%-19.9%",
A107&lt;=0.2999,"20%-29.9%",
A107&lt;=0.3999,"30%-39.9%",
A107&lt;=0.4999,"40%-49.9%",
A107&lt;=0.5999,"50%-59.9%",
A107&lt;=0.6999,"60%-69.9%",
A107&lt;=0.7999,"70%-79.9%",
A107&lt;=0.8999,"80%-89.9%",
A107&lt;=0.999,"90%-99.9%",
A107&lt;=5,"&gt;100%",
A107&gt;5,"&gt;500%"
)</f>
        <v>(39.9%-30%)</v>
      </c>
      <c r="H107" s="15">
        <f t="shared" si="3"/>
        <v>-0.34231687945925648</v>
      </c>
      <c r="I107" s="15">
        <f t="shared" si="4"/>
        <v>-0.34231687945925648</v>
      </c>
      <c r="J107" s="12">
        <f t="shared" si="5"/>
        <v>1</v>
      </c>
    </row>
    <row r="108" spans="1:10" x14ac:dyDescent="0.25">
      <c r="A108" s="50">
        <v>-0.33957471619365609</v>
      </c>
      <c r="B108" s="12" t="s">
        <v>358</v>
      </c>
      <c r="C108" s="18">
        <v>1198</v>
      </c>
      <c r="D108" s="51">
        <v>791.18948999999998</v>
      </c>
      <c r="G108" s="12" t="str" cm="1">
        <f t="array" ref="G108">_xlfn.IFS(
A108&lt;=-1,"(&gt;=100%)",
A108&lt;=-0.9,"(99.9%-90%)",
A108&lt;=-0.8,"(89.9%-80%)",
A108&lt;=-0.7,"(79.9%-70%)",
A108&lt;=-0.6,"(69.9%-60%)",
A108&lt;=-0.5,"(59.9%-50%)",
A108&lt;=-0.4,"(49.9%-40%)",
A108&lt;=-0.3,"(39.9%-30%)",
A108&lt;=-0.2,"(29.9%-20%)",
A108&lt;=-0.1,"(19.9%-10%)",
A108&lt;0,"(9.9%-0.01%)",
A108&lt;=0.0999,"0%-9.9%",
A108&lt;=0.1999,"10%-19.9%",
A108&lt;=0.2999,"20%-29.9%",
A108&lt;=0.3999,"30%-39.9%",
A108&lt;=0.4999,"40%-49.9%",
A108&lt;=0.5999,"50%-59.9%",
A108&lt;=0.6999,"60%-69.9%",
A108&lt;=0.7999,"70%-79.9%",
A108&lt;=0.8999,"80%-89.9%",
A108&lt;=0.999,"90%-99.9%",
A108&lt;=5,"&gt;100%",
A108&gt;5,"&gt;500%"
)</f>
        <v>(39.9%-30%)</v>
      </c>
      <c r="H108" s="15">
        <f t="shared" si="3"/>
        <v>-0.33957471619365609</v>
      </c>
      <c r="I108" s="15">
        <f t="shared" si="4"/>
        <v>-0.33957471619365609</v>
      </c>
      <c r="J108" s="12">
        <f t="shared" si="5"/>
        <v>1</v>
      </c>
    </row>
    <row r="109" spans="1:10" x14ac:dyDescent="0.25">
      <c r="A109" s="50">
        <v>-0.33838066627703106</v>
      </c>
      <c r="B109" s="12" t="s">
        <v>449</v>
      </c>
      <c r="C109" s="18">
        <v>855.5</v>
      </c>
      <c r="D109" s="51">
        <v>566.01533999999992</v>
      </c>
      <c r="G109" s="12" t="str" cm="1">
        <f t="array" ref="G109">_xlfn.IFS(
A109&lt;=-1,"(&gt;=100%)",
A109&lt;=-0.9,"(99.9%-90%)",
A109&lt;=-0.8,"(89.9%-80%)",
A109&lt;=-0.7,"(79.9%-70%)",
A109&lt;=-0.6,"(69.9%-60%)",
A109&lt;=-0.5,"(59.9%-50%)",
A109&lt;=-0.4,"(49.9%-40%)",
A109&lt;=-0.3,"(39.9%-30%)",
A109&lt;=-0.2,"(29.9%-20%)",
A109&lt;=-0.1,"(19.9%-10%)",
A109&lt;0,"(9.9%-0.01%)",
A109&lt;=0.0999,"0%-9.9%",
A109&lt;=0.1999,"10%-19.9%",
A109&lt;=0.2999,"20%-29.9%",
A109&lt;=0.3999,"30%-39.9%",
A109&lt;=0.4999,"40%-49.9%",
A109&lt;=0.5999,"50%-59.9%",
A109&lt;=0.6999,"60%-69.9%",
A109&lt;=0.7999,"70%-79.9%",
A109&lt;=0.8999,"80%-89.9%",
A109&lt;=0.999,"90%-99.9%",
A109&lt;=5,"&gt;100%",
A109&gt;5,"&gt;500%"
)</f>
        <v>(39.9%-30%)</v>
      </c>
      <c r="H109" s="15">
        <f t="shared" si="3"/>
        <v>-0.33838066627703106</v>
      </c>
      <c r="I109" s="15">
        <f t="shared" si="4"/>
        <v>-0.33838066627703106</v>
      </c>
      <c r="J109" s="12">
        <f t="shared" si="5"/>
        <v>1</v>
      </c>
    </row>
    <row r="110" spans="1:10" x14ac:dyDescent="0.25">
      <c r="A110" s="50">
        <v>-0.33531929673427835</v>
      </c>
      <c r="B110" s="12" t="s">
        <v>174</v>
      </c>
      <c r="C110" s="18">
        <v>2553.8000000000002</v>
      </c>
      <c r="D110" s="51">
        <v>1697.4615800000001</v>
      </c>
      <c r="G110" s="12" t="str" cm="1">
        <f t="array" ref="G110">_xlfn.IFS(
A110&lt;=-1,"(&gt;=100%)",
A110&lt;=-0.9,"(99.9%-90%)",
A110&lt;=-0.8,"(89.9%-80%)",
A110&lt;=-0.7,"(79.9%-70%)",
A110&lt;=-0.6,"(69.9%-60%)",
A110&lt;=-0.5,"(59.9%-50%)",
A110&lt;=-0.4,"(49.9%-40%)",
A110&lt;=-0.3,"(39.9%-30%)",
A110&lt;=-0.2,"(29.9%-20%)",
A110&lt;=-0.1,"(19.9%-10%)",
A110&lt;0,"(9.9%-0.01%)",
A110&lt;=0.0999,"0%-9.9%",
A110&lt;=0.1999,"10%-19.9%",
A110&lt;=0.2999,"20%-29.9%",
A110&lt;=0.3999,"30%-39.9%",
A110&lt;=0.4999,"40%-49.9%",
A110&lt;=0.5999,"50%-59.9%",
A110&lt;=0.6999,"60%-69.9%",
A110&lt;=0.7999,"70%-79.9%",
A110&lt;=0.8999,"80%-89.9%",
A110&lt;=0.999,"90%-99.9%",
A110&lt;=5,"&gt;100%",
A110&gt;5,"&gt;500%"
)</f>
        <v>(39.9%-30%)</v>
      </c>
      <c r="H110" s="15">
        <f t="shared" si="3"/>
        <v>-0.33531929673427835</v>
      </c>
      <c r="I110" s="15">
        <f t="shared" si="4"/>
        <v>-0.33531929673427835</v>
      </c>
      <c r="J110" s="12">
        <f t="shared" si="5"/>
        <v>1</v>
      </c>
    </row>
    <row r="111" spans="1:10" x14ac:dyDescent="0.25">
      <c r="A111" s="50">
        <v>-0.3350364215091326</v>
      </c>
      <c r="B111" s="12" t="s">
        <v>529</v>
      </c>
      <c r="C111" s="18">
        <v>467.16899999999998</v>
      </c>
      <c r="D111" s="51">
        <v>310.65037000000001</v>
      </c>
      <c r="G111" s="12" t="str" cm="1">
        <f t="array" ref="G111">_xlfn.IFS(
A111&lt;=-1,"(&gt;=100%)",
A111&lt;=-0.9,"(99.9%-90%)",
A111&lt;=-0.8,"(89.9%-80%)",
A111&lt;=-0.7,"(79.9%-70%)",
A111&lt;=-0.6,"(69.9%-60%)",
A111&lt;=-0.5,"(59.9%-50%)",
A111&lt;=-0.4,"(49.9%-40%)",
A111&lt;=-0.3,"(39.9%-30%)",
A111&lt;=-0.2,"(29.9%-20%)",
A111&lt;=-0.1,"(19.9%-10%)",
A111&lt;0,"(9.9%-0.01%)",
A111&lt;=0.0999,"0%-9.9%",
A111&lt;=0.1999,"10%-19.9%",
A111&lt;=0.2999,"20%-29.9%",
A111&lt;=0.3999,"30%-39.9%",
A111&lt;=0.4999,"40%-49.9%",
A111&lt;=0.5999,"50%-59.9%",
A111&lt;=0.6999,"60%-69.9%",
A111&lt;=0.7999,"70%-79.9%",
A111&lt;=0.8999,"80%-89.9%",
A111&lt;=0.999,"90%-99.9%",
A111&lt;=5,"&gt;100%",
A111&gt;5,"&gt;500%"
)</f>
        <v>(39.9%-30%)</v>
      </c>
      <c r="H111" s="15">
        <f t="shared" si="3"/>
        <v>-0.3350364215091326</v>
      </c>
      <c r="I111" s="15">
        <f t="shared" si="4"/>
        <v>-0.3350364215091326</v>
      </c>
      <c r="J111" s="12">
        <f t="shared" si="5"/>
        <v>1</v>
      </c>
    </row>
    <row r="112" spans="1:10" x14ac:dyDescent="0.25">
      <c r="A112" s="50">
        <v>-0.33301456521739126</v>
      </c>
      <c r="B112" s="12" t="s">
        <v>132</v>
      </c>
      <c r="C112" s="18">
        <v>46</v>
      </c>
      <c r="D112" s="51">
        <v>30.681330000000003</v>
      </c>
      <c r="G112" s="12" t="str" cm="1">
        <f t="array" ref="G112">_xlfn.IFS(
A112&lt;=-1,"(&gt;=100%)",
A112&lt;=-0.9,"(99.9%-90%)",
A112&lt;=-0.8,"(89.9%-80%)",
A112&lt;=-0.7,"(79.9%-70%)",
A112&lt;=-0.6,"(69.9%-60%)",
A112&lt;=-0.5,"(59.9%-50%)",
A112&lt;=-0.4,"(49.9%-40%)",
A112&lt;=-0.3,"(39.9%-30%)",
A112&lt;=-0.2,"(29.9%-20%)",
A112&lt;=-0.1,"(19.9%-10%)",
A112&lt;0,"(9.9%-0.01%)",
A112&lt;=0.0999,"0%-9.9%",
A112&lt;=0.1999,"10%-19.9%",
A112&lt;=0.2999,"20%-29.9%",
A112&lt;=0.3999,"30%-39.9%",
A112&lt;=0.4999,"40%-49.9%",
A112&lt;=0.5999,"50%-59.9%",
A112&lt;=0.6999,"60%-69.9%",
A112&lt;=0.7999,"70%-79.9%",
A112&lt;=0.8999,"80%-89.9%",
A112&lt;=0.999,"90%-99.9%",
A112&lt;=5,"&gt;100%",
A112&gt;5,"&gt;500%"
)</f>
        <v>(39.9%-30%)</v>
      </c>
      <c r="H112" s="15">
        <f t="shared" si="3"/>
        <v>-0.33301456521739126</v>
      </c>
      <c r="I112" s="15">
        <f t="shared" si="4"/>
        <v>-0.33301456521739126</v>
      </c>
      <c r="J112" s="12">
        <f t="shared" si="5"/>
        <v>1</v>
      </c>
    </row>
    <row r="113" spans="1:10" x14ac:dyDescent="0.25">
      <c r="A113" s="50">
        <v>-0.33172606337425076</v>
      </c>
      <c r="B113" s="12" t="s">
        <v>599</v>
      </c>
      <c r="C113" s="18">
        <v>350.3</v>
      </c>
      <c r="D113" s="51">
        <v>234.09635999999998</v>
      </c>
      <c r="G113" s="12" t="str" cm="1">
        <f t="array" ref="G113">_xlfn.IFS(
A113&lt;=-1,"(&gt;=100%)",
A113&lt;=-0.9,"(99.9%-90%)",
A113&lt;=-0.8,"(89.9%-80%)",
A113&lt;=-0.7,"(79.9%-70%)",
A113&lt;=-0.6,"(69.9%-60%)",
A113&lt;=-0.5,"(59.9%-50%)",
A113&lt;=-0.4,"(49.9%-40%)",
A113&lt;=-0.3,"(39.9%-30%)",
A113&lt;=-0.2,"(29.9%-20%)",
A113&lt;=-0.1,"(19.9%-10%)",
A113&lt;0,"(9.9%-0.01%)",
A113&lt;=0.0999,"0%-9.9%",
A113&lt;=0.1999,"10%-19.9%",
A113&lt;=0.2999,"20%-29.9%",
A113&lt;=0.3999,"30%-39.9%",
A113&lt;=0.4999,"40%-49.9%",
A113&lt;=0.5999,"50%-59.9%",
A113&lt;=0.6999,"60%-69.9%",
A113&lt;=0.7999,"70%-79.9%",
A113&lt;=0.8999,"80%-89.9%",
A113&lt;=0.999,"90%-99.9%",
A113&lt;=5,"&gt;100%",
A113&gt;5,"&gt;500%"
)</f>
        <v>(39.9%-30%)</v>
      </c>
      <c r="H113" s="15">
        <f t="shared" si="3"/>
        <v>-0.33172606337425076</v>
      </c>
      <c r="I113" s="15">
        <f t="shared" si="4"/>
        <v>-0.33172606337425076</v>
      </c>
      <c r="J113" s="12">
        <f t="shared" si="5"/>
        <v>1</v>
      </c>
    </row>
    <row r="114" spans="1:10" x14ac:dyDescent="0.25">
      <c r="A114" s="50">
        <v>-0.32853195400645091</v>
      </c>
      <c r="B114" s="12" t="s">
        <v>806</v>
      </c>
      <c r="C114" s="18">
        <v>869.07318000000009</v>
      </c>
      <c r="D114" s="51">
        <v>583.55487000000005</v>
      </c>
      <c r="G114" s="12" t="str" cm="1">
        <f t="array" ref="G114">_xlfn.IFS(
A114&lt;=-1,"(&gt;=100%)",
A114&lt;=-0.9,"(99.9%-90%)",
A114&lt;=-0.8,"(89.9%-80%)",
A114&lt;=-0.7,"(79.9%-70%)",
A114&lt;=-0.6,"(69.9%-60%)",
A114&lt;=-0.5,"(59.9%-50%)",
A114&lt;=-0.4,"(49.9%-40%)",
A114&lt;=-0.3,"(39.9%-30%)",
A114&lt;=-0.2,"(29.9%-20%)",
A114&lt;=-0.1,"(19.9%-10%)",
A114&lt;0,"(9.9%-0.01%)",
A114&lt;=0.0999,"0%-9.9%",
A114&lt;=0.1999,"10%-19.9%",
A114&lt;=0.2999,"20%-29.9%",
A114&lt;=0.3999,"30%-39.9%",
A114&lt;=0.4999,"40%-49.9%",
A114&lt;=0.5999,"50%-59.9%",
A114&lt;=0.6999,"60%-69.9%",
A114&lt;=0.7999,"70%-79.9%",
A114&lt;=0.8999,"80%-89.9%",
A114&lt;=0.999,"90%-99.9%",
A114&lt;=5,"&gt;100%",
A114&gt;5,"&gt;500%"
)</f>
        <v>(39.9%-30%)</v>
      </c>
      <c r="H114" s="15">
        <f t="shared" si="3"/>
        <v>-0.32853195400645091</v>
      </c>
      <c r="I114" s="15">
        <f t="shared" si="4"/>
        <v>-0.32853195400645091</v>
      </c>
      <c r="J114" s="12">
        <f t="shared" si="5"/>
        <v>1</v>
      </c>
    </row>
    <row r="115" spans="1:10" x14ac:dyDescent="0.25">
      <c r="A115" s="50">
        <v>-0.32837439192168816</v>
      </c>
      <c r="B115" s="12" t="s">
        <v>786</v>
      </c>
      <c r="C115" s="18">
        <v>8402.5238200000003</v>
      </c>
      <c r="D115" s="51">
        <v>5643.3501699999997</v>
      </c>
      <c r="G115" s="12" t="str" cm="1">
        <f t="array" ref="G115">_xlfn.IFS(
A115&lt;=-1,"(&gt;=100%)",
A115&lt;=-0.9,"(99.9%-90%)",
A115&lt;=-0.8,"(89.9%-80%)",
A115&lt;=-0.7,"(79.9%-70%)",
A115&lt;=-0.6,"(69.9%-60%)",
A115&lt;=-0.5,"(59.9%-50%)",
A115&lt;=-0.4,"(49.9%-40%)",
A115&lt;=-0.3,"(39.9%-30%)",
A115&lt;=-0.2,"(29.9%-20%)",
A115&lt;=-0.1,"(19.9%-10%)",
A115&lt;0,"(9.9%-0.01%)",
A115&lt;=0.0999,"0%-9.9%",
A115&lt;=0.1999,"10%-19.9%",
A115&lt;=0.2999,"20%-29.9%",
A115&lt;=0.3999,"30%-39.9%",
A115&lt;=0.4999,"40%-49.9%",
A115&lt;=0.5999,"50%-59.9%",
A115&lt;=0.6999,"60%-69.9%",
A115&lt;=0.7999,"70%-79.9%",
A115&lt;=0.8999,"80%-89.9%",
A115&lt;=0.999,"90%-99.9%",
A115&lt;=5,"&gt;100%",
A115&gt;5,"&gt;500%"
)</f>
        <v>(39.9%-30%)</v>
      </c>
      <c r="H115" s="15">
        <f t="shared" si="3"/>
        <v>-0.32837439192168816</v>
      </c>
      <c r="I115" s="15">
        <f t="shared" si="4"/>
        <v>-0.32837439192168816</v>
      </c>
      <c r="J115" s="12">
        <f t="shared" si="5"/>
        <v>1</v>
      </c>
    </row>
    <row r="116" spans="1:10" x14ac:dyDescent="0.25">
      <c r="A116" s="50">
        <v>-0.32326933045356365</v>
      </c>
      <c r="B116" s="12" t="s">
        <v>286</v>
      </c>
      <c r="C116" s="18">
        <v>46.3</v>
      </c>
      <c r="D116" s="51">
        <v>31.332630000000002</v>
      </c>
      <c r="G116" s="12" t="str" cm="1">
        <f t="array" ref="G116">_xlfn.IFS(
A116&lt;=-1,"(&gt;=100%)",
A116&lt;=-0.9,"(99.9%-90%)",
A116&lt;=-0.8,"(89.9%-80%)",
A116&lt;=-0.7,"(79.9%-70%)",
A116&lt;=-0.6,"(69.9%-60%)",
A116&lt;=-0.5,"(59.9%-50%)",
A116&lt;=-0.4,"(49.9%-40%)",
A116&lt;=-0.3,"(39.9%-30%)",
A116&lt;=-0.2,"(29.9%-20%)",
A116&lt;=-0.1,"(19.9%-10%)",
A116&lt;0,"(9.9%-0.01%)",
A116&lt;=0.0999,"0%-9.9%",
A116&lt;=0.1999,"10%-19.9%",
A116&lt;=0.2999,"20%-29.9%",
A116&lt;=0.3999,"30%-39.9%",
A116&lt;=0.4999,"40%-49.9%",
A116&lt;=0.5999,"50%-59.9%",
A116&lt;=0.6999,"60%-69.9%",
A116&lt;=0.7999,"70%-79.9%",
A116&lt;=0.8999,"80%-89.9%",
A116&lt;=0.999,"90%-99.9%",
A116&lt;=5,"&gt;100%",
A116&gt;5,"&gt;500%"
)</f>
        <v>(39.9%-30%)</v>
      </c>
      <c r="H116" s="15">
        <f t="shared" si="3"/>
        <v>-0.32326933045356365</v>
      </c>
      <c r="I116" s="15">
        <f t="shared" si="4"/>
        <v>-0.32326933045356365</v>
      </c>
      <c r="J116" s="12">
        <f t="shared" si="5"/>
        <v>1</v>
      </c>
    </row>
    <row r="117" spans="1:10" x14ac:dyDescent="0.25">
      <c r="A117" s="50">
        <v>-0.32257450887797506</v>
      </c>
      <c r="B117" s="12" t="s">
        <v>96</v>
      </c>
      <c r="C117" s="18">
        <v>1058.8</v>
      </c>
      <c r="D117" s="51">
        <v>717.25810999999999</v>
      </c>
      <c r="G117" s="12" t="str" cm="1">
        <f t="array" ref="G117">_xlfn.IFS(
A117&lt;=-1,"(&gt;=100%)",
A117&lt;=-0.9,"(99.9%-90%)",
A117&lt;=-0.8,"(89.9%-80%)",
A117&lt;=-0.7,"(79.9%-70%)",
A117&lt;=-0.6,"(69.9%-60%)",
A117&lt;=-0.5,"(59.9%-50%)",
A117&lt;=-0.4,"(49.9%-40%)",
A117&lt;=-0.3,"(39.9%-30%)",
A117&lt;=-0.2,"(29.9%-20%)",
A117&lt;=-0.1,"(19.9%-10%)",
A117&lt;0,"(9.9%-0.01%)",
A117&lt;=0.0999,"0%-9.9%",
A117&lt;=0.1999,"10%-19.9%",
A117&lt;=0.2999,"20%-29.9%",
A117&lt;=0.3999,"30%-39.9%",
A117&lt;=0.4999,"40%-49.9%",
A117&lt;=0.5999,"50%-59.9%",
A117&lt;=0.6999,"60%-69.9%",
A117&lt;=0.7999,"70%-79.9%",
A117&lt;=0.8999,"80%-89.9%",
A117&lt;=0.999,"90%-99.9%",
A117&lt;=5,"&gt;100%",
A117&gt;5,"&gt;500%"
)</f>
        <v>(39.9%-30%)</v>
      </c>
      <c r="H117" s="15">
        <f t="shared" si="3"/>
        <v>-0.32257450887797506</v>
      </c>
      <c r="I117" s="15">
        <f t="shared" si="4"/>
        <v>-0.32257450887797506</v>
      </c>
      <c r="J117" s="12">
        <f t="shared" si="5"/>
        <v>1</v>
      </c>
    </row>
    <row r="118" spans="1:10" x14ac:dyDescent="0.25">
      <c r="A118" s="50">
        <v>-0.31998264203419885</v>
      </c>
      <c r="B118" s="12" t="s">
        <v>784</v>
      </c>
      <c r="C118" s="18">
        <v>12048.692939999999</v>
      </c>
      <c r="D118" s="51">
        <v>8193.3203400000002</v>
      </c>
      <c r="G118" s="12" t="str" cm="1">
        <f t="array" ref="G118">_xlfn.IFS(
A118&lt;=-1,"(&gt;=100%)",
A118&lt;=-0.9,"(99.9%-90%)",
A118&lt;=-0.8,"(89.9%-80%)",
A118&lt;=-0.7,"(79.9%-70%)",
A118&lt;=-0.6,"(69.9%-60%)",
A118&lt;=-0.5,"(59.9%-50%)",
A118&lt;=-0.4,"(49.9%-40%)",
A118&lt;=-0.3,"(39.9%-30%)",
A118&lt;=-0.2,"(29.9%-20%)",
A118&lt;=-0.1,"(19.9%-10%)",
A118&lt;0,"(9.9%-0.01%)",
A118&lt;=0.0999,"0%-9.9%",
A118&lt;=0.1999,"10%-19.9%",
A118&lt;=0.2999,"20%-29.9%",
A118&lt;=0.3999,"30%-39.9%",
A118&lt;=0.4999,"40%-49.9%",
A118&lt;=0.5999,"50%-59.9%",
A118&lt;=0.6999,"60%-69.9%",
A118&lt;=0.7999,"70%-79.9%",
A118&lt;=0.8999,"80%-89.9%",
A118&lt;=0.999,"90%-99.9%",
A118&lt;=5,"&gt;100%",
A118&gt;5,"&gt;500%"
)</f>
        <v>(39.9%-30%)</v>
      </c>
      <c r="H118" s="15">
        <f t="shared" si="3"/>
        <v>-0.31998264203419885</v>
      </c>
      <c r="I118" s="15">
        <f t="shared" si="4"/>
        <v>-0.31998264203419885</v>
      </c>
      <c r="J118" s="12">
        <f t="shared" si="5"/>
        <v>1</v>
      </c>
    </row>
    <row r="119" spans="1:10" x14ac:dyDescent="0.25">
      <c r="A119" s="50">
        <v>-0.3189774030005173</v>
      </c>
      <c r="B119" s="12" t="s">
        <v>323</v>
      </c>
      <c r="C119" s="18">
        <v>966.5</v>
      </c>
      <c r="D119" s="51">
        <v>658.20834000000002</v>
      </c>
      <c r="G119" s="12" t="str" cm="1">
        <f t="array" ref="G119">_xlfn.IFS(
A119&lt;=-1,"(&gt;=100%)",
A119&lt;=-0.9,"(99.9%-90%)",
A119&lt;=-0.8,"(89.9%-80%)",
A119&lt;=-0.7,"(79.9%-70%)",
A119&lt;=-0.6,"(69.9%-60%)",
A119&lt;=-0.5,"(59.9%-50%)",
A119&lt;=-0.4,"(49.9%-40%)",
A119&lt;=-0.3,"(39.9%-30%)",
A119&lt;=-0.2,"(29.9%-20%)",
A119&lt;=-0.1,"(19.9%-10%)",
A119&lt;0,"(9.9%-0.01%)",
A119&lt;=0.0999,"0%-9.9%",
A119&lt;=0.1999,"10%-19.9%",
A119&lt;=0.2999,"20%-29.9%",
A119&lt;=0.3999,"30%-39.9%",
A119&lt;=0.4999,"40%-49.9%",
A119&lt;=0.5999,"50%-59.9%",
A119&lt;=0.6999,"60%-69.9%",
A119&lt;=0.7999,"70%-79.9%",
A119&lt;=0.8999,"80%-89.9%",
A119&lt;=0.999,"90%-99.9%",
A119&lt;=5,"&gt;100%",
A119&gt;5,"&gt;500%"
)</f>
        <v>(39.9%-30%)</v>
      </c>
      <c r="H119" s="15">
        <f t="shared" si="3"/>
        <v>-0.3189774030005173</v>
      </c>
      <c r="I119" s="15">
        <f t="shared" si="4"/>
        <v>-0.3189774030005173</v>
      </c>
      <c r="J119" s="12">
        <f t="shared" si="5"/>
        <v>1</v>
      </c>
    </row>
    <row r="120" spans="1:10" x14ac:dyDescent="0.25">
      <c r="A120" s="50">
        <v>-0.31850660927520136</v>
      </c>
      <c r="B120" s="12" t="s">
        <v>265</v>
      </c>
      <c r="C120" s="18">
        <v>2520.6999999999998</v>
      </c>
      <c r="D120" s="51">
        <v>1717.8403899999998</v>
      </c>
      <c r="G120" s="12" t="str" cm="1">
        <f t="array" ref="G120">_xlfn.IFS(
A120&lt;=-1,"(&gt;=100%)",
A120&lt;=-0.9,"(99.9%-90%)",
A120&lt;=-0.8,"(89.9%-80%)",
A120&lt;=-0.7,"(79.9%-70%)",
A120&lt;=-0.6,"(69.9%-60%)",
A120&lt;=-0.5,"(59.9%-50%)",
A120&lt;=-0.4,"(49.9%-40%)",
A120&lt;=-0.3,"(39.9%-30%)",
A120&lt;=-0.2,"(29.9%-20%)",
A120&lt;=-0.1,"(19.9%-10%)",
A120&lt;0,"(9.9%-0.01%)",
A120&lt;=0.0999,"0%-9.9%",
A120&lt;=0.1999,"10%-19.9%",
A120&lt;=0.2999,"20%-29.9%",
A120&lt;=0.3999,"30%-39.9%",
A120&lt;=0.4999,"40%-49.9%",
A120&lt;=0.5999,"50%-59.9%",
A120&lt;=0.6999,"60%-69.9%",
A120&lt;=0.7999,"70%-79.9%",
A120&lt;=0.8999,"80%-89.9%",
A120&lt;=0.999,"90%-99.9%",
A120&lt;=5,"&gt;100%",
A120&gt;5,"&gt;500%"
)</f>
        <v>(39.9%-30%)</v>
      </c>
      <c r="H120" s="15">
        <f t="shared" si="3"/>
        <v>-0.31850660927520136</v>
      </c>
      <c r="I120" s="15">
        <f t="shared" si="4"/>
        <v>-0.31850660927520136</v>
      </c>
      <c r="J120" s="12">
        <f t="shared" si="5"/>
        <v>1</v>
      </c>
    </row>
    <row r="121" spans="1:10" x14ac:dyDescent="0.25">
      <c r="A121" s="50">
        <v>-0.31525334900117502</v>
      </c>
      <c r="B121" s="12" t="s">
        <v>267</v>
      </c>
      <c r="C121" s="18">
        <v>340.4</v>
      </c>
      <c r="D121" s="51">
        <v>233.08776</v>
      </c>
      <c r="G121" s="12" t="str" cm="1">
        <f t="array" ref="G121">_xlfn.IFS(
A121&lt;=-1,"(&gt;=100%)",
A121&lt;=-0.9,"(99.9%-90%)",
A121&lt;=-0.8,"(89.9%-80%)",
A121&lt;=-0.7,"(79.9%-70%)",
A121&lt;=-0.6,"(69.9%-60%)",
A121&lt;=-0.5,"(59.9%-50%)",
A121&lt;=-0.4,"(49.9%-40%)",
A121&lt;=-0.3,"(39.9%-30%)",
A121&lt;=-0.2,"(29.9%-20%)",
A121&lt;=-0.1,"(19.9%-10%)",
A121&lt;0,"(9.9%-0.01%)",
A121&lt;=0.0999,"0%-9.9%",
A121&lt;=0.1999,"10%-19.9%",
A121&lt;=0.2999,"20%-29.9%",
A121&lt;=0.3999,"30%-39.9%",
A121&lt;=0.4999,"40%-49.9%",
A121&lt;=0.5999,"50%-59.9%",
A121&lt;=0.6999,"60%-69.9%",
A121&lt;=0.7999,"70%-79.9%",
A121&lt;=0.8999,"80%-89.9%",
A121&lt;=0.999,"90%-99.9%",
A121&lt;=5,"&gt;100%",
A121&gt;5,"&gt;500%"
)</f>
        <v>(39.9%-30%)</v>
      </c>
      <c r="H121" s="15">
        <f t="shared" si="3"/>
        <v>-0.31525334900117502</v>
      </c>
      <c r="I121" s="15">
        <f t="shared" si="4"/>
        <v>-0.31525334900117502</v>
      </c>
      <c r="J121" s="12">
        <f t="shared" si="5"/>
        <v>1</v>
      </c>
    </row>
    <row r="122" spans="1:10" x14ac:dyDescent="0.25">
      <c r="A122" s="50">
        <v>-0.3140357085690631</v>
      </c>
      <c r="B122" s="12" t="s">
        <v>723</v>
      </c>
      <c r="C122" s="18">
        <v>3623.5</v>
      </c>
      <c r="D122" s="51">
        <v>2485.5916099999999</v>
      </c>
      <c r="G122" s="12" t="str" cm="1">
        <f t="array" ref="G122">_xlfn.IFS(
A122&lt;=-1,"(&gt;=100%)",
A122&lt;=-0.9,"(99.9%-90%)",
A122&lt;=-0.8,"(89.9%-80%)",
A122&lt;=-0.7,"(79.9%-70%)",
A122&lt;=-0.6,"(69.9%-60%)",
A122&lt;=-0.5,"(59.9%-50%)",
A122&lt;=-0.4,"(49.9%-40%)",
A122&lt;=-0.3,"(39.9%-30%)",
A122&lt;=-0.2,"(29.9%-20%)",
A122&lt;=-0.1,"(19.9%-10%)",
A122&lt;0,"(9.9%-0.01%)",
A122&lt;=0.0999,"0%-9.9%",
A122&lt;=0.1999,"10%-19.9%",
A122&lt;=0.2999,"20%-29.9%",
A122&lt;=0.3999,"30%-39.9%",
A122&lt;=0.4999,"40%-49.9%",
A122&lt;=0.5999,"50%-59.9%",
A122&lt;=0.6999,"60%-69.9%",
A122&lt;=0.7999,"70%-79.9%",
A122&lt;=0.8999,"80%-89.9%",
A122&lt;=0.999,"90%-99.9%",
A122&lt;=5,"&gt;100%",
A122&gt;5,"&gt;500%"
)</f>
        <v>(39.9%-30%)</v>
      </c>
      <c r="H122" s="15">
        <f t="shared" si="3"/>
        <v>-0.3140357085690631</v>
      </c>
      <c r="I122" s="15">
        <f t="shared" si="4"/>
        <v>-0.3140357085690631</v>
      </c>
      <c r="J122" s="12">
        <f t="shared" si="5"/>
        <v>1</v>
      </c>
    </row>
    <row r="123" spans="1:10" x14ac:dyDescent="0.25">
      <c r="A123" s="50">
        <v>-0.31293269866720108</v>
      </c>
      <c r="B123" s="12" t="s">
        <v>193</v>
      </c>
      <c r="C123" s="18">
        <v>997.9</v>
      </c>
      <c r="D123" s="51">
        <v>685.62446</v>
      </c>
      <c r="G123" s="12" t="str" cm="1">
        <f t="array" ref="G123">_xlfn.IFS(
A123&lt;=-1,"(&gt;=100%)",
A123&lt;=-0.9,"(99.9%-90%)",
A123&lt;=-0.8,"(89.9%-80%)",
A123&lt;=-0.7,"(79.9%-70%)",
A123&lt;=-0.6,"(69.9%-60%)",
A123&lt;=-0.5,"(59.9%-50%)",
A123&lt;=-0.4,"(49.9%-40%)",
A123&lt;=-0.3,"(39.9%-30%)",
A123&lt;=-0.2,"(29.9%-20%)",
A123&lt;=-0.1,"(19.9%-10%)",
A123&lt;0,"(9.9%-0.01%)",
A123&lt;=0.0999,"0%-9.9%",
A123&lt;=0.1999,"10%-19.9%",
A123&lt;=0.2999,"20%-29.9%",
A123&lt;=0.3999,"30%-39.9%",
A123&lt;=0.4999,"40%-49.9%",
A123&lt;=0.5999,"50%-59.9%",
A123&lt;=0.6999,"60%-69.9%",
A123&lt;=0.7999,"70%-79.9%",
A123&lt;=0.8999,"80%-89.9%",
A123&lt;=0.999,"90%-99.9%",
A123&lt;=5,"&gt;100%",
A123&gt;5,"&gt;500%"
)</f>
        <v>(39.9%-30%)</v>
      </c>
      <c r="H123" s="15">
        <f t="shared" si="3"/>
        <v>-0.31293269866720108</v>
      </c>
      <c r="I123" s="15">
        <f t="shared" si="4"/>
        <v>-0.31293269866720108</v>
      </c>
      <c r="J123" s="12">
        <f t="shared" si="5"/>
        <v>1</v>
      </c>
    </row>
    <row r="124" spans="1:10" x14ac:dyDescent="0.25">
      <c r="A124" s="50">
        <v>-0.31209620943659167</v>
      </c>
      <c r="B124" s="12" t="s">
        <v>142</v>
      </c>
      <c r="C124" s="18">
        <v>2511.5</v>
      </c>
      <c r="D124" s="51">
        <v>1727.67037</v>
      </c>
      <c r="G124" s="12" t="str" cm="1">
        <f t="array" ref="G124">_xlfn.IFS(
A124&lt;=-1,"(&gt;=100%)",
A124&lt;=-0.9,"(99.9%-90%)",
A124&lt;=-0.8,"(89.9%-80%)",
A124&lt;=-0.7,"(79.9%-70%)",
A124&lt;=-0.6,"(69.9%-60%)",
A124&lt;=-0.5,"(59.9%-50%)",
A124&lt;=-0.4,"(49.9%-40%)",
A124&lt;=-0.3,"(39.9%-30%)",
A124&lt;=-0.2,"(29.9%-20%)",
A124&lt;=-0.1,"(19.9%-10%)",
A124&lt;0,"(9.9%-0.01%)",
A124&lt;=0.0999,"0%-9.9%",
A124&lt;=0.1999,"10%-19.9%",
A124&lt;=0.2999,"20%-29.9%",
A124&lt;=0.3999,"30%-39.9%",
A124&lt;=0.4999,"40%-49.9%",
A124&lt;=0.5999,"50%-59.9%",
A124&lt;=0.6999,"60%-69.9%",
A124&lt;=0.7999,"70%-79.9%",
A124&lt;=0.8999,"80%-89.9%",
A124&lt;=0.999,"90%-99.9%",
A124&lt;=5,"&gt;100%",
A124&gt;5,"&gt;500%"
)</f>
        <v>(39.9%-30%)</v>
      </c>
      <c r="H124" s="15">
        <f t="shared" si="3"/>
        <v>-0.31209620943659167</v>
      </c>
      <c r="I124" s="15">
        <f t="shared" si="4"/>
        <v>-0.31209620943659167</v>
      </c>
      <c r="J124" s="12">
        <f t="shared" si="5"/>
        <v>1</v>
      </c>
    </row>
    <row r="125" spans="1:10" x14ac:dyDescent="0.25">
      <c r="A125" s="50">
        <v>-0.30941633584302991</v>
      </c>
      <c r="B125" s="12" t="s">
        <v>254</v>
      </c>
      <c r="C125" s="18">
        <v>438.3</v>
      </c>
      <c r="D125" s="51">
        <v>302.68281999999999</v>
      </c>
      <c r="G125" s="12" t="str" cm="1">
        <f t="array" ref="G125">_xlfn.IFS(
A125&lt;=-1,"(&gt;=100%)",
A125&lt;=-0.9,"(99.9%-90%)",
A125&lt;=-0.8,"(89.9%-80%)",
A125&lt;=-0.7,"(79.9%-70%)",
A125&lt;=-0.6,"(69.9%-60%)",
A125&lt;=-0.5,"(59.9%-50%)",
A125&lt;=-0.4,"(49.9%-40%)",
A125&lt;=-0.3,"(39.9%-30%)",
A125&lt;=-0.2,"(29.9%-20%)",
A125&lt;=-0.1,"(19.9%-10%)",
A125&lt;0,"(9.9%-0.01%)",
A125&lt;=0.0999,"0%-9.9%",
A125&lt;=0.1999,"10%-19.9%",
A125&lt;=0.2999,"20%-29.9%",
A125&lt;=0.3999,"30%-39.9%",
A125&lt;=0.4999,"40%-49.9%",
A125&lt;=0.5999,"50%-59.9%",
A125&lt;=0.6999,"60%-69.9%",
A125&lt;=0.7999,"70%-79.9%",
A125&lt;=0.8999,"80%-89.9%",
A125&lt;=0.999,"90%-99.9%",
A125&lt;=5,"&gt;100%",
A125&gt;5,"&gt;500%"
)</f>
        <v>(39.9%-30%)</v>
      </c>
      <c r="H125" s="15">
        <f t="shared" si="3"/>
        <v>-0.30941633584302991</v>
      </c>
      <c r="I125" s="15">
        <f t="shared" si="4"/>
        <v>-0.30941633584302991</v>
      </c>
      <c r="J125" s="12">
        <f t="shared" si="5"/>
        <v>1</v>
      </c>
    </row>
    <row r="126" spans="1:10" x14ac:dyDescent="0.25">
      <c r="A126" s="50">
        <v>-0.30914013422818792</v>
      </c>
      <c r="B126" s="12" t="s">
        <v>278</v>
      </c>
      <c r="C126" s="18">
        <v>74.5</v>
      </c>
      <c r="D126" s="51">
        <v>51.469059999999999</v>
      </c>
      <c r="G126" s="12" t="str" cm="1">
        <f t="array" ref="G126">_xlfn.IFS(
A126&lt;=-1,"(&gt;=100%)",
A126&lt;=-0.9,"(99.9%-90%)",
A126&lt;=-0.8,"(89.9%-80%)",
A126&lt;=-0.7,"(79.9%-70%)",
A126&lt;=-0.6,"(69.9%-60%)",
A126&lt;=-0.5,"(59.9%-50%)",
A126&lt;=-0.4,"(49.9%-40%)",
A126&lt;=-0.3,"(39.9%-30%)",
A126&lt;=-0.2,"(29.9%-20%)",
A126&lt;=-0.1,"(19.9%-10%)",
A126&lt;0,"(9.9%-0.01%)",
A126&lt;=0.0999,"0%-9.9%",
A126&lt;=0.1999,"10%-19.9%",
A126&lt;=0.2999,"20%-29.9%",
A126&lt;=0.3999,"30%-39.9%",
A126&lt;=0.4999,"40%-49.9%",
A126&lt;=0.5999,"50%-59.9%",
A126&lt;=0.6999,"60%-69.9%",
A126&lt;=0.7999,"70%-79.9%",
A126&lt;=0.8999,"80%-89.9%",
A126&lt;=0.999,"90%-99.9%",
A126&lt;=5,"&gt;100%",
A126&gt;5,"&gt;500%"
)</f>
        <v>(39.9%-30%)</v>
      </c>
      <c r="H126" s="15">
        <f t="shared" si="3"/>
        <v>-0.30914013422818792</v>
      </c>
      <c r="I126" s="15">
        <f t="shared" si="4"/>
        <v>-0.30914013422818792</v>
      </c>
      <c r="J126" s="12">
        <f t="shared" si="5"/>
        <v>1</v>
      </c>
    </row>
    <row r="127" spans="1:10" x14ac:dyDescent="0.25">
      <c r="A127" s="50">
        <v>-0.30891447638603697</v>
      </c>
      <c r="B127" s="12" t="s">
        <v>451</v>
      </c>
      <c r="C127" s="18">
        <v>974</v>
      </c>
      <c r="D127" s="51">
        <v>673.1173</v>
      </c>
      <c r="G127" s="12" t="str" cm="1">
        <f t="array" ref="G127">_xlfn.IFS(
A127&lt;=-1,"(&gt;=100%)",
A127&lt;=-0.9,"(99.9%-90%)",
A127&lt;=-0.8,"(89.9%-80%)",
A127&lt;=-0.7,"(79.9%-70%)",
A127&lt;=-0.6,"(69.9%-60%)",
A127&lt;=-0.5,"(59.9%-50%)",
A127&lt;=-0.4,"(49.9%-40%)",
A127&lt;=-0.3,"(39.9%-30%)",
A127&lt;=-0.2,"(29.9%-20%)",
A127&lt;=-0.1,"(19.9%-10%)",
A127&lt;0,"(9.9%-0.01%)",
A127&lt;=0.0999,"0%-9.9%",
A127&lt;=0.1999,"10%-19.9%",
A127&lt;=0.2999,"20%-29.9%",
A127&lt;=0.3999,"30%-39.9%",
A127&lt;=0.4999,"40%-49.9%",
A127&lt;=0.5999,"50%-59.9%",
A127&lt;=0.6999,"60%-69.9%",
A127&lt;=0.7999,"70%-79.9%",
A127&lt;=0.8999,"80%-89.9%",
A127&lt;=0.999,"90%-99.9%",
A127&lt;=5,"&gt;100%",
A127&gt;5,"&gt;500%"
)</f>
        <v>(39.9%-30%)</v>
      </c>
      <c r="H127" s="15">
        <f t="shared" si="3"/>
        <v>-0.30891447638603697</v>
      </c>
      <c r="I127" s="15">
        <f t="shared" si="4"/>
        <v>-0.30891447638603697</v>
      </c>
      <c r="J127" s="12">
        <f t="shared" si="5"/>
        <v>1</v>
      </c>
    </row>
    <row r="128" spans="1:10" x14ac:dyDescent="0.25">
      <c r="A128" s="50">
        <v>-0.30888308310991958</v>
      </c>
      <c r="B128" s="12" t="s">
        <v>623</v>
      </c>
      <c r="C128" s="18">
        <v>373</v>
      </c>
      <c r="D128" s="51">
        <v>257.78661</v>
      </c>
      <c r="G128" s="12" t="str" cm="1">
        <f t="array" ref="G128">_xlfn.IFS(
A128&lt;=-1,"(&gt;=100%)",
A128&lt;=-0.9,"(99.9%-90%)",
A128&lt;=-0.8,"(89.9%-80%)",
A128&lt;=-0.7,"(79.9%-70%)",
A128&lt;=-0.6,"(69.9%-60%)",
A128&lt;=-0.5,"(59.9%-50%)",
A128&lt;=-0.4,"(49.9%-40%)",
A128&lt;=-0.3,"(39.9%-30%)",
A128&lt;=-0.2,"(29.9%-20%)",
A128&lt;=-0.1,"(19.9%-10%)",
A128&lt;0,"(9.9%-0.01%)",
A128&lt;=0.0999,"0%-9.9%",
A128&lt;=0.1999,"10%-19.9%",
A128&lt;=0.2999,"20%-29.9%",
A128&lt;=0.3999,"30%-39.9%",
A128&lt;=0.4999,"40%-49.9%",
A128&lt;=0.5999,"50%-59.9%",
A128&lt;=0.6999,"60%-69.9%",
A128&lt;=0.7999,"70%-79.9%",
A128&lt;=0.8999,"80%-89.9%",
A128&lt;=0.999,"90%-99.9%",
A128&lt;=5,"&gt;100%",
A128&gt;5,"&gt;500%"
)</f>
        <v>(39.9%-30%)</v>
      </c>
      <c r="H128" s="15">
        <f t="shared" si="3"/>
        <v>-0.30888308310991958</v>
      </c>
      <c r="I128" s="15">
        <f t="shared" si="4"/>
        <v>-0.30888308310991958</v>
      </c>
      <c r="J128" s="12">
        <f t="shared" si="5"/>
        <v>1</v>
      </c>
    </row>
    <row r="129" spans="1:10" x14ac:dyDescent="0.25">
      <c r="A129" s="50">
        <v>-0.30687224921406114</v>
      </c>
      <c r="B129" s="12" t="s">
        <v>518</v>
      </c>
      <c r="C129" s="18">
        <v>349.9</v>
      </c>
      <c r="D129" s="51">
        <v>242.52539999999999</v>
      </c>
      <c r="G129" s="12" t="str" cm="1">
        <f t="array" ref="G129">_xlfn.IFS(
A129&lt;=-1,"(&gt;=100%)",
A129&lt;=-0.9,"(99.9%-90%)",
A129&lt;=-0.8,"(89.9%-80%)",
A129&lt;=-0.7,"(79.9%-70%)",
A129&lt;=-0.6,"(69.9%-60%)",
A129&lt;=-0.5,"(59.9%-50%)",
A129&lt;=-0.4,"(49.9%-40%)",
A129&lt;=-0.3,"(39.9%-30%)",
A129&lt;=-0.2,"(29.9%-20%)",
A129&lt;=-0.1,"(19.9%-10%)",
A129&lt;0,"(9.9%-0.01%)",
A129&lt;=0.0999,"0%-9.9%",
A129&lt;=0.1999,"10%-19.9%",
A129&lt;=0.2999,"20%-29.9%",
A129&lt;=0.3999,"30%-39.9%",
A129&lt;=0.4999,"40%-49.9%",
A129&lt;=0.5999,"50%-59.9%",
A129&lt;=0.6999,"60%-69.9%",
A129&lt;=0.7999,"70%-79.9%",
A129&lt;=0.8999,"80%-89.9%",
A129&lt;=0.999,"90%-99.9%",
A129&lt;=5,"&gt;100%",
A129&gt;5,"&gt;500%"
)</f>
        <v>(39.9%-30%)</v>
      </c>
      <c r="H129" s="15">
        <f t="shared" si="3"/>
        <v>-0.30687224921406114</v>
      </c>
      <c r="I129" s="15">
        <f t="shared" si="4"/>
        <v>-0.30687224921406114</v>
      </c>
      <c r="J129" s="12">
        <f t="shared" si="5"/>
        <v>1</v>
      </c>
    </row>
    <row r="130" spans="1:10" x14ac:dyDescent="0.25">
      <c r="A130" s="50">
        <v>-0.30657682045580881</v>
      </c>
      <c r="B130" s="12" t="s">
        <v>706</v>
      </c>
      <c r="C130" s="18">
        <v>179.9</v>
      </c>
      <c r="D130" s="51">
        <v>124.74683</v>
      </c>
      <c r="G130" s="12" t="str" cm="1">
        <f t="array" ref="G130">_xlfn.IFS(
A130&lt;=-1,"(&gt;=100%)",
A130&lt;=-0.9,"(99.9%-90%)",
A130&lt;=-0.8,"(89.9%-80%)",
A130&lt;=-0.7,"(79.9%-70%)",
A130&lt;=-0.6,"(69.9%-60%)",
A130&lt;=-0.5,"(59.9%-50%)",
A130&lt;=-0.4,"(49.9%-40%)",
A130&lt;=-0.3,"(39.9%-30%)",
A130&lt;=-0.2,"(29.9%-20%)",
A130&lt;=-0.1,"(19.9%-10%)",
A130&lt;0,"(9.9%-0.01%)",
A130&lt;=0.0999,"0%-9.9%",
A130&lt;=0.1999,"10%-19.9%",
A130&lt;=0.2999,"20%-29.9%",
A130&lt;=0.3999,"30%-39.9%",
A130&lt;=0.4999,"40%-49.9%",
A130&lt;=0.5999,"50%-59.9%",
A130&lt;=0.6999,"60%-69.9%",
A130&lt;=0.7999,"70%-79.9%",
A130&lt;=0.8999,"80%-89.9%",
A130&lt;=0.999,"90%-99.9%",
A130&lt;=5,"&gt;100%",
A130&gt;5,"&gt;500%"
)</f>
        <v>(39.9%-30%)</v>
      </c>
      <c r="H130" s="15">
        <f t="shared" si="3"/>
        <v>-0.30657682045580881</v>
      </c>
      <c r="I130" s="15">
        <f t="shared" si="4"/>
        <v>-0.30657682045580881</v>
      </c>
      <c r="J130" s="12">
        <f t="shared" si="5"/>
        <v>1</v>
      </c>
    </row>
    <row r="131" spans="1:10" x14ac:dyDescent="0.25">
      <c r="A131" s="50">
        <v>-0.30443948948948962</v>
      </c>
      <c r="B131" s="12" t="s">
        <v>88</v>
      </c>
      <c r="C131" s="18">
        <v>199.8</v>
      </c>
      <c r="D131" s="51">
        <v>138.97298999999998</v>
      </c>
      <c r="G131" s="12" t="str" cm="1">
        <f t="array" ref="G131">_xlfn.IFS(
A131&lt;=-1,"(&gt;=100%)",
A131&lt;=-0.9,"(99.9%-90%)",
A131&lt;=-0.8,"(89.9%-80%)",
A131&lt;=-0.7,"(79.9%-70%)",
A131&lt;=-0.6,"(69.9%-60%)",
A131&lt;=-0.5,"(59.9%-50%)",
A131&lt;=-0.4,"(49.9%-40%)",
A131&lt;=-0.3,"(39.9%-30%)",
A131&lt;=-0.2,"(29.9%-20%)",
A131&lt;=-0.1,"(19.9%-10%)",
A131&lt;0,"(9.9%-0.01%)",
A131&lt;=0.0999,"0%-9.9%",
A131&lt;=0.1999,"10%-19.9%",
A131&lt;=0.2999,"20%-29.9%",
A131&lt;=0.3999,"30%-39.9%",
A131&lt;=0.4999,"40%-49.9%",
A131&lt;=0.5999,"50%-59.9%",
A131&lt;=0.6999,"60%-69.9%",
A131&lt;=0.7999,"70%-79.9%",
A131&lt;=0.8999,"80%-89.9%",
A131&lt;=0.999,"90%-99.9%",
A131&lt;=5,"&gt;100%",
A131&gt;5,"&gt;500%"
)</f>
        <v>(39.9%-30%)</v>
      </c>
      <c r="H131" s="15">
        <f t="shared" si="3"/>
        <v>-0.30443948948948962</v>
      </c>
      <c r="I131" s="15">
        <f t="shared" si="4"/>
        <v>-0.30443948948948962</v>
      </c>
      <c r="J131" s="12">
        <f t="shared" si="5"/>
        <v>1</v>
      </c>
    </row>
    <row r="132" spans="1:10" x14ac:dyDescent="0.25">
      <c r="A132" s="50">
        <v>-0.29988265909769934</v>
      </c>
      <c r="B132" s="12" t="s">
        <v>534</v>
      </c>
      <c r="C132" s="18">
        <v>3347</v>
      </c>
      <c r="D132" s="51">
        <v>2343.2927400000003</v>
      </c>
      <c r="G132" s="12" t="str" cm="1">
        <f t="array" ref="G132">_xlfn.IFS(
A132&lt;=-1,"(&gt;=100%)",
A132&lt;=-0.9,"(99.9%-90%)",
A132&lt;=-0.8,"(89.9%-80%)",
A132&lt;=-0.7,"(79.9%-70%)",
A132&lt;=-0.6,"(69.9%-60%)",
A132&lt;=-0.5,"(59.9%-50%)",
A132&lt;=-0.4,"(49.9%-40%)",
A132&lt;=-0.3,"(39.9%-30%)",
A132&lt;=-0.2,"(29.9%-20%)",
A132&lt;=-0.1,"(19.9%-10%)",
A132&lt;0,"(9.9%-0.01%)",
A132&lt;=0.0999,"0%-9.9%",
A132&lt;=0.1999,"10%-19.9%",
A132&lt;=0.2999,"20%-29.9%",
A132&lt;=0.3999,"30%-39.9%",
A132&lt;=0.4999,"40%-49.9%",
A132&lt;=0.5999,"50%-59.9%",
A132&lt;=0.6999,"60%-69.9%",
A132&lt;=0.7999,"70%-79.9%",
A132&lt;=0.8999,"80%-89.9%",
A132&lt;=0.999,"90%-99.9%",
A132&lt;=5,"&gt;100%",
A132&gt;5,"&gt;500%"
)</f>
        <v>(29.9%-20%)</v>
      </c>
      <c r="H132" s="15">
        <f t="shared" ref="H132:H195" si="6">IF(A132&lt;&gt;"",A132,#N/A)</f>
        <v>-0.29988265909769934</v>
      </c>
      <c r="I132" s="15">
        <f t="shared" ref="I132:I195" si="7">IF(ISNUMBER(H132),H132,"")</f>
        <v>-0.29988265909769934</v>
      </c>
      <c r="J132" s="12">
        <f t="shared" ref="J132:J195" si="8">IF(ISNUMBER(I132),IF(AND(I132&gt;=($M$14-$M$13),I132&lt;=($M$14+$M$13)),1,0),"")</f>
        <v>1</v>
      </c>
    </row>
    <row r="133" spans="1:10" x14ac:dyDescent="0.25">
      <c r="A133" s="50">
        <v>-0.29693647664406297</v>
      </c>
      <c r="B133" s="12" t="s">
        <v>808</v>
      </c>
      <c r="C133" s="18">
        <v>3758.9072000000001</v>
      </c>
      <c r="D133" s="51">
        <v>2642.75054</v>
      </c>
      <c r="G133" s="12" t="str" cm="1">
        <f t="array" ref="G133">_xlfn.IFS(
A133&lt;=-1,"(&gt;=100%)",
A133&lt;=-0.9,"(99.9%-90%)",
A133&lt;=-0.8,"(89.9%-80%)",
A133&lt;=-0.7,"(79.9%-70%)",
A133&lt;=-0.6,"(69.9%-60%)",
A133&lt;=-0.5,"(59.9%-50%)",
A133&lt;=-0.4,"(49.9%-40%)",
A133&lt;=-0.3,"(39.9%-30%)",
A133&lt;=-0.2,"(29.9%-20%)",
A133&lt;=-0.1,"(19.9%-10%)",
A133&lt;0,"(9.9%-0.01%)",
A133&lt;=0.0999,"0%-9.9%",
A133&lt;=0.1999,"10%-19.9%",
A133&lt;=0.2999,"20%-29.9%",
A133&lt;=0.3999,"30%-39.9%",
A133&lt;=0.4999,"40%-49.9%",
A133&lt;=0.5999,"50%-59.9%",
A133&lt;=0.6999,"60%-69.9%",
A133&lt;=0.7999,"70%-79.9%",
A133&lt;=0.8999,"80%-89.9%",
A133&lt;=0.999,"90%-99.9%",
A133&lt;=5,"&gt;100%",
A133&gt;5,"&gt;500%"
)</f>
        <v>(29.9%-20%)</v>
      </c>
      <c r="H133" s="15">
        <f t="shared" si="6"/>
        <v>-0.29693647664406297</v>
      </c>
      <c r="I133" s="15">
        <f t="shared" si="7"/>
        <v>-0.29693647664406297</v>
      </c>
      <c r="J133" s="12">
        <f t="shared" si="8"/>
        <v>1</v>
      </c>
    </row>
    <row r="134" spans="1:10" x14ac:dyDescent="0.25">
      <c r="A134" s="50">
        <v>-0.29259145811429471</v>
      </c>
      <c r="B134" s="12" t="s">
        <v>424</v>
      </c>
      <c r="C134" s="18">
        <v>48.3172</v>
      </c>
      <c r="D134" s="51">
        <v>34.18</v>
      </c>
      <c r="G134" s="12" t="str" cm="1">
        <f t="array" ref="G134">_xlfn.IFS(
A134&lt;=-1,"(&gt;=100%)",
A134&lt;=-0.9,"(99.9%-90%)",
A134&lt;=-0.8,"(89.9%-80%)",
A134&lt;=-0.7,"(79.9%-70%)",
A134&lt;=-0.6,"(69.9%-60%)",
A134&lt;=-0.5,"(59.9%-50%)",
A134&lt;=-0.4,"(49.9%-40%)",
A134&lt;=-0.3,"(39.9%-30%)",
A134&lt;=-0.2,"(29.9%-20%)",
A134&lt;=-0.1,"(19.9%-10%)",
A134&lt;0,"(9.9%-0.01%)",
A134&lt;=0.0999,"0%-9.9%",
A134&lt;=0.1999,"10%-19.9%",
A134&lt;=0.2999,"20%-29.9%",
A134&lt;=0.3999,"30%-39.9%",
A134&lt;=0.4999,"40%-49.9%",
A134&lt;=0.5999,"50%-59.9%",
A134&lt;=0.6999,"60%-69.9%",
A134&lt;=0.7999,"70%-79.9%",
A134&lt;=0.8999,"80%-89.9%",
A134&lt;=0.999,"90%-99.9%",
A134&lt;=5,"&gt;100%",
A134&gt;5,"&gt;500%"
)</f>
        <v>(29.9%-20%)</v>
      </c>
      <c r="H134" s="15">
        <f t="shared" si="6"/>
        <v>-0.29259145811429471</v>
      </c>
      <c r="I134" s="15">
        <f t="shared" si="7"/>
        <v>-0.29259145811429471</v>
      </c>
      <c r="J134" s="12">
        <f t="shared" si="8"/>
        <v>1</v>
      </c>
    </row>
    <row r="135" spans="1:10" x14ac:dyDescent="0.25">
      <c r="A135" s="50">
        <v>-0.28978741613624626</v>
      </c>
      <c r="B135" s="12" t="s">
        <v>38</v>
      </c>
      <c r="C135" s="18">
        <v>1162.5999999999999</v>
      </c>
      <c r="D135" s="51">
        <v>825.69315000000006</v>
      </c>
      <c r="G135" s="12" t="str" cm="1">
        <f t="array" ref="G135">_xlfn.IFS(
A135&lt;=-1,"(&gt;=100%)",
A135&lt;=-0.9,"(99.9%-90%)",
A135&lt;=-0.8,"(89.9%-80%)",
A135&lt;=-0.7,"(79.9%-70%)",
A135&lt;=-0.6,"(69.9%-60%)",
A135&lt;=-0.5,"(59.9%-50%)",
A135&lt;=-0.4,"(49.9%-40%)",
A135&lt;=-0.3,"(39.9%-30%)",
A135&lt;=-0.2,"(29.9%-20%)",
A135&lt;=-0.1,"(19.9%-10%)",
A135&lt;0,"(9.9%-0.01%)",
A135&lt;=0.0999,"0%-9.9%",
A135&lt;=0.1999,"10%-19.9%",
A135&lt;=0.2999,"20%-29.9%",
A135&lt;=0.3999,"30%-39.9%",
A135&lt;=0.4999,"40%-49.9%",
A135&lt;=0.5999,"50%-59.9%",
A135&lt;=0.6999,"60%-69.9%",
A135&lt;=0.7999,"70%-79.9%",
A135&lt;=0.8999,"80%-89.9%",
A135&lt;=0.999,"90%-99.9%",
A135&lt;=5,"&gt;100%",
A135&gt;5,"&gt;500%"
)</f>
        <v>(29.9%-20%)</v>
      </c>
      <c r="H135" s="15">
        <f t="shared" si="6"/>
        <v>-0.28978741613624626</v>
      </c>
      <c r="I135" s="15">
        <f t="shared" si="7"/>
        <v>-0.28978741613624626</v>
      </c>
      <c r="J135" s="12">
        <f t="shared" si="8"/>
        <v>1</v>
      </c>
    </row>
    <row r="136" spans="1:10" x14ac:dyDescent="0.25">
      <c r="A136" s="50">
        <v>-0.28867364324779138</v>
      </c>
      <c r="B136" s="12" t="s">
        <v>231</v>
      </c>
      <c r="C136" s="18">
        <v>2852.4</v>
      </c>
      <c r="D136" s="51">
        <v>2028.9873</v>
      </c>
      <c r="G136" s="12" t="str" cm="1">
        <f t="array" ref="G136">_xlfn.IFS(
A136&lt;=-1,"(&gt;=100%)",
A136&lt;=-0.9,"(99.9%-90%)",
A136&lt;=-0.8,"(89.9%-80%)",
A136&lt;=-0.7,"(79.9%-70%)",
A136&lt;=-0.6,"(69.9%-60%)",
A136&lt;=-0.5,"(59.9%-50%)",
A136&lt;=-0.4,"(49.9%-40%)",
A136&lt;=-0.3,"(39.9%-30%)",
A136&lt;=-0.2,"(29.9%-20%)",
A136&lt;=-0.1,"(19.9%-10%)",
A136&lt;0,"(9.9%-0.01%)",
A136&lt;=0.0999,"0%-9.9%",
A136&lt;=0.1999,"10%-19.9%",
A136&lt;=0.2999,"20%-29.9%",
A136&lt;=0.3999,"30%-39.9%",
A136&lt;=0.4999,"40%-49.9%",
A136&lt;=0.5999,"50%-59.9%",
A136&lt;=0.6999,"60%-69.9%",
A136&lt;=0.7999,"70%-79.9%",
A136&lt;=0.8999,"80%-89.9%",
A136&lt;=0.999,"90%-99.9%",
A136&lt;=5,"&gt;100%",
A136&gt;5,"&gt;500%"
)</f>
        <v>(29.9%-20%)</v>
      </c>
      <c r="H136" s="15">
        <f t="shared" si="6"/>
        <v>-0.28867364324779138</v>
      </c>
      <c r="I136" s="15">
        <f t="shared" si="7"/>
        <v>-0.28867364324779138</v>
      </c>
      <c r="J136" s="12">
        <f t="shared" si="8"/>
        <v>1</v>
      </c>
    </row>
    <row r="137" spans="1:10" x14ac:dyDescent="0.25">
      <c r="A137" s="50">
        <v>-0.28755739024812182</v>
      </c>
      <c r="B137" s="12" t="s">
        <v>659</v>
      </c>
      <c r="C137" s="18">
        <v>4312.3180000000002</v>
      </c>
      <c r="D137" s="51">
        <v>3072.27909</v>
      </c>
      <c r="G137" s="12" t="str" cm="1">
        <f t="array" ref="G137">_xlfn.IFS(
A137&lt;=-1,"(&gt;=100%)",
A137&lt;=-0.9,"(99.9%-90%)",
A137&lt;=-0.8,"(89.9%-80%)",
A137&lt;=-0.7,"(79.9%-70%)",
A137&lt;=-0.6,"(69.9%-60%)",
A137&lt;=-0.5,"(59.9%-50%)",
A137&lt;=-0.4,"(49.9%-40%)",
A137&lt;=-0.3,"(39.9%-30%)",
A137&lt;=-0.2,"(29.9%-20%)",
A137&lt;=-0.1,"(19.9%-10%)",
A137&lt;0,"(9.9%-0.01%)",
A137&lt;=0.0999,"0%-9.9%",
A137&lt;=0.1999,"10%-19.9%",
A137&lt;=0.2999,"20%-29.9%",
A137&lt;=0.3999,"30%-39.9%",
A137&lt;=0.4999,"40%-49.9%",
A137&lt;=0.5999,"50%-59.9%",
A137&lt;=0.6999,"60%-69.9%",
A137&lt;=0.7999,"70%-79.9%",
A137&lt;=0.8999,"80%-89.9%",
A137&lt;=0.999,"90%-99.9%",
A137&lt;=5,"&gt;100%",
A137&gt;5,"&gt;500%"
)</f>
        <v>(29.9%-20%)</v>
      </c>
      <c r="H137" s="15">
        <f t="shared" si="6"/>
        <v>-0.28755739024812182</v>
      </c>
      <c r="I137" s="15">
        <f t="shared" si="7"/>
        <v>-0.28755739024812182</v>
      </c>
      <c r="J137" s="12">
        <f t="shared" si="8"/>
        <v>1</v>
      </c>
    </row>
    <row r="138" spans="1:10" x14ac:dyDescent="0.25">
      <c r="A138" s="50">
        <v>-0.28686938096770731</v>
      </c>
      <c r="B138" s="12" t="s">
        <v>205</v>
      </c>
      <c r="C138" s="18">
        <v>932.1</v>
      </c>
      <c r="D138" s="51">
        <v>664.70905000000005</v>
      </c>
      <c r="G138" s="12" t="str" cm="1">
        <f t="array" ref="G138">_xlfn.IFS(
A138&lt;=-1,"(&gt;=100%)",
A138&lt;=-0.9,"(99.9%-90%)",
A138&lt;=-0.8,"(89.9%-80%)",
A138&lt;=-0.7,"(79.9%-70%)",
A138&lt;=-0.6,"(69.9%-60%)",
A138&lt;=-0.5,"(59.9%-50%)",
A138&lt;=-0.4,"(49.9%-40%)",
A138&lt;=-0.3,"(39.9%-30%)",
A138&lt;=-0.2,"(29.9%-20%)",
A138&lt;=-0.1,"(19.9%-10%)",
A138&lt;0,"(9.9%-0.01%)",
A138&lt;=0.0999,"0%-9.9%",
A138&lt;=0.1999,"10%-19.9%",
A138&lt;=0.2999,"20%-29.9%",
A138&lt;=0.3999,"30%-39.9%",
A138&lt;=0.4999,"40%-49.9%",
A138&lt;=0.5999,"50%-59.9%",
A138&lt;=0.6999,"60%-69.9%",
A138&lt;=0.7999,"70%-79.9%",
A138&lt;=0.8999,"80%-89.9%",
A138&lt;=0.999,"90%-99.9%",
A138&lt;=5,"&gt;100%",
A138&gt;5,"&gt;500%"
)</f>
        <v>(29.9%-20%)</v>
      </c>
      <c r="H138" s="15">
        <f t="shared" si="6"/>
        <v>-0.28686938096770731</v>
      </c>
      <c r="I138" s="15">
        <f t="shared" si="7"/>
        <v>-0.28686938096770731</v>
      </c>
      <c r="J138" s="12">
        <f t="shared" si="8"/>
        <v>1</v>
      </c>
    </row>
    <row r="139" spans="1:10" x14ac:dyDescent="0.25">
      <c r="A139" s="50">
        <v>-0.2817907171983689</v>
      </c>
      <c r="B139" s="12" t="s">
        <v>168</v>
      </c>
      <c r="C139" s="18">
        <v>416.9</v>
      </c>
      <c r="D139" s="51">
        <v>299.42144999999999</v>
      </c>
      <c r="G139" s="12" t="str" cm="1">
        <f t="array" ref="G139">_xlfn.IFS(
A139&lt;=-1,"(&gt;=100%)",
A139&lt;=-0.9,"(99.9%-90%)",
A139&lt;=-0.8,"(89.9%-80%)",
A139&lt;=-0.7,"(79.9%-70%)",
A139&lt;=-0.6,"(69.9%-60%)",
A139&lt;=-0.5,"(59.9%-50%)",
A139&lt;=-0.4,"(49.9%-40%)",
A139&lt;=-0.3,"(39.9%-30%)",
A139&lt;=-0.2,"(29.9%-20%)",
A139&lt;=-0.1,"(19.9%-10%)",
A139&lt;0,"(9.9%-0.01%)",
A139&lt;=0.0999,"0%-9.9%",
A139&lt;=0.1999,"10%-19.9%",
A139&lt;=0.2999,"20%-29.9%",
A139&lt;=0.3999,"30%-39.9%",
A139&lt;=0.4999,"40%-49.9%",
A139&lt;=0.5999,"50%-59.9%",
A139&lt;=0.6999,"60%-69.9%",
A139&lt;=0.7999,"70%-79.9%",
A139&lt;=0.8999,"80%-89.9%",
A139&lt;=0.999,"90%-99.9%",
A139&lt;=5,"&gt;100%",
A139&gt;5,"&gt;500%"
)</f>
        <v>(29.9%-20%)</v>
      </c>
      <c r="H139" s="15">
        <f t="shared" si="6"/>
        <v>-0.2817907171983689</v>
      </c>
      <c r="I139" s="15">
        <f t="shared" si="7"/>
        <v>-0.2817907171983689</v>
      </c>
      <c r="J139" s="12">
        <f t="shared" si="8"/>
        <v>1</v>
      </c>
    </row>
    <row r="140" spans="1:10" x14ac:dyDescent="0.25">
      <c r="A140" s="50">
        <v>-0.28003634640618158</v>
      </c>
      <c r="B140" s="12" t="s">
        <v>382</v>
      </c>
      <c r="C140" s="18">
        <v>685.9</v>
      </c>
      <c r="D140" s="51">
        <v>493.82307000000003</v>
      </c>
      <c r="G140" s="12" t="str" cm="1">
        <f t="array" ref="G140">_xlfn.IFS(
A140&lt;=-1,"(&gt;=100%)",
A140&lt;=-0.9,"(99.9%-90%)",
A140&lt;=-0.8,"(89.9%-80%)",
A140&lt;=-0.7,"(79.9%-70%)",
A140&lt;=-0.6,"(69.9%-60%)",
A140&lt;=-0.5,"(59.9%-50%)",
A140&lt;=-0.4,"(49.9%-40%)",
A140&lt;=-0.3,"(39.9%-30%)",
A140&lt;=-0.2,"(29.9%-20%)",
A140&lt;=-0.1,"(19.9%-10%)",
A140&lt;0,"(9.9%-0.01%)",
A140&lt;=0.0999,"0%-9.9%",
A140&lt;=0.1999,"10%-19.9%",
A140&lt;=0.2999,"20%-29.9%",
A140&lt;=0.3999,"30%-39.9%",
A140&lt;=0.4999,"40%-49.9%",
A140&lt;=0.5999,"50%-59.9%",
A140&lt;=0.6999,"60%-69.9%",
A140&lt;=0.7999,"70%-79.9%",
A140&lt;=0.8999,"80%-89.9%",
A140&lt;=0.999,"90%-99.9%",
A140&lt;=5,"&gt;100%",
A140&gt;5,"&gt;500%"
)</f>
        <v>(29.9%-20%)</v>
      </c>
      <c r="H140" s="15">
        <f t="shared" si="6"/>
        <v>-0.28003634640618158</v>
      </c>
      <c r="I140" s="15">
        <f t="shared" si="7"/>
        <v>-0.28003634640618158</v>
      </c>
      <c r="J140" s="12">
        <f t="shared" si="8"/>
        <v>1</v>
      </c>
    </row>
    <row r="141" spans="1:10" x14ac:dyDescent="0.25">
      <c r="A141" s="50">
        <v>-0.27933499372685916</v>
      </c>
      <c r="B141" s="12" t="s">
        <v>236</v>
      </c>
      <c r="C141" s="18">
        <v>1500.046</v>
      </c>
      <c r="D141" s="51">
        <v>1081.0306599999999</v>
      </c>
      <c r="G141" s="12" t="str" cm="1">
        <f t="array" ref="G141">_xlfn.IFS(
A141&lt;=-1,"(&gt;=100%)",
A141&lt;=-0.9,"(99.9%-90%)",
A141&lt;=-0.8,"(89.9%-80%)",
A141&lt;=-0.7,"(79.9%-70%)",
A141&lt;=-0.6,"(69.9%-60%)",
A141&lt;=-0.5,"(59.9%-50%)",
A141&lt;=-0.4,"(49.9%-40%)",
A141&lt;=-0.3,"(39.9%-30%)",
A141&lt;=-0.2,"(29.9%-20%)",
A141&lt;=-0.1,"(19.9%-10%)",
A141&lt;0,"(9.9%-0.01%)",
A141&lt;=0.0999,"0%-9.9%",
A141&lt;=0.1999,"10%-19.9%",
A141&lt;=0.2999,"20%-29.9%",
A141&lt;=0.3999,"30%-39.9%",
A141&lt;=0.4999,"40%-49.9%",
A141&lt;=0.5999,"50%-59.9%",
A141&lt;=0.6999,"60%-69.9%",
A141&lt;=0.7999,"70%-79.9%",
A141&lt;=0.8999,"80%-89.9%",
A141&lt;=0.999,"90%-99.9%",
A141&lt;=5,"&gt;100%",
A141&gt;5,"&gt;500%"
)</f>
        <v>(29.9%-20%)</v>
      </c>
      <c r="H141" s="15">
        <f t="shared" si="6"/>
        <v>-0.27933499372685916</v>
      </c>
      <c r="I141" s="15">
        <f t="shared" si="7"/>
        <v>-0.27933499372685916</v>
      </c>
      <c r="J141" s="12">
        <f t="shared" si="8"/>
        <v>1</v>
      </c>
    </row>
    <row r="142" spans="1:10" x14ac:dyDescent="0.25">
      <c r="A142" s="50">
        <v>-0.27903291875744374</v>
      </c>
      <c r="B142" s="12" t="s">
        <v>536</v>
      </c>
      <c r="C142" s="18">
        <v>61460.4</v>
      </c>
      <c r="D142" s="51">
        <v>44310.925200000005</v>
      </c>
      <c r="G142" s="12" t="str" cm="1">
        <f t="array" ref="G142">_xlfn.IFS(
A142&lt;=-1,"(&gt;=100%)",
A142&lt;=-0.9,"(99.9%-90%)",
A142&lt;=-0.8,"(89.9%-80%)",
A142&lt;=-0.7,"(79.9%-70%)",
A142&lt;=-0.6,"(69.9%-60%)",
A142&lt;=-0.5,"(59.9%-50%)",
A142&lt;=-0.4,"(49.9%-40%)",
A142&lt;=-0.3,"(39.9%-30%)",
A142&lt;=-0.2,"(29.9%-20%)",
A142&lt;=-0.1,"(19.9%-10%)",
A142&lt;0,"(9.9%-0.01%)",
A142&lt;=0.0999,"0%-9.9%",
A142&lt;=0.1999,"10%-19.9%",
A142&lt;=0.2999,"20%-29.9%",
A142&lt;=0.3999,"30%-39.9%",
A142&lt;=0.4999,"40%-49.9%",
A142&lt;=0.5999,"50%-59.9%",
A142&lt;=0.6999,"60%-69.9%",
A142&lt;=0.7999,"70%-79.9%",
A142&lt;=0.8999,"80%-89.9%",
A142&lt;=0.999,"90%-99.9%",
A142&lt;=5,"&gt;100%",
A142&gt;5,"&gt;500%"
)</f>
        <v>(29.9%-20%)</v>
      </c>
      <c r="H142" s="15">
        <f t="shared" si="6"/>
        <v>-0.27903291875744374</v>
      </c>
      <c r="I142" s="15">
        <f t="shared" si="7"/>
        <v>-0.27903291875744374</v>
      </c>
      <c r="J142" s="12">
        <f t="shared" si="8"/>
        <v>1</v>
      </c>
    </row>
    <row r="143" spans="1:10" x14ac:dyDescent="0.25">
      <c r="A143" s="50">
        <v>-0.27854981666302431</v>
      </c>
      <c r="B143" s="12" t="s">
        <v>522</v>
      </c>
      <c r="C143" s="18">
        <v>123.54300000000001</v>
      </c>
      <c r="D143" s="51">
        <v>89.130119999999991</v>
      </c>
      <c r="G143" s="12" t="str" cm="1">
        <f t="array" ref="G143">_xlfn.IFS(
A143&lt;=-1,"(&gt;=100%)",
A143&lt;=-0.9,"(99.9%-90%)",
A143&lt;=-0.8,"(89.9%-80%)",
A143&lt;=-0.7,"(79.9%-70%)",
A143&lt;=-0.6,"(69.9%-60%)",
A143&lt;=-0.5,"(59.9%-50%)",
A143&lt;=-0.4,"(49.9%-40%)",
A143&lt;=-0.3,"(39.9%-30%)",
A143&lt;=-0.2,"(29.9%-20%)",
A143&lt;=-0.1,"(19.9%-10%)",
A143&lt;0,"(9.9%-0.01%)",
A143&lt;=0.0999,"0%-9.9%",
A143&lt;=0.1999,"10%-19.9%",
A143&lt;=0.2999,"20%-29.9%",
A143&lt;=0.3999,"30%-39.9%",
A143&lt;=0.4999,"40%-49.9%",
A143&lt;=0.5999,"50%-59.9%",
A143&lt;=0.6999,"60%-69.9%",
A143&lt;=0.7999,"70%-79.9%",
A143&lt;=0.8999,"80%-89.9%",
A143&lt;=0.999,"90%-99.9%",
A143&lt;=5,"&gt;100%",
A143&gt;5,"&gt;500%"
)</f>
        <v>(29.9%-20%)</v>
      </c>
      <c r="H143" s="15">
        <f t="shared" si="6"/>
        <v>-0.27854981666302431</v>
      </c>
      <c r="I143" s="15">
        <f t="shared" si="7"/>
        <v>-0.27854981666302431</v>
      </c>
      <c r="J143" s="12">
        <f t="shared" si="8"/>
        <v>1</v>
      </c>
    </row>
    <row r="144" spans="1:10" x14ac:dyDescent="0.25">
      <c r="A144" s="50">
        <v>-0.2775498882000203</v>
      </c>
      <c r="B144" s="12" t="s">
        <v>146</v>
      </c>
      <c r="C144" s="18">
        <v>1967.8</v>
      </c>
      <c r="D144" s="51">
        <v>1421.63733</v>
      </c>
      <c r="G144" s="12" t="str" cm="1">
        <f t="array" ref="G144">_xlfn.IFS(
A144&lt;=-1,"(&gt;=100%)",
A144&lt;=-0.9,"(99.9%-90%)",
A144&lt;=-0.8,"(89.9%-80%)",
A144&lt;=-0.7,"(79.9%-70%)",
A144&lt;=-0.6,"(69.9%-60%)",
A144&lt;=-0.5,"(59.9%-50%)",
A144&lt;=-0.4,"(49.9%-40%)",
A144&lt;=-0.3,"(39.9%-30%)",
A144&lt;=-0.2,"(29.9%-20%)",
A144&lt;=-0.1,"(19.9%-10%)",
A144&lt;0,"(9.9%-0.01%)",
A144&lt;=0.0999,"0%-9.9%",
A144&lt;=0.1999,"10%-19.9%",
A144&lt;=0.2999,"20%-29.9%",
A144&lt;=0.3999,"30%-39.9%",
A144&lt;=0.4999,"40%-49.9%",
A144&lt;=0.5999,"50%-59.9%",
A144&lt;=0.6999,"60%-69.9%",
A144&lt;=0.7999,"70%-79.9%",
A144&lt;=0.8999,"80%-89.9%",
A144&lt;=0.999,"90%-99.9%",
A144&lt;=5,"&gt;100%",
A144&gt;5,"&gt;500%"
)</f>
        <v>(29.9%-20%)</v>
      </c>
      <c r="H144" s="15">
        <f t="shared" si="6"/>
        <v>-0.2775498882000203</v>
      </c>
      <c r="I144" s="15">
        <f t="shared" si="7"/>
        <v>-0.2775498882000203</v>
      </c>
      <c r="J144" s="12">
        <f t="shared" si="8"/>
        <v>1</v>
      </c>
    </row>
    <row r="145" spans="1:10" x14ac:dyDescent="0.25">
      <c r="A145" s="50">
        <v>-0.27606679813553242</v>
      </c>
      <c r="B145" s="12" t="s">
        <v>679</v>
      </c>
      <c r="C145" s="18">
        <v>278.89999999999998</v>
      </c>
      <c r="D145" s="51">
        <v>201.90496999999999</v>
      </c>
      <c r="G145" s="12" t="str" cm="1">
        <f t="array" ref="G145">_xlfn.IFS(
A145&lt;=-1,"(&gt;=100%)",
A145&lt;=-0.9,"(99.9%-90%)",
A145&lt;=-0.8,"(89.9%-80%)",
A145&lt;=-0.7,"(79.9%-70%)",
A145&lt;=-0.6,"(69.9%-60%)",
A145&lt;=-0.5,"(59.9%-50%)",
A145&lt;=-0.4,"(49.9%-40%)",
A145&lt;=-0.3,"(39.9%-30%)",
A145&lt;=-0.2,"(29.9%-20%)",
A145&lt;=-0.1,"(19.9%-10%)",
A145&lt;0,"(9.9%-0.01%)",
A145&lt;=0.0999,"0%-9.9%",
A145&lt;=0.1999,"10%-19.9%",
A145&lt;=0.2999,"20%-29.9%",
A145&lt;=0.3999,"30%-39.9%",
A145&lt;=0.4999,"40%-49.9%",
A145&lt;=0.5999,"50%-59.9%",
A145&lt;=0.6999,"60%-69.9%",
A145&lt;=0.7999,"70%-79.9%",
A145&lt;=0.8999,"80%-89.9%",
A145&lt;=0.999,"90%-99.9%",
A145&lt;=5,"&gt;100%",
A145&gt;5,"&gt;500%"
)</f>
        <v>(29.9%-20%)</v>
      </c>
      <c r="H145" s="15">
        <f t="shared" si="6"/>
        <v>-0.27606679813553242</v>
      </c>
      <c r="I145" s="15">
        <f t="shared" si="7"/>
        <v>-0.27606679813553242</v>
      </c>
      <c r="J145" s="12">
        <f t="shared" si="8"/>
        <v>1</v>
      </c>
    </row>
    <row r="146" spans="1:10" x14ac:dyDescent="0.25">
      <c r="A146" s="50">
        <v>-0.27507525115611553</v>
      </c>
      <c r="B146" s="12" t="s">
        <v>301</v>
      </c>
      <c r="C146" s="18">
        <v>2508.4</v>
      </c>
      <c r="D146" s="51">
        <v>1818.4012399999999</v>
      </c>
      <c r="G146" s="12" t="str" cm="1">
        <f t="array" ref="G146">_xlfn.IFS(
A146&lt;=-1,"(&gt;=100%)",
A146&lt;=-0.9,"(99.9%-90%)",
A146&lt;=-0.8,"(89.9%-80%)",
A146&lt;=-0.7,"(79.9%-70%)",
A146&lt;=-0.6,"(69.9%-60%)",
A146&lt;=-0.5,"(59.9%-50%)",
A146&lt;=-0.4,"(49.9%-40%)",
A146&lt;=-0.3,"(39.9%-30%)",
A146&lt;=-0.2,"(29.9%-20%)",
A146&lt;=-0.1,"(19.9%-10%)",
A146&lt;0,"(9.9%-0.01%)",
A146&lt;=0.0999,"0%-9.9%",
A146&lt;=0.1999,"10%-19.9%",
A146&lt;=0.2999,"20%-29.9%",
A146&lt;=0.3999,"30%-39.9%",
A146&lt;=0.4999,"40%-49.9%",
A146&lt;=0.5999,"50%-59.9%",
A146&lt;=0.6999,"60%-69.9%",
A146&lt;=0.7999,"70%-79.9%",
A146&lt;=0.8999,"80%-89.9%",
A146&lt;=0.999,"90%-99.9%",
A146&lt;=5,"&gt;100%",
A146&gt;5,"&gt;500%"
)</f>
        <v>(29.9%-20%)</v>
      </c>
      <c r="H146" s="15">
        <f t="shared" si="6"/>
        <v>-0.27507525115611553</v>
      </c>
      <c r="I146" s="15">
        <f t="shared" si="7"/>
        <v>-0.27507525115611553</v>
      </c>
      <c r="J146" s="12">
        <f t="shared" si="8"/>
        <v>1</v>
      </c>
    </row>
    <row r="147" spans="1:10" x14ac:dyDescent="0.25">
      <c r="A147" s="50">
        <v>-0.27506011875309244</v>
      </c>
      <c r="B147" s="12" t="s">
        <v>438</v>
      </c>
      <c r="C147" s="18">
        <v>404.2</v>
      </c>
      <c r="D147" s="51">
        <v>293.02070000000003</v>
      </c>
      <c r="G147" s="12" t="str" cm="1">
        <f t="array" ref="G147">_xlfn.IFS(
A147&lt;=-1,"(&gt;=100%)",
A147&lt;=-0.9,"(99.9%-90%)",
A147&lt;=-0.8,"(89.9%-80%)",
A147&lt;=-0.7,"(79.9%-70%)",
A147&lt;=-0.6,"(69.9%-60%)",
A147&lt;=-0.5,"(59.9%-50%)",
A147&lt;=-0.4,"(49.9%-40%)",
A147&lt;=-0.3,"(39.9%-30%)",
A147&lt;=-0.2,"(29.9%-20%)",
A147&lt;=-0.1,"(19.9%-10%)",
A147&lt;0,"(9.9%-0.01%)",
A147&lt;=0.0999,"0%-9.9%",
A147&lt;=0.1999,"10%-19.9%",
A147&lt;=0.2999,"20%-29.9%",
A147&lt;=0.3999,"30%-39.9%",
A147&lt;=0.4999,"40%-49.9%",
A147&lt;=0.5999,"50%-59.9%",
A147&lt;=0.6999,"60%-69.9%",
A147&lt;=0.7999,"70%-79.9%",
A147&lt;=0.8999,"80%-89.9%",
A147&lt;=0.999,"90%-99.9%",
A147&lt;=5,"&gt;100%",
A147&gt;5,"&gt;500%"
)</f>
        <v>(29.9%-20%)</v>
      </c>
      <c r="H147" s="15">
        <f t="shared" si="6"/>
        <v>-0.27506011875309244</v>
      </c>
      <c r="I147" s="15">
        <f t="shared" si="7"/>
        <v>-0.27506011875309244</v>
      </c>
      <c r="J147" s="12">
        <f t="shared" si="8"/>
        <v>1</v>
      </c>
    </row>
    <row r="148" spans="1:10" x14ac:dyDescent="0.25">
      <c r="A148" s="50">
        <v>-0.27392474101157843</v>
      </c>
      <c r="B148" s="12" t="s">
        <v>965</v>
      </c>
      <c r="C148" s="18">
        <v>328.20000000000005</v>
      </c>
      <c r="D148" s="51">
        <v>238.2979</v>
      </c>
      <c r="G148" s="12" t="str" cm="1">
        <f t="array" ref="G148">_xlfn.IFS(
A148&lt;=-1,"(&gt;=100%)",
A148&lt;=-0.9,"(99.9%-90%)",
A148&lt;=-0.8,"(89.9%-80%)",
A148&lt;=-0.7,"(79.9%-70%)",
A148&lt;=-0.6,"(69.9%-60%)",
A148&lt;=-0.5,"(59.9%-50%)",
A148&lt;=-0.4,"(49.9%-40%)",
A148&lt;=-0.3,"(39.9%-30%)",
A148&lt;=-0.2,"(29.9%-20%)",
A148&lt;=-0.1,"(19.9%-10%)",
A148&lt;0,"(9.9%-0.01%)",
A148&lt;=0.0999,"0%-9.9%",
A148&lt;=0.1999,"10%-19.9%",
A148&lt;=0.2999,"20%-29.9%",
A148&lt;=0.3999,"30%-39.9%",
A148&lt;=0.4999,"40%-49.9%",
A148&lt;=0.5999,"50%-59.9%",
A148&lt;=0.6999,"60%-69.9%",
A148&lt;=0.7999,"70%-79.9%",
A148&lt;=0.8999,"80%-89.9%",
A148&lt;=0.999,"90%-99.9%",
A148&lt;=5,"&gt;100%",
A148&gt;5,"&gt;500%"
)</f>
        <v>(29.9%-20%)</v>
      </c>
      <c r="H148" s="15">
        <f t="shared" si="6"/>
        <v>-0.27392474101157843</v>
      </c>
      <c r="I148" s="15">
        <f t="shared" si="7"/>
        <v>-0.27392474101157843</v>
      </c>
      <c r="J148" s="12">
        <f t="shared" si="8"/>
        <v>1</v>
      </c>
    </row>
    <row r="149" spans="1:10" x14ac:dyDescent="0.25">
      <c r="A149" s="50">
        <v>-0.27303730061349696</v>
      </c>
      <c r="B149" s="12" t="s">
        <v>105</v>
      </c>
      <c r="C149" s="18">
        <v>489</v>
      </c>
      <c r="D149" s="51">
        <v>355.48475999999999</v>
      </c>
      <c r="G149" s="12" t="str" cm="1">
        <f t="array" ref="G149">_xlfn.IFS(
A149&lt;=-1,"(&gt;=100%)",
A149&lt;=-0.9,"(99.9%-90%)",
A149&lt;=-0.8,"(89.9%-80%)",
A149&lt;=-0.7,"(79.9%-70%)",
A149&lt;=-0.6,"(69.9%-60%)",
A149&lt;=-0.5,"(59.9%-50%)",
A149&lt;=-0.4,"(49.9%-40%)",
A149&lt;=-0.3,"(39.9%-30%)",
A149&lt;=-0.2,"(29.9%-20%)",
A149&lt;=-0.1,"(19.9%-10%)",
A149&lt;0,"(9.9%-0.01%)",
A149&lt;=0.0999,"0%-9.9%",
A149&lt;=0.1999,"10%-19.9%",
A149&lt;=0.2999,"20%-29.9%",
A149&lt;=0.3999,"30%-39.9%",
A149&lt;=0.4999,"40%-49.9%",
A149&lt;=0.5999,"50%-59.9%",
A149&lt;=0.6999,"60%-69.9%",
A149&lt;=0.7999,"70%-79.9%",
A149&lt;=0.8999,"80%-89.9%",
A149&lt;=0.999,"90%-99.9%",
A149&lt;=5,"&gt;100%",
A149&gt;5,"&gt;500%"
)</f>
        <v>(29.9%-20%)</v>
      </c>
      <c r="H149" s="15">
        <f t="shared" si="6"/>
        <v>-0.27303730061349696</v>
      </c>
      <c r="I149" s="15">
        <f t="shared" si="7"/>
        <v>-0.27303730061349696</v>
      </c>
      <c r="J149" s="12">
        <f t="shared" si="8"/>
        <v>1</v>
      </c>
    </row>
    <row r="150" spans="1:10" x14ac:dyDescent="0.25">
      <c r="A150" s="50">
        <v>-0.27226260099528848</v>
      </c>
      <c r="B150" s="12" t="s">
        <v>570</v>
      </c>
      <c r="C150" s="18">
        <v>2642.45</v>
      </c>
      <c r="D150" s="51">
        <v>1923.0096899999999</v>
      </c>
      <c r="G150" s="12" t="str" cm="1">
        <f t="array" ref="G150">_xlfn.IFS(
A150&lt;=-1,"(&gt;=100%)",
A150&lt;=-0.9,"(99.9%-90%)",
A150&lt;=-0.8,"(89.9%-80%)",
A150&lt;=-0.7,"(79.9%-70%)",
A150&lt;=-0.6,"(69.9%-60%)",
A150&lt;=-0.5,"(59.9%-50%)",
A150&lt;=-0.4,"(49.9%-40%)",
A150&lt;=-0.3,"(39.9%-30%)",
A150&lt;=-0.2,"(29.9%-20%)",
A150&lt;=-0.1,"(19.9%-10%)",
A150&lt;0,"(9.9%-0.01%)",
A150&lt;=0.0999,"0%-9.9%",
A150&lt;=0.1999,"10%-19.9%",
A150&lt;=0.2999,"20%-29.9%",
A150&lt;=0.3999,"30%-39.9%",
A150&lt;=0.4999,"40%-49.9%",
A150&lt;=0.5999,"50%-59.9%",
A150&lt;=0.6999,"60%-69.9%",
A150&lt;=0.7999,"70%-79.9%",
A150&lt;=0.8999,"80%-89.9%",
A150&lt;=0.999,"90%-99.9%",
A150&lt;=5,"&gt;100%",
A150&gt;5,"&gt;500%"
)</f>
        <v>(29.9%-20%)</v>
      </c>
      <c r="H150" s="15">
        <f t="shared" si="6"/>
        <v>-0.27226260099528848</v>
      </c>
      <c r="I150" s="15">
        <f t="shared" si="7"/>
        <v>-0.27226260099528848</v>
      </c>
      <c r="J150" s="12">
        <f t="shared" si="8"/>
        <v>1</v>
      </c>
    </row>
    <row r="151" spans="1:10" x14ac:dyDescent="0.25">
      <c r="A151" s="50">
        <v>-0.27001363080684593</v>
      </c>
      <c r="B151" s="12" t="s">
        <v>418</v>
      </c>
      <c r="C151" s="18">
        <v>163.6</v>
      </c>
      <c r="D151" s="51">
        <v>119.42577</v>
      </c>
      <c r="G151" s="12" t="str" cm="1">
        <f t="array" ref="G151">_xlfn.IFS(
A151&lt;=-1,"(&gt;=100%)",
A151&lt;=-0.9,"(99.9%-90%)",
A151&lt;=-0.8,"(89.9%-80%)",
A151&lt;=-0.7,"(79.9%-70%)",
A151&lt;=-0.6,"(69.9%-60%)",
A151&lt;=-0.5,"(59.9%-50%)",
A151&lt;=-0.4,"(49.9%-40%)",
A151&lt;=-0.3,"(39.9%-30%)",
A151&lt;=-0.2,"(29.9%-20%)",
A151&lt;=-0.1,"(19.9%-10%)",
A151&lt;0,"(9.9%-0.01%)",
A151&lt;=0.0999,"0%-9.9%",
A151&lt;=0.1999,"10%-19.9%",
A151&lt;=0.2999,"20%-29.9%",
A151&lt;=0.3999,"30%-39.9%",
A151&lt;=0.4999,"40%-49.9%",
A151&lt;=0.5999,"50%-59.9%",
A151&lt;=0.6999,"60%-69.9%",
A151&lt;=0.7999,"70%-79.9%",
A151&lt;=0.8999,"80%-89.9%",
A151&lt;=0.999,"90%-99.9%",
A151&lt;=5,"&gt;100%",
A151&gt;5,"&gt;500%"
)</f>
        <v>(29.9%-20%)</v>
      </c>
      <c r="H151" s="15">
        <f t="shared" si="6"/>
        <v>-0.27001363080684593</v>
      </c>
      <c r="I151" s="15">
        <f t="shared" si="7"/>
        <v>-0.27001363080684593</v>
      </c>
      <c r="J151" s="12">
        <f t="shared" si="8"/>
        <v>1</v>
      </c>
    </row>
    <row r="152" spans="1:10" x14ac:dyDescent="0.25">
      <c r="A152" s="50">
        <v>-0.26809604128856623</v>
      </c>
      <c r="B152" s="12" t="s">
        <v>41</v>
      </c>
      <c r="C152" s="18">
        <v>881.6</v>
      </c>
      <c r="D152" s="51">
        <v>645.24653000000001</v>
      </c>
      <c r="G152" s="12" t="str" cm="1">
        <f t="array" ref="G152">_xlfn.IFS(
A152&lt;=-1,"(&gt;=100%)",
A152&lt;=-0.9,"(99.9%-90%)",
A152&lt;=-0.8,"(89.9%-80%)",
A152&lt;=-0.7,"(79.9%-70%)",
A152&lt;=-0.6,"(69.9%-60%)",
A152&lt;=-0.5,"(59.9%-50%)",
A152&lt;=-0.4,"(49.9%-40%)",
A152&lt;=-0.3,"(39.9%-30%)",
A152&lt;=-0.2,"(29.9%-20%)",
A152&lt;=-0.1,"(19.9%-10%)",
A152&lt;0,"(9.9%-0.01%)",
A152&lt;=0.0999,"0%-9.9%",
A152&lt;=0.1999,"10%-19.9%",
A152&lt;=0.2999,"20%-29.9%",
A152&lt;=0.3999,"30%-39.9%",
A152&lt;=0.4999,"40%-49.9%",
A152&lt;=0.5999,"50%-59.9%",
A152&lt;=0.6999,"60%-69.9%",
A152&lt;=0.7999,"70%-79.9%",
A152&lt;=0.8999,"80%-89.9%",
A152&lt;=0.999,"90%-99.9%",
A152&lt;=5,"&gt;100%",
A152&gt;5,"&gt;500%"
)</f>
        <v>(29.9%-20%)</v>
      </c>
      <c r="H152" s="15">
        <f t="shared" si="6"/>
        <v>-0.26809604128856623</v>
      </c>
      <c r="I152" s="15">
        <f t="shared" si="7"/>
        <v>-0.26809604128856623</v>
      </c>
      <c r="J152" s="12">
        <f t="shared" si="8"/>
        <v>1</v>
      </c>
    </row>
    <row r="153" spans="1:10" x14ac:dyDescent="0.25">
      <c r="A153" s="50">
        <v>-0.26647997704401921</v>
      </c>
      <c r="B153" s="12" t="s">
        <v>790</v>
      </c>
      <c r="C153" s="18">
        <v>262.17133000000001</v>
      </c>
      <c r="D153" s="51">
        <v>192.30792000000002</v>
      </c>
      <c r="G153" s="12" t="str" cm="1">
        <f t="array" ref="G153">_xlfn.IFS(
A153&lt;=-1,"(&gt;=100%)",
A153&lt;=-0.9,"(99.9%-90%)",
A153&lt;=-0.8,"(89.9%-80%)",
A153&lt;=-0.7,"(79.9%-70%)",
A153&lt;=-0.6,"(69.9%-60%)",
A153&lt;=-0.5,"(59.9%-50%)",
A153&lt;=-0.4,"(49.9%-40%)",
A153&lt;=-0.3,"(39.9%-30%)",
A153&lt;=-0.2,"(29.9%-20%)",
A153&lt;=-0.1,"(19.9%-10%)",
A153&lt;0,"(9.9%-0.01%)",
A153&lt;=0.0999,"0%-9.9%",
A153&lt;=0.1999,"10%-19.9%",
A153&lt;=0.2999,"20%-29.9%",
A153&lt;=0.3999,"30%-39.9%",
A153&lt;=0.4999,"40%-49.9%",
A153&lt;=0.5999,"50%-59.9%",
A153&lt;=0.6999,"60%-69.9%",
A153&lt;=0.7999,"70%-79.9%",
A153&lt;=0.8999,"80%-89.9%",
A153&lt;=0.999,"90%-99.9%",
A153&lt;=5,"&gt;100%",
A153&gt;5,"&gt;500%"
)</f>
        <v>(29.9%-20%)</v>
      </c>
      <c r="H153" s="15">
        <f t="shared" si="6"/>
        <v>-0.26647997704401921</v>
      </c>
      <c r="I153" s="15">
        <f t="shared" si="7"/>
        <v>-0.26647997704401921</v>
      </c>
      <c r="J153" s="12">
        <f t="shared" si="8"/>
        <v>1</v>
      </c>
    </row>
    <row r="154" spans="1:10" x14ac:dyDescent="0.25">
      <c r="A154" s="50">
        <v>-0.26331587301587295</v>
      </c>
      <c r="B154" s="12" t="s">
        <v>874</v>
      </c>
      <c r="C154" s="18">
        <v>75.599999999999994</v>
      </c>
      <c r="D154" s="51">
        <v>55.69332</v>
      </c>
      <c r="G154" s="12" t="str" cm="1">
        <f t="array" ref="G154">_xlfn.IFS(
A154&lt;=-1,"(&gt;=100%)",
A154&lt;=-0.9,"(99.9%-90%)",
A154&lt;=-0.8,"(89.9%-80%)",
A154&lt;=-0.7,"(79.9%-70%)",
A154&lt;=-0.6,"(69.9%-60%)",
A154&lt;=-0.5,"(59.9%-50%)",
A154&lt;=-0.4,"(49.9%-40%)",
A154&lt;=-0.3,"(39.9%-30%)",
A154&lt;=-0.2,"(29.9%-20%)",
A154&lt;=-0.1,"(19.9%-10%)",
A154&lt;0,"(9.9%-0.01%)",
A154&lt;=0.0999,"0%-9.9%",
A154&lt;=0.1999,"10%-19.9%",
A154&lt;=0.2999,"20%-29.9%",
A154&lt;=0.3999,"30%-39.9%",
A154&lt;=0.4999,"40%-49.9%",
A154&lt;=0.5999,"50%-59.9%",
A154&lt;=0.6999,"60%-69.9%",
A154&lt;=0.7999,"70%-79.9%",
A154&lt;=0.8999,"80%-89.9%",
A154&lt;=0.999,"90%-99.9%",
A154&lt;=5,"&gt;100%",
A154&gt;5,"&gt;500%"
)</f>
        <v>(29.9%-20%)</v>
      </c>
      <c r="H154" s="15">
        <f t="shared" si="6"/>
        <v>-0.26331587301587295</v>
      </c>
      <c r="I154" s="15">
        <f t="shared" si="7"/>
        <v>-0.26331587301587295</v>
      </c>
      <c r="J154" s="12">
        <f t="shared" si="8"/>
        <v>1</v>
      </c>
    </row>
    <row r="155" spans="1:10" x14ac:dyDescent="0.25">
      <c r="A155" s="50">
        <v>-0.26221644702842384</v>
      </c>
      <c r="B155" s="12" t="s">
        <v>498</v>
      </c>
      <c r="C155" s="18">
        <v>774</v>
      </c>
      <c r="D155" s="51">
        <v>571.04446999999993</v>
      </c>
      <c r="G155" s="12" t="str" cm="1">
        <f t="array" ref="G155">_xlfn.IFS(
A155&lt;=-1,"(&gt;=100%)",
A155&lt;=-0.9,"(99.9%-90%)",
A155&lt;=-0.8,"(89.9%-80%)",
A155&lt;=-0.7,"(79.9%-70%)",
A155&lt;=-0.6,"(69.9%-60%)",
A155&lt;=-0.5,"(59.9%-50%)",
A155&lt;=-0.4,"(49.9%-40%)",
A155&lt;=-0.3,"(39.9%-30%)",
A155&lt;=-0.2,"(29.9%-20%)",
A155&lt;=-0.1,"(19.9%-10%)",
A155&lt;0,"(9.9%-0.01%)",
A155&lt;=0.0999,"0%-9.9%",
A155&lt;=0.1999,"10%-19.9%",
A155&lt;=0.2999,"20%-29.9%",
A155&lt;=0.3999,"30%-39.9%",
A155&lt;=0.4999,"40%-49.9%",
A155&lt;=0.5999,"50%-59.9%",
A155&lt;=0.6999,"60%-69.9%",
A155&lt;=0.7999,"70%-79.9%",
A155&lt;=0.8999,"80%-89.9%",
A155&lt;=0.999,"90%-99.9%",
A155&lt;=5,"&gt;100%",
A155&gt;5,"&gt;500%"
)</f>
        <v>(29.9%-20%)</v>
      </c>
      <c r="H155" s="15">
        <f t="shared" si="6"/>
        <v>-0.26221644702842384</v>
      </c>
      <c r="I155" s="15">
        <f t="shared" si="7"/>
        <v>-0.26221644702842384</v>
      </c>
      <c r="J155" s="12">
        <f t="shared" si="8"/>
        <v>1</v>
      </c>
    </row>
    <row r="156" spans="1:10" x14ac:dyDescent="0.25">
      <c r="A156" s="50">
        <v>-0.26045341380920012</v>
      </c>
      <c r="B156" s="12" t="s">
        <v>383</v>
      </c>
      <c r="C156" s="18">
        <v>244.214</v>
      </c>
      <c r="D156" s="51">
        <v>180.60763</v>
      </c>
      <c r="G156" s="12" t="str" cm="1">
        <f t="array" ref="G156">_xlfn.IFS(
A156&lt;=-1,"(&gt;=100%)",
A156&lt;=-0.9,"(99.9%-90%)",
A156&lt;=-0.8,"(89.9%-80%)",
A156&lt;=-0.7,"(79.9%-70%)",
A156&lt;=-0.6,"(69.9%-60%)",
A156&lt;=-0.5,"(59.9%-50%)",
A156&lt;=-0.4,"(49.9%-40%)",
A156&lt;=-0.3,"(39.9%-30%)",
A156&lt;=-0.2,"(29.9%-20%)",
A156&lt;=-0.1,"(19.9%-10%)",
A156&lt;0,"(9.9%-0.01%)",
A156&lt;=0.0999,"0%-9.9%",
A156&lt;=0.1999,"10%-19.9%",
A156&lt;=0.2999,"20%-29.9%",
A156&lt;=0.3999,"30%-39.9%",
A156&lt;=0.4999,"40%-49.9%",
A156&lt;=0.5999,"50%-59.9%",
A156&lt;=0.6999,"60%-69.9%",
A156&lt;=0.7999,"70%-79.9%",
A156&lt;=0.8999,"80%-89.9%",
A156&lt;=0.999,"90%-99.9%",
A156&lt;=5,"&gt;100%",
A156&gt;5,"&gt;500%"
)</f>
        <v>(29.9%-20%)</v>
      </c>
      <c r="H156" s="15">
        <f t="shared" si="6"/>
        <v>-0.26045341380920012</v>
      </c>
      <c r="I156" s="15">
        <f t="shared" si="7"/>
        <v>-0.26045341380920012</v>
      </c>
      <c r="J156" s="12">
        <f t="shared" si="8"/>
        <v>1</v>
      </c>
    </row>
    <row r="157" spans="1:10" x14ac:dyDescent="0.25">
      <c r="A157" s="50">
        <v>-0.25515410970192054</v>
      </c>
      <c r="B157" s="12" t="s">
        <v>520</v>
      </c>
      <c r="C157" s="18">
        <v>333.72980000000001</v>
      </c>
      <c r="D157" s="51">
        <v>248.57727</v>
      </c>
      <c r="G157" s="12" t="str" cm="1">
        <f t="array" ref="G157">_xlfn.IFS(
A157&lt;=-1,"(&gt;=100%)",
A157&lt;=-0.9,"(99.9%-90%)",
A157&lt;=-0.8,"(89.9%-80%)",
A157&lt;=-0.7,"(79.9%-70%)",
A157&lt;=-0.6,"(69.9%-60%)",
A157&lt;=-0.5,"(59.9%-50%)",
A157&lt;=-0.4,"(49.9%-40%)",
A157&lt;=-0.3,"(39.9%-30%)",
A157&lt;=-0.2,"(29.9%-20%)",
A157&lt;=-0.1,"(19.9%-10%)",
A157&lt;0,"(9.9%-0.01%)",
A157&lt;=0.0999,"0%-9.9%",
A157&lt;=0.1999,"10%-19.9%",
A157&lt;=0.2999,"20%-29.9%",
A157&lt;=0.3999,"30%-39.9%",
A157&lt;=0.4999,"40%-49.9%",
A157&lt;=0.5999,"50%-59.9%",
A157&lt;=0.6999,"60%-69.9%",
A157&lt;=0.7999,"70%-79.9%",
A157&lt;=0.8999,"80%-89.9%",
A157&lt;=0.999,"90%-99.9%",
A157&lt;=5,"&gt;100%",
A157&gt;5,"&gt;500%"
)</f>
        <v>(29.9%-20%)</v>
      </c>
      <c r="H157" s="15">
        <f t="shared" si="6"/>
        <v>-0.25515410970192054</v>
      </c>
      <c r="I157" s="15">
        <f t="shared" si="7"/>
        <v>-0.25515410970192054</v>
      </c>
      <c r="J157" s="12">
        <f t="shared" si="8"/>
        <v>1</v>
      </c>
    </row>
    <row r="158" spans="1:10" x14ac:dyDescent="0.25">
      <c r="A158" s="50">
        <v>-0.25253215431645154</v>
      </c>
      <c r="B158" s="12" t="s">
        <v>761</v>
      </c>
      <c r="C158" s="18">
        <v>478.00503000000003</v>
      </c>
      <c r="D158" s="51">
        <v>357.29338999999999</v>
      </c>
      <c r="G158" s="12" t="str" cm="1">
        <f t="array" ref="G158">_xlfn.IFS(
A158&lt;=-1,"(&gt;=100%)",
A158&lt;=-0.9,"(99.9%-90%)",
A158&lt;=-0.8,"(89.9%-80%)",
A158&lt;=-0.7,"(79.9%-70%)",
A158&lt;=-0.6,"(69.9%-60%)",
A158&lt;=-0.5,"(59.9%-50%)",
A158&lt;=-0.4,"(49.9%-40%)",
A158&lt;=-0.3,"(39.9%-30%)",
A158&lt;=-0.2,"(29.9%-20%)",
A158&lt;=-0.1,"(19.9%-10%)",
A158&lt;0,"(9.9%-0.01%)",
A158&lt;=0.0999,"0%-9.9%",
A158&lt;=0.1999,"10%-19.9%",
A158&lt;=0.2999,"20%-29.9%",
A158&lt;=0.3999,"30%-39.9%",
A158&lt;=0.4999,"40%-49.9%",
A158&lt;=0.5999,"50%-59.9%",
A158&lt;=0.6999,"60%-69.9%",
A158&lt;=0.7999,"70%-79.9%",
A158&lt;=0.8999,"80%-89.9%",
A158&lt;=0.999,"90%-99.9%",
A158&lt;=5,"&gt;100%",
A158&gt;5,"&gt;500%"
)</f>
        <v>(29.9%-20%)</v>
      </c>
      <c r="H158" s="15">
        <f t="shared" si="6"/>
        <v>-0.25253215431645154</v>
      </c>
      <c r="I158" s="15">
        <f t="shared" si="7"/>
        <v>-0.25253215431645154</v>
      </c>
      <c r="J158" s="12">
        <f t="shared" si="8"/>
        <v>1</v>
      </c>
    </row>
    <row r="159" spans="1:10" x14ac:dyDescent="0.25">
      <c r="A159" s="50">
        <v>-0.2480007631043859</v>
      </c>
      <c r="B159" s="12" t="s">
        <v>527</v>
      </c>
      <c r="C159" s="18">
        <v>207.04900000000001</v>
      </c>
      <c r="D159" s="51">
        <v>155.70069000000001</v>
      </c>
      <c r="G159" s="12" t="str" cm="1">
        <f t="array" ref="G159">_xlfn.IFS(
A159&lt;=-1,"(&gt;=100%)",
A159&lt;=-0.9,"(99.9%-90%)",
A159&lt;=-0.8,"(89.9%-80%)",
A159&lt;=-0.7,"(79.9%-70%)",
A159&lt;=-0.6,"(69.9%-60%)",
A159&lt;=-0.5,"(59.9%-50%)",
A159&lt;=-0.4,"(49.9%-40%)",
A159&lt;=-0.3,"(39.9%-30%)",
A159&lt;=-0.2,"(29.9%-20%)",
A159&lt;=-0.1,"(19.9%-10%)",
A159&lt;0,"(9.9%-0.01%)",
A159&lt;=0.0999,"0%-9.9%",
A159&lt;=0.1999,"10%-19.9%",
A159&lt;=0.2999,"20%-29.9%",
A159&lt;=0.3999,"30%-39.9%",
A159&lt;=0.4999,"40%-49.9%",
A159&lt;=0.5999,"50%-59.9%",
A159&lt;=0.6999,"60%-69.9%",
A159&lt;=0.7999,"70%-79.9%",
A159&lt;=0.8999,"80%-89.9%",
A159&lt;=0.999,"90%-99.9%",
A159&lt;=5,"&gt;100%",
A159&gt;5,"&gt;500%"
)</f>
        <v>(29.9%-20%)</v>
      </c>
      <c r="H159" s="15">
        <f t="shared" si="6"/>
        <v>-0.2480007631043859</v>
      </c>
      <c r="I159" s="15">
        <f t="shared" si="7"/>
        <v>-0.2480007631043859</v>
      </c>
      <c r="J159" s="12">
        <f t="shared" si="8"/>
        <v>1</v>
      </c>
    </row>
    <row r="160" spans="1:10" x14ac:dyDescent="0.25">
      <c r="A160" s="50">
        <v>-0.24481164710626288</v>
      </c>
      <c r="B160" s="12" t="s">
        <v>631</v>
      </c>
      <c r="C160" s="18">
        <v>188.476</v>
      </c>
      <c r="D160" s="51">
        <v>142.33488</v>
      </c>
      <c r="G160" s="12" t="str" cm="1">
        <f t="array" ref="G160">_xlfn.IFS(
A160&lt;=-1,"(&gt;=100%)",
A160&lt;=-0.9,"(99.9%-90%)",
A160&lt;=-0.8,"(89.9%-80%)",
A160&lt;=-0.7,"(79.9%-70%)",
A160&lt;=-0.6,"(69.9%-60%)",
A160&lt;=-0.5,"(59.9%-50%)",
A160&lt;=-0.4,"(49.9%-40%)",
A160&lt;=-0.3,"(39.9%-30%)",
A160&lt;=-0.2,"(29.9%-20%)",
A160&lt;=-0.1,"(19.9%-10%)",
A160&lt;0,"(9.9%-0.01%)",
A160&lt;=0.0999,"0%-9.9%",
A160&lt;=0.1999,"10%-19.9%",
A160&lt;=0.2999,"20%-29.9%",
A160&lt;=0.3999,"30%-39.9%",
A160&lt;=0.4999,"40%-49.9%",
A160&lt;=0.5999,"50%-59.9%",
A160&lt;=0.6999,"60%-69.9%",
A160&lt;=0.7999,"70%-79.9%",
A160&lt;=0.8999,"80%-89.9%",
A160&lt;=0.999,"90%-99.9%",
A160&lt;=5,"&gt;100%",
A160&gt;5,"&gt;500%"
)</f>
        <v>(29.9%-20%)</v>
      </c>
      <c r="H160" s="15">
        <f t="shared" si="6"/>
        <v>-0.24481164710626288</v>
      </c>
      <c r="I160" s="15">
        <f t="shared" si="7"/>
        <v>-0.24481164710626288</v>
      </c>
      <c r="J160" s="12">
        <f t="shared" si="8"/>
        <v>1</v>
      </c>
    </row>
    <row r="161" spans="1:10" x14ac:dyDescent="0.25">
      <c r="A161" s="50">
        <v>-0.24455434023112066</v>
      </c>
      <c r="B161" s="12" t="s">
        <v>604</v>
      </c>
      <c r="C161" s="18">
        <v>372.1</v>
      </c>
      <c r="D161" s="51">
        <v>281.10133000000002</v>
      </c>
      <c r="G161" s="12" t="str" cm="1">
        <f t="array" ref="G161">_xlfn.IFS(
A161&lt;=-1,"(&gt;=100%)",
A161&lt;=-0.9,"(99.9%-90%)",
A161&lt;=-0.8,"(89.9%-80%)",
A161&lt;=-0.7,"(79.9%-70%)",
A161&lt;=-0.6,"(69.9%-60%)",
A161&lt;=-0.5,"(59.9%-50%)",
A161&lt;=-0.4,"(49.9%-40%)",
A161&lt;=-0.3,"(39.9%-30%)",
A161&lt;=-0.2,"(29.9%-20%)",
A161&lt;=-0.1,"(19.9%-10%)",
A161&lt;0,"(9.9%-0.01%)",
A161&lt;=0.0999,"0%-9.9%",
A161&lt;=0.1999,"10%-19.9%",
A161&lt;=0.2999,"20%-29.9%",
A161&lt;=0.3999,"30%-39.9%",
A161&lt;=0.4999,"40%-49.9%",
A161&lt;=0.5999,"50%-59.9%",
A161&lt;=0.6999,"60%-69.9%",
A161&lt;=0.7999,"70%-79.9%",
A161&lt;=0.8999,"80%-89.9%",
A161&lt;=0.999,"90%-99.9%",
A161&lt;=5,"&gt;100%",
A161&gt;5,"&gt;500%"
)</f>
        <v>(29.9%-20%)</v>
      </c>
      <c r="H161" s="15">
        <f t="shared" si="6"/>
        <v>-0.24455434023112066</v>
      </c>
      <c r="I161" s="15">
        <f t="shared" si="7"/>
        <v>-0.24455434023112066</v>
      </c>
      <c r="J161" s="12">
        <f t="shared" si="8"/>
        <v>1</v>
      </c>
    </row>
    <row r="162" spans="1:10" x14ac:dyDescent="0.25">
      <c r="A162" s="50">
        <v>-0.24251926977687618</v>
      </c>
      <c r="B162" s="12" t="s">
        <v>422</v>
      </c>
      <c r="C162" s="18">
        <v>49.3</v>
      </c>
      <c r="D162" s="51">
        <v>37.343800000000002</v>
      </c>
      <c r="G162" s="12" t="str" cm="1">
        <f t="array" ref="G162">_xlfn.IFS(
A162&lt;=-1,"(&gt;=100%)",
A162&lt;=-0.9,"(99.9%-90%)",
A162&lt;=-0.8,"(89.9%-80%)",
A162&lt;=-0.7,"(79.9%-70%)",
A162&lt;=-0.6,"(69.9%-60%)",
A162&lt;=-0.5,"(59.9%-50%)",
A162&lt;=-0.4,"(49.9%-40%)",
A162&lt;=-0.3,"(39.9%-30%)",
A162&lt;=-0.2,"(29.9%-20%)",
A162&lt;=-0.1,"(19.9%-10%)",
A162&lt;0,"(9.9%-0.01%)",
A162&lt;=0.0999,"0%-9.9%",
A162&lt;=0.1999,"10%-19.9%",
A162&lt;=0.2999,"20%-29.9%",
A162&lt;=0.3999,"30%-39.9%",
A162&lt;=0.4999,"40%-49.9%",
A162&lt;=0.5999,"50%-59.9%",
A162&lt;=0.6999,"60%-69.9%",
A162&lt;=0.7999,"70%-79.9%",
A162&lt;=0.8999,"80%-89.9%",
A162&lt;=0.999,"90%-99.9%",
A162&lt;=5,"&gt;100%",
A162&gt;5,"&gt;500%"
)</f>
        <v>(29.9%-20%)</v>
      </c>
      <c r="H162" s="15">
        <f t="shared" si="6"/>
        <v>-0.24251926977687618</v>
      </c>
      <c r="I162" s="15">
        <f t="shared" si="7"/>
        <v>-0.24251926977687618</v>
      </c>
      <c r="J162" s="12">
        <f t="shared" si="8"/>
        <v>1</v>
      </c>
    </row>
    <row r="163" spans="1:10" x14ac:dyDescent="0.25">
      <c r="A163" s="50">
        <v>-0.23896019129287602</v>
      </c>
      <c r="B163" s="12" t="s">
        <v>187</v>
      </c>
      <c r="C163" s="18">
        <v>303.2</v>
      </c>
      <c r="D163" s="51">
        <v>230.74726999999999</v>
      </c>
      <c r="G163" s="12" t="str" cm="1">
        <f t="array" ref="G163">_xlfn.IFS(
A163&lt;=-1,"(&gt;=100%)",
A163&lt;=-0.9,"(99.9%-90%)",
A163&lt;=-0.8,"(89.9%-80%)",
A163&lt;=-0.7,"(79.9%-70%)",
A163&lt;=-0.6,"(69.9%-60%)",
A163&lt;=-0.5,"(59.9%-50%)",
A163&lt;=-0.4,"(49.9%-40%)",
A163&lt;=-0.3,"(39.9%-30%)",
A163&lt;=-0.2,"(29.9%-20%)",
A163&lt;=-0.1,"(19.9%-10%)",
A163&lt;0,"(9.9%-0.01%)",
A163&lt;=0.0999,"0%-9.9%",
A163&lt;=0.1999,"10%-19.9%",
A163&lt;=0.2999,"20%-29.9%",
A163&lt;=0.3999,"30%-39.9%",
A163&lt;=0.4999,"40%-49.9%",
A163&lt;=0.5999,"50%-59.9%",
A163&lt;=0.6999,"60%-69.9%",
A163&lt;=0.7999,"70%-79.9%",
A163&lt;=0.8999,"80%-89.9%",
A163&lt;=0.999,"90%-99.9%",
A163&lt;=5,"&gt;100%",
A163&gt;5,"&gt;500%"
)</f>
        <v>(29.9%-20%)</v>
      </c>
      <c r="H163" s="15">
        <f t="shared" si="6"/>
        <v>-0.23896019129287602</v>
      </c>
      <c r="I163" s="15">
        <f t="shared" si="7"/>
        <v>-0.23896019129287602</v>
      </c>
      <c r="J163" s="12">
        <f t="shared" si="8"/>
        <v>1</v>
      </c>
    </row>
    <row r="164" spans="1:10" x14ac:dyDescent="0.25">
      <c r="A164" s="50">
        <v>-0.23818601702371806</v>
      </c>
      <c r="B164" s="12" t="s">
        <v>581</v>
      </c>
      <c r="C164" s="18">
        <v>414.83300000000003</v>
      </c>
      <c r="D164" s="51">
        <v>316.02557999999999</v>
      </c>
      <c r="G164" s="12" t="str" cm="1">
        <f t="array" ref="G164">_xlfn.IFS(
A164&lt;=-1,"(&gt;=100%)",
A164&lt;=-0.9,"(99.9%-90%)",
A164&lt;=-0.8,"(89.9%-80%)",
A164&lt;=-0.7,"(79.9%-70%)",
A164&lt;=-0.6,"(69.9%-60%)",
A164&lt;=-0.5,"(59.9%-50%)",
A164&lt;=-0.4,"(49.9%-40%)",
A164&lt;=-0.3,"(39.9%-30%)",
A164&lt;=-0.2,"(29.9%-20%)",
A164&lt;=-0.1,"(19.9%-10%)",
A164&lt;0,"(9.9%-0.01%)",
A164&lt;=0.0999,"0%-9.9%",
A164&lt;=0.1999,"10%-19.9%",
A164&lt;=0.2999,"20%-29.9%",
A164&lt;=0.3999,"30%-39.9%",
A164&lt;=0.4999,"40%-49.9%",
A164&lt;=0.5999,"50%-59.9%",
A164&lt;=0.6999,"60%-69.9%",
A164&lt;=0.7999,"70%-79.9%",
A164&lt;=0.8999,"80%-89.9%",
A164&lt;=0.999,"90%-99.9%",
A164&lt;=5,"&gt;100%",
A164&gt;5,"&gt;500%"
)</f>
        <v>(29.9%-20%)</v>
      </c>
      <c r="H164" s="15">
        <f t="shared" si="6"/>
        <v>-0.23818601702371806</v>
      </c>
      <c r="I164" s="15">
        <f t="shared" si="7"/>
        <v>-0.23818601702371806</v>
      </c>
      <c r="J164" s="12">
        <f t="shared" si="8"/>
        <v>1</v>
      </c>
    </row>
    <row r="165" spans="1:10" x14ac:dyDescent="0.25">
      <c r="A165" s="50">
        <v>-0.23439127346215344</v>
      </c>
      <c r="B165" s="12" t="s">
        <v>552</v>
      </c>
      <c r="C165" s="18">
        <v>853.07600000000002</v>
      </c>
      <c r="D165" s="51">
        <v>653.12243000000001</v>
      </c>
      <c r="G165" s="12" t="str" cm="1">
        <f t="array" ref="G165">_xlfn.IFS(
A165&lt;=-1,"(&gt;=100%)",
A165&lt;=-0.9,"(99.9%-90%)",
A165&lt;=-0.8,"(89.9%-80%)",
A165&lt;=-0.7,"(79.9%-70%)",
A165&lt;=-0.6,"(69.9%-60%)",
A165&lt;=-0.5,"(59.9%-50%)",
A165&lt;=-0.4,"(49.9%-40%)",
A165&lt;=-0.3,"(39.9%-30%)",
A165&lt;=-0.2,"(29.9%-20%)",
A165&lt;=-0.1,"(19.9%-10%)",
A165&lt;0,"(9.9%-0.01%)",
A165&lt;=0.0999,"0%-9.9%",
A165&lt;=0.1999,"10%-19.9%",
A165&lt;=0.2999,"20%-29.9%",
A165&lt;=0.3999,"30%-39.9%",
A165&lt;=0.4999,"40%-49.9%",
A165&lt;=0.5999,"50%-59.9%",
A165&lt;=0.6999,"60%-69.9%",
A165&lt;=0.7999,"70%-79.9%",
A165&lt;=0.8999,"80%-89.9%",
A165&lt;=0.999,"90%-99.9%",
A165&lt;=5,"&gt;100%",
A165&gt;5,"&gt;500%"
)</f>
        <v>(29.9%-20%)</v>
      </c>
      <c r="H165" s="15">
        <f t="shared" si="6"/>
        <v>-0.23439127346215344</v>
      </c>
      <c r="I165" s="15">
        <f t="shared" si="7"/>
        <v>-0.23439127346215344</v>
      </c>
      <c r="J165" s="12">
        <f t="shared" si="8"/>
        <v>1</v>
      </c>
    </row>
    <row r="166" spans="1:10" x14ac:dyDescent="0.25">
      <c r="A166" s="50">
        <v>-0.23073130623665519</v>
      </c>
      <c r="B166" s="12" t="s">
        <v>768</v>
      </c>
      <c r="C166" s="18">
        <v>1122.6141100000002</v>
      </c>
      <c r="D166" s="51">
        <v>863.59189000000003</v>
      </c>
      <c r="G166" s="12" t="str" cm="1">
        <f t="array" ref="G166">_xlfn.IFS(
A166&lt;=-1,"(&gt;=100%)",
A166&lt;=-0.9,"(99.9%-90%)",
A166&lt;=-0.8,"(89.9%-80%)",
A166&lt;=-0.7,"(79.9%-70%)",
A166&lt;=-0.6,"(69.9%-60%)",
A166&lt;=-0.5,"(59.9%-50%)",
A166&lt;=-0.4,"(49.9%-40%)",
A166&lt;=-0.3,"(39.9%-30%)",
A166&lt;=-0.2,"(29.9%-20%)",
A166&lt;=-0.1,"(19.9%-10%)",
A166&lt;0,"(9.9%-0.01%)",
A166&lt;=0.0999,"0%-9.9%",
A166&lt;=0.1999,"10%-19.9%",
A166&lt;=0.2999,"20%-29.9%",
A166&lt;=0.3999,"30%-39.9%",
A166&lt;=0.4999,"40%-49.9%",
A166&lt;=0.5999,"50%-59.9%",
A166&lt;=0.6999,"60%-69.9%",
A166&lt;=0.7999,"70%-79.9%",
A166&lt;=0.8999,"80%-89.9%",
A166&lt;=0.999,"90%-99.9%",
A166&lt;=5,"&gt;100%",
A166&gt;5,"&gt;500%"
)</f>
        <v>(29.9%-20%)</v>
      </c>
      <c r="H166" s="15">
        <f t="shared" si="6"/>
        <v>-0.23073130623665519</v>
      </c>
      <c r="I166" s="15">
        <f t="shared" si="7"/>
        <v>-0.23073130623665519</v>
      </c>
      <c r="J166" s="12">
        <f t="shared" si="8"/>
        <v>1</v>
      </c>
    </row>
    <row r="167" spans="1:10" x14ac:dyDescent="0.25">
      <c r="A167" s="50">
        <v>-0.22912289595758784</v>
      </c>
      <c r="B167" s="12" t="s">
        <v>470</v>
      </c>
      <c r="C167" s="18">
        <v>301.8</v>
      </c>
      <c r="D167" s="51">
        <v>232.65071</v>
      </c>
      <c r="G167" s="12" t="str" cm="1">
        <f t="array" ref="G167">_xlfn.IFS(
A167&lt;=-1,"(&gt;=100%)",
A167&lt;=-0.9,"(99.9%-90%)",
A167&lt;=-0.8,"(89.9%-80%)",
A167&lt;=-0.7,"(79.9%-70%)",
A167&lt;=-0.6,"(69.9%-60%)",
A167&lt;=-0.5,"(59.9%-50%)",
A167&lt;=-0.4,"(49.9%-40%)",
A167&lt;=-0.3,"(39.9%-30%)",
A167&lt;=-0.2,"(29.9%-20%)",
A167&lt;=-0.1,"(19.9%-10%)",
A167&lt;0,"(9.9%-0.01%)",
A167&lt;=0.0999,"0%-9.9%",
A167&lt;=0.1999,"10%-19.9%",
A167&lt;=0.2999,"20%-29.9%",
A167&lt;=0.3999,"30%-39.9%",
A167&lt;=0.4999,"40%-49.9%",
A167&lt;=0.5999,"50%-59.9%",
A167&lt;=0.6999,"60%-69.9%",
A167&lt;=0.7999,"70%-79.9%",
A167&lt;=0.8999,"80%-89.9%",
A167&lt;=0.999,"90%-99.9%",
A167&lt;=5,"&gt;100%",
A167&gt;5,"&gt;500%"
)</f>
        <v>(29.9%-20%)</v>
      </c>
      <c r="H167" s="15">
        <f t="shared" si="6"/>
        <v>-0.22912289595758784</v>
      </c>
      <c r="I167" s="15">
        <f t="shared" si="7"/>
        <v>-0.22912289595758784</v>
      </c>
      <c r="J167" s="12">
        <f t="shared" si="8"/>
        <v>1</v>
      </c>
    </row>
    <row r="168" spans="1:10" x14ac:dyDescent="0.25">
      <c r="A168" s="50">
        <v>-0.22835662411347527</v>
      </c>
      <c r="B168" s="12" t="s">
        <v>377</v>
      </c>
      <c r="C168" s="18">
        <v>352.5</v>
      </c>
      <c r="D168" s="51">
        <v>272.00428999999997</v>
      </c>
      <c r="G168" s="12" t="str" cm="1">
        <f t="array" ref="G168">_xlfn.IFS(
A168&lt;=-1,"(&gt;=100%)",
A168&lt;=-0.9,"(99.9%-90%)",
A168&lt;=-0.8,"(89.9%-80%)",
A168&lt;=-0.7,"(79.9%-70%)",
A168&lt;=-0.6,"(69.9%-60%)",
A168&lt;=-0.5,"(59.9%-50%)",
A168&lt;=-0.4,"(49.9%-40%)",
A168&lt;=-0.3,"(39.9%-30%)",
A168&lt;=-0.2,"(29.9%-20%)",
A168&lt;=-0.1,"(19.9%-10%)",
A168&lt;0,"(9.9%-0.01%)",
A168&lt;=0.0999,"0%-9.9%",
A168&lt;=0.1999,"10%-19.9%",
A168&lt;=0.2999,"20%-29.9%",
A168&lt;=0.3999,"30%-39.9%",
A168&lt;=0.4999,"40%-49.9%",
A168&lt;=0.5999,"50%-59.9%",
A168&lt;=0.6999,"60%-69.9%",
A168&lt;=0.7999,"70%-79.9%",
A168&lt;=0.8999,"80%-89.9%",
A168&lt;=0.999,"90%-99.9%",
A168&lt;=5,"&gt;100%",
A168&gt;5,"&gt;500%"
)</f>
        <v>(29.9%-20%)</v>
      </c>
      <c r="H168" s="15">
        <f t="shared" si="6"/>
        <v>-0.22835662411347527</v>
      </c>
      <c r="I168" s="15">
        <f t="shared" si="7"/>
        <v>-0.22835662411347527</v>
      </c>
      <c r="J168" s="12">
        <f t="shared" si="8"/>
        <v>1</v>
      </c>
    </row>
    <row r="169" spans="1:10" x14ac:dyDescent="0.25">
      <c r="A169" s="50">
        <v>-0.22738665747549017</v>
      </c>
      <c r="B169" s="12" t="s">
        <v>969</v>
      </c>
      <c r="C169" s="18">
        <v>652.79999999999995</v>
      </c>
      <c r="D169" s="51">
        <v>504.36198999999999</v>
      </c>
      <c r="G169" s="12" t="str" cm="1">
        <f t="array" ref="G169">_xlfn.IFS(
A169&lt;=-1,"(&gt;=100%)",
A169&lt;=-0.9,"(99.9%-90%)",
A169&lt;=-0.8,"(89.9%-80%)",
A169&lt;=-0.7,"(79.9%-70%)",
A169&lt;=-0.6,"(69.9%-60%)",
A169&lt;=-0.5,"(59.9%-50%)",
A169&lt;=-0.4,"(49.9%-40%)",
A169&lt;=-0.3,"(39.9%-30%)",
A169&lt;=-0.2,"(29.9%-20%)",
A169&lt;=-0.1,"(19.9%-10%)",
A169&lt;0,"(9.9%-0.01%)",
A169&lt;=0.0999,"0%-9.9%",
A169&lt;=0.1999,"10%-19.9%",
A169&lt;=0.2999,"20%-29.9%",
A169&lt;=0.3999,"30%-39.9%",
A169&lt;=0.4999,"40%-49.9%",
A169&lt;=0.5999,"50%-59.9%",
A169&lt;=0.6999,"60%-69.9%",
A169&lt;=0.7999,"70%-79.9%",
A169&lt;=0.8999,"80%-89.9%",
A169&lt;=0.999,"90%-99.9%",
A169&lt;=5,"&gt;100%",
A169&gt;5,"&gt;500%"
)</f>
        <v>(29.9%-20%)</v>
      </c>
      <c r="H169" s="15">
        <f t="shared" si="6"/>
        <v>-0.22738665747549017</v>
      </c>
      <c r="I169" s="15">
        <f t="shared" si="7"/>
        <v>-0.22738665747549017</v>
      </c>
      <c r="J169" s="12">
        <f t="shared" si="8"/>
        <v>1</v>
      </c>
    </row>
    <row r="170" spans="1:10" x14ac:dyDescent="0.25">
      <c r="A170" s="50">
        <v>-0.22738577260356813</v>
      </c>
      <c r="B170" s="12" t="s">
        <v>524</v>
      </c>
      <c r="C170" s="18">
        <v>132.28</v>
      </c>
      <c r="D170" s="51">
        <v>102.20141000000001</v>
      </c>
      <c r="G170" s="12" t="str" cm="1">
        <f t="array" ref="G170">_xlfn.IFS(
A170&lt;=-1,"(&gt;=100%)",
A170&lt;=-0.9,"(99.9%-90%)",
A170&lt;=-0.8,"(89.9%-80%)",
A170&lt;=-0.7,"(79.9%-70%)",
A170&lt;=-0.6,"(69.9%-60%)",
A170&lt;=-0.5,"(59.9%-50%)",
A170&lt;=-0.4,"(49.9%-40%)",
A170&lt;=-0.3,"(39.9%-30%)",
A170&lt;=-0.2,"(29.9%-20%)",
A170&lt;=-0.1,"(19.9%-10%)",
A170&lt;0,"(9.9%-0.01%)",
A170&lt;=0.0999,"0%-9.9%",
A170&lt;=0.1999,"10%-19.9%",
A170&lt;=0.2999,"20%-29.9%",
A170&lt;=0.3999,"30%-39.9%",
A170&lt;=0.4999,"40%-49.9%",
A170&lt;=0.5999,"50%-59.9%",
A170&lt;=0.6999,"60%-69.9%",
A170&lt;=0.7999,"70%-79.9%",
A170&lt;=0.8999,"80%-89.9%",
A170&lt;=0.999,"90%-99.9%",
A170&lt;=5,"&gt;100%",
A170&gt;5,"&gt;500%"
)</f>
        <v>(29.9%-20%)</v>
      </c>
      <c r="H170" s="15">
        <f t="shared" si="6"/>
        <v>-0.22738577260356813</v>
      </c>
      <c r="I170" s="15">
        <f t="shared" si="7"/>
        <v>-0.22738577260356813</v>
      </c>
      <c r="J170" s="12">
        <f t="shared" si="8"/>
        <v>1</v>
      </c>
    </row>
    <row r="171" spans="1:10" x14ac:dyDescent="0.25">
      <c r="A171" s="50">
        <v>-0.22716741733861351</v>
      </c>
      <c r="B171" s="12" t="s">
        <v>74</v>
      </c>
      <c r="C171" s="18">
        <v>2095.9</v>
      </c>
      <c r="D171" s="51">
        <v>1619.77981</v>
      </c>
      <c r="G171" s="12" t="str" cm="1">
        <f t="array" ref="G171">_xlfn.IFS(
A171&lt;=-1,"(&gt;=100%)",
A171&lt;=-0.9,"(99.9%-90%)",
A171&lt;=-0.8,"(89.9%-80%)",
A171&lt;=-0.7,"(79.9%-70%)",
A171&lt;=-0.6,"(69.9%-60%)",
A171&lt;=-0.5,"(59.9%-50%)",
A171&lt;=-0.4,"(49.9%-40%)",
A171&lt;=-0.3,"(39.9%-30%)",
A171&lt;=-0.2,"(29.9%-20%)",
A171&lt;=-0.1,"(19.9%-10%)",
A171&lt;0,"(9.9%-0.01%)",
A171&lt;=0.0999,"0%-9.9%",
A171&lt;=0.1999,"10%-19.9%",
A171&lt;=0.2999,"20%-29.9%",
A171&lt;=0.3999,"30%-39.9%",
A171&lt;=0.4999,"40%-49.9%",
A171&lt;=0.5999,"50%-59.9%",
A171&lt;=0.6999,"60%-69.9%",
A171&lt;=0.7999,"70%-79.9%",
A171&lt;=0.8999,"80%-89.9%",
A171&lt;=0.999,"90%-99.9%",
A171&lt;=5,"&gt;100%",
A171&gt;5,"&gt;500%"
)</f>
        <v>(29.9%-20%)</v>
      </c>
      <c r="H171" s="15">
        <f t="shared" si="6"/>
        <v>-0.22716741733861351</v>
      </c>
      <c r="I171" s="15">
        <f t="shared" si="7"/>
        <v>-0.22716741733861351</v>
      </c>
      <c r="J171" s="12">
        <f t="shared" si="8"/>
        <v>1</v>
      </c>
    </row>
    <row r="172" spans="1:10" x14ac:dyDescent="0.25">
      <c r="A172" s="50">
        <v>-0.22601869451697126</v>
      </c>
      <c r="B172" s="12" t="s">
        <v>199</v>
      </c>
      <c r="C172" s="18">
        <v>766</v>
      </c>
      <c r="D172" s="51">
        <v>592.86968000000002</v>
      </c>
      <c r="G172" s="12" t="str" cm="1">
        <f t="array" ref="G172">_xlfn.IFS(
A172&lt;=-1,"(&gt;=100%)",
A172&lt;=-0.9,"(99.9%-90%)",
A172&lt;=-0.8,"(89.9%-80%)",
A172&lt;=-0.7,"(79.9%-70%)",
A172&lt;=-0.6,"(69.9%-60%)",
A172&lt;=-0.5,"(59.9%-50%)",
A172&lt;=-0.4,"(49.9%-40%)",
A172&lt;=-0.3,"(39.9%-30%)",
A172&lt;=-0.2,"(29.9%-20%)",
A172&lt;=-0.1,"(19.9%-10%)",
A172&lt;0,"(9.9%-0.01%)",
A172&lt;=0.0999,"0%-9.9%",
A172&lt;=0.1999,"10%-19.9%",
A172&lt;=0.2999,"20%-29.9%",
A172&lt;=0.3999,"30%-39.9%",
A172&lt;=0.4999,"40%-49.9%",
A172&lt;=0.5999,"50%-59.9%",
A172&lt;=0.6999,"60%-69.9%",
A172&lt;=0.7999,"70%-79.9%",
A172&lt;=0.8999,"80%-89.9%",
A172&lt;=0.999,"90%-99.9%",
A172&lt;=5,"&gt;100%",
A172&gt;5,"&gt;500%"
)</f>
        <v>(29.9%-20%)</v>
      </c>
      <c r="H172" s="15">
        <f t="shared" si="6"/>
        <v>-0.22601869451697126</v>
      </c>
      <c r="I172" s="15">
        <f t="shared" si="7"/>
        <v>-0.22601869451697126</v>
      </c>
      <c r="J172" s="12">
        <f t="shared" si="8"/>
        <v>1</v>
      </c>
    </row>
    <row r="173" spans="1:10" x14ac:dyDescent="0.25">
      <c r="A173" s="50">
        <v>-0.22426016324416037</v>
      </c>
      <c r="B173" s="12" t="s">
        <v>740</v>
      </c>
      <c r="C173" s="18">
        <v>9160.8790000000008</v>
      </c>
      <c r="D173" s="51">
        <v>7106.4587799999999</v>
      </c>
      <c r="G173" s="12" t="str" cm="1">
        <f t="array" ref="G173">_xlfn.IFS(
A173&lt;=-1,"(&gt;=100%)",
A173&lt;=-0.9,"(99.9%-90%)",
A173&lt;=-0.8,"(89.9%-80%)",
A173&lt;=-0.7,"(79.9%-70%)",
A173&lt;=-0.6,"(69.9%-60%)",
A173&lt;=-0.5,"(59.9%-50%)",
A173&lt;=-0.4,"(49.9%-40%)",
A173&lt;=-0.3,"(39.9%-30%)",
A173&lt;=-0.2,"(29.9%-20%)",
A173&lt;=-0.1,"(19.9%-10%)",
A173&lt;0,"(9.9%-0.01%)",
A173&lt;=0.0999,"0%-9.9%",
A173&lt;=0.1999,"10%-19.9%",
A173&lt;=0.2999,"20%-29.9%",
A173&lt;=0.3999,"30%-39.9%",
A173&lt;=0.4999,"40%-49.9%",
A173&lt;=0.5999,"50%-59.9%",
A173&lt;=0.6999,"60%-69.9%",
A173&lt;=0.7999,"70%-79.9%",
A173&lt;=0.8999,"80%-89.9%",
A173&lt;=0.999,"90%-99.9%",
A173&lt;=5,"&gt;100%",
A173&gt;5,"&gt;500%"
)</f>
        <v>(29.9%-20%)</v>
      </c>
      <c r="H173" s="15">
        <f t="shared" si="6"/>
        <v>-0.22426016324416037</v>
      </c>
      <c r="I173" s="15">
        <f t="shared" si="7"/>
        <v>-0.22426016324416037</v>
      </c>
      <c r="J173" s="12">
        <f t="shared" si="8"/>
        <v>1</v>
      </c>
    </row>
    <row r="174" spans="1:10" x14ac:dyDescent="0.25">
      <c r="A174" s="50">
        <v>-0.21836013623978201</v>
      </c>
      <c r="B174" s="12" t="s">
        <v>238</v>
      </c>
      <c r="C174" s="18">
        <v>367</v>
      </c>
      <c r="D174" s="51">
        <v>286.86183</v>
      </c>
      <c r="G174" s="12" t="str" cm="1">
        <f t="array" ref="G174">_xlfn.IFS(
A174&lt;=-1,"(&gt;=100%)",
A174&lt;=-0.9,"(99.9%-90%)",
A174&lt;=-0.8,"(89.9%-80%)",
A174&lt;=-0.7,"(79.9%-70%)",
A174&lt;=-0.6,"(69.9%-60%)",
A174&lt;=-0.5,"(59.9%-50%)",
A174&lt;=-0.4,"(49.9%-40%)",
A174&lt;=-0.3,"(39.9%-30%)",
A174&lt;=-0.2,"(29.9%-20%)",
A174&lt;=-0.1,"(19.9%-10%)",
A174&lt;0,"(9.9%-0.01%)",
A174&lt;=0.0999,"0%-9.9%",
A174&lt;=0.1999,"10%-19.9%",
A174&lt;=0.2999,"20%-29.9%",
A174&lt;=0.3999,"30%-39.9%",
A174&lt;=0.4999,"40%-49.9%",
A174&lt;=0.5999,"50%-59.9%",
A174&lt;=0.6999,"60%-69.9%",
A174&lt;=0.7999,"70%-79.9%",
A174&lt;=0.8999,"80%-89.9%",
A174&lt;=0.999,"90%-99.9%",
A174&lt;=5,"&gt;100%",
A174&gt;5,"&gt;500%"
)</f>
        <v>(29.9%-20%)</v>
      </c>
      <c r="H174" s="15">
        <f t="shared" si="6"/>
        <v>-0.21836013623978201</v>
      </c>
      <c r="I174" s="15">
        <f t="shared" si="7"/>
        <v>-0.21836013623978201</v>
      </c>
      <c r="J174" s="12">
        <f t="shared" si="8"/>
        <v>1</v>
      </c>
    </row>
    <row r="175" spans="1:10" x14ac:dyDescent="0.25">
      <c r="A175" s="50">
        <v>-0.21421087204479458</v>
      </c>
      <c r="B175" s="12" t="s">
        <v>893</v>
      </c>
      <c r="C175" s="18">
        <v>1928.8</v>
      </c>
      <c r="D175" s="51">
        <v>1515.6300700000002</v>
      </c>
      <c r="G175" s="12" t="str" cm="1">
        <f t="array" ref="G175">_xlfn.IFS(
A175&lt;=-1,"(&gt;=100%)",
A175&lt;=-0.9,"(99.9%-90%)",
A175&lt;=-0.8,"(89.9%-80%)",
A175&lt;=-0.7,"(79.9%-70%)",
A175&lt;=-0.6,"(69.9%-60%)",
A175&lt;=-0.5,"(59.9%-50%)",
A175&lt;=-0.4,"(49.9%-40%)",
A175&lt;=-0.3,"(39.9%-30%)",
A175&lt;=-0.2,"(29.9%-20%)",
A175&lt;=-0.1,"(19.9%-10%)",
A175&lt;0,"(9.9%-0.01%)",
A175&lt;=0.0999,"0%-9.9%",
A175&lt;=0.1999,"10%-19.9%",
A175&lt;=0.2999,"20%-29.9%",
A175&lt;=0.3999,"30%-39.9%",
A175&lt;=0.4999,"40%-49.9%",
A175&lt;=0.5999,"50%-59.9%",
A175&lt;=0.6999,"60%-69.9%",
A175&lt;=0.7999,"70%-79.9%",
A175&lt;=0.8999,"80%-89.9%",
A175&lt;=0.999,"90%-99.9%",
A175&lt;=5,"&gt;100%",
A175&gt;5,"&gt;500%"
)</f>
        <v>(29.9%-20%)</v>
      </c>
      <c r="H175" s="15">
        <f t="shared" si="6"/>
        <v>-0.21421087204479458</v>
      </c>
      <c r="I175" s="15">
        <f t="shared" si="7"/>
        <v>-0.21421087204479458</v>
      </c>
      <c r="J175" s="12">
        <f t="shared" si="8"/>
        <v>1</v>
      </c>
    </row>
    <row r="176" spans="1:10" x14ac:dyDescent="0.25">
      <c r="A176" s="50">
        <v>-0.20977220751720485</v>
      </c>
      <c r="B176" s="12" t="s">
        <v>100</v>
      </c>
      <c r="C176" s="18">
        <v>188.9</v>
      </c>
      <c r="D176" s="51">
        <v>149.27403000000001</v>
      </c>
      <c r="G176" s="12" t="str" cm="1">
        <f t="array" ref="G176">_xlfn.IFS(
A176&lt;=-1,"(&gt;=100%)",
A176&lt;=-0.9,"(99.9%-90%)",
A176&lt;=-0.8,"(89.9%-80%)",
A176&lt;=-0.7,"(79.9%-70%)",
A176&lt;=-0.6,"(69.9%-60%)",
A176&lt;=-0.5,"(59.9%-50%)",
A176&lt;=-0.4,"(49.9%-40%)",
A176&lt;=-0.3,"(39.9%-30%)",
A176&lt;=-0.2,"(29.9%-20%)",
A176&lt;=-0.1,"(19.9%-10%)",
A176&lt;0,"(9.9%-0.01%)",
A176&lt;=0.0999,"0%-9.9%",
A176&lt;=0.1999,"10%-19.9%",
A176&lt;=0.2999,"20%-29.9%",
A176&lt;=0.3999,"30%-39.9%",
A176&lt;=0.4999,"40%-49.9%",
A176&lt;=0.5999,"50%-59.9%",
A176&lt;=0.6999,"60%-69.9%",
A176&lt;=0.7999,"70%-79.9%",
A176&lt;=0.8999,"80%-89.9%",
A176&lt;=0.999,"90%-99.9%",
A176&lt;=5,"&gt;100%",
A176&gt;5,"&gt;500%"
)</f>
        <v>(29.9%-20%)</v>
      </c>
      <c r="H176" s="15">
        <f t="shared" si="6"/>
        <v>-0.20977220751720485</v>
      </c>
      <c r="I176" s="15">
        <f t="shared" si="7"/>
        <v>-0.20977220751720485</v>
      </c>
      <c r="J176" s="12">
        <f t="shared" si="8"/>
        <v>1</v>
      </c>
    </row>
    <row r="177" spans="1:10" x14ac:dyDescent="0.25">
      <c r="A177" s="50">
        <v>-0.20917375258340715</v>
      </c>
      <c r="B177" s="12" t="s">
        <v>329</v>
      </c>
      <c r="C177" s="18">
        <v>338.7</v>
      </c>
      <c r="D177" s="51">
        <v>267.85284999999999</v>
      </c>
      <c r="G177" s="12" t="str" cm="1">
        <f t="array" ref="G177">_xlfn.IFS(
A177&lt;=-1,"(&gt;=100%)",
A177&lt;=-0.9,"(99.9%-90%)",
A177&lt;=-0.8,"(89.9%-80%)",
A177&lt;=-0.7,"(79.9%-70%)",
A177&lt;=-0.6,"(69.9%-60%)",
A177&lt;=-0.5,"(59.9%-50%)",
A177&lt;=-0.4,"(49.9%-40%)",
A177&lt;=-0.3,"(39.9%-30%)",
A177&lt;=-0.2,"(29.9%-20%)",
A177&lt;=-0.1,"(19.9%-10%)",
A177&lt;0,"(9.9%-0.01%)",
A177&lt;=0.0999,"0%-9.9%",
A177&lt;=0.1999,"10%-19.9%",
A177&lt;=0.2999,"20%-29.9%",
A177&lt;=0.3999,"30%-39.9%",
A177&lt;=0.4999,"40%-49.9%",
A177&lt;=0.5999,"50%-59.9%",
A177&lt;=0.6999,"60%-69.9%",
A177&lt;=0.7999,"70%-79.9%",
A177&lt;=0.8999,"80%-89.9%",
A177&lt;=0.999,"90%-99.9%",
A177&lt;=5,"&gt;100%",
A177&gt;5,"&gt;500%"
)</f>
        <v>(29.9%-20%)</v>
      </c>
      <c r="H177" s="15">
        <f t="shared" si="6"/>
        <v>-0.20917375258340715</v>
      </c>
      <c r="I177" s="15">
        <f t="shared" si="7"/>
        <v>-0.20917375258340715</v>
      </c>
      <c r="J177" s="12">
        <f t="shared" si="8"/>
        <v>1</v>
      </c>
    </row>
    <row r="178" spans="1:10" x14ac:dyDescent="0.25">
      <c r="A178" s="50">
        <v>-0.20840114304376217</v>
      </c>
      <c r="B178" s="12" t="s">
        <v>414</v>
      </c>
      <c r="C178" s="18">
        <v>306.2</v>
      </c>
      <c r="D178" s="51">
        <v>242.38757000000001</v>
      </c>
      <c r="G178" s="12" t="str" cm="1">
        <f t="array" ref="G178">_xlfn.IFS(
A178&lt;=-1,"(&gt;=100%)",
A178&lt;=-0.9,"(99.9%-90%)",
A178&lt;=-0.8,"(89.9%-80%)",
A178&lt;=-0.7,"(79.9%-70%)",
A178&lt;=-0.6,"(69.9%-60%)",
A178&lt;=-0.5,"(59.9%-50%)",
A178&lt;=-0.4,"(49.9%-40%)",
A178&lt;=-0.3,"(39.9%-30%)",
A178&lt;=-0.2,"(29.9%-20%)",
A178&lt;=-0.1,"(19.9%-10%)",
A178&lt;0,"(9.9%-0.01%)",
A178&lt;=0.0999,"0%-9.9%",
A178&lt;=0.1999,"10%-19.9%",
A178&lt;=0.2999,"20%-29.9%",
A178&lt;=0.3999,"30%-39.9%",
A178&lt;=0.4999,"40%-49.9%",
A178&lt;=0.5999,"50%-59.9%",
A178&lt;=0.6999,"60%-69.9%",
A178&lt;=0.7999,"70%-79.9%",
A178&lt;=0.8999,"80%-89.9%",
A178&lt;=0.999,"90%-99.9%",
A178&lt;=5,"&gt;100%",
A178&gt;5,"&gt;500%"
)</f>
        <v>(29.9%-20%)</v>
      </c>
      <c r="H178" s="15">
        <f t="shared" si="6"/>
        <v>-0.20840114304376217</v>
      </c>
      <c r="I178" s="15">
        <f t="shared" si="7"/>
        <v>-0.20840114304376217</v>
      </c>
      <c r="J178" s="12">
        <f t="shared" si="8"/>
        <v>1</v>
      </c>
    </row>
    <row r="179" spans="1:10" x14ac:dyDescent="0.25">
      <c r="A179" s="50">
        <v>-0.20807528812056741</v>
      </c>
      <c r="B179" s="12" t="s">
        <v>839</v>
      </c>
      <c r="C179" s="18">
        <v>451.2</v>
      </c>
      <c r="D179" s="51">
        <v>357.31642999999997</v>
      </c>
      <c r="G179" s="12" t="str" cm="1">
        <f t="array" ref="G179">_xlfn.IFS(
A179&lt;=-1,"(&gt;=100%)",
A179&lt;=-0.9,"(99.9%-90%)",
A179&lt;=-0.8,"(89.9%-80%)",
A179&lt;=-0.7,"(79.9%-70%)",
A179&lt;=-0.6,"(69.9%-60%)",
A179&lt;=-0.5,"(59.9%-50%)",
A179&lt;=-0.4,"(49.9%-40%)",
A179&lt;=-0.3,"(39.9%-30%)",
A179&lt;=-0.2,"(29.9%-20%)",
A179&lt;=-0.1,"(19.9%-10%)",
A179&lt;0,"(9.9%-0.01%)",
A179&lt;=0.0999,"0%-9.9%",
A179&lt;=0.1999,"10%-19.9%",
A179&lt;=0.2999,"20%-29.9%",
A179&lt;=0.3999,"30%-39.9%",
A179&lt;=0.4999,"40%-49.9%",
A179&lt;=0.5999,"50%-59.9%",
A179&lt;=0.6999,"60%-69.9%",
A179&lt;=0.7999,"70%-79.9%",
A179&lt;=0.8999,"80%-89.9%",
A179&lt;=0.999,"90%-99.9%",
A179&lt;=5,"&gt;100%",
A179&gt;5,"&gt;500%"
)</f>
        <v>(29.9%-20%)</v>
      </c>
      <c r="H179" s="15">
        <f t="shared" si="6"/>
        <v>-0.20807528812056741</v>
      </c>
      <c r="I179" s="15">
        <f t="shared" si="7"/>
        <v>-0.20807528812056741</v>
      </c>
      <c r="J179" s="12">
        <f t="shared" si="8"/>
        <v>1</v>
      </c>
    </row>
    <row r="180" spans="1:10" x14ac:dyDescent="0.25">
      <c r="A180" s="50">
        <v>-0.20679267988746639</v>
      </c>
      <c r="B180" s="12" t="s">
        <v>792</v>
      </c>
      <c r="C180" s="18">
        <v>492.80225999999999</v>
      </c>
      <c r="D180" s="51">
        <v>390.89436000000001</v>
      </c>
      <c r="G180" s="12" t="str" cm="1">
        <f t="array" ref="G180">_xlfn.IFS(
A180&lt;=-1,"(&gt;=100%)",
A180&lt;=-0.9,"(99.9%-90%)",
A180&lt;=-0.8,"(89.9%-80%)",
A180&lt;=-0.7,"(79.9%-70%)",
A180&lt;=-0.6,"(69.9%-60%)",
A180&lt;=-0.5,"(59.9%-50%)",
A180&lt;=-0.4,"(49.9%-40%)",
A180&lt;=-0.3,"(39.9%-30%)",
A180&lt;=-0.2,"(29.9%-20%)",
A180&lt;=-0.1,"(19.9%-10%)",
A180&lt;0,"(9.9%-0.01%)",
A180&lt;=0.0999,"0%-9.9%",
A180&lt;=0.1999,"10%-19.9%",
A180&lt;=0.2999,"20%-29.9%",
A180&lt;=0.3999,"30%-39.9%",
A180&lt;=0.4999,"40%-49.9%",
A180&lt;=0.5999,"50%-59.9%",
A180&lt;=0.6999,"60%-69.9%",
A180&lt;=0.7999,"70%-79.9%",
A180&lt;=0.8999,"80%-89.9%",
A180&lt;=0.999,"90%-99.9%",
A180&lt;=5,"&gt;100%",
A180&gt;5,"&gt;500%"
)</f>
        <v>(29.9%-20%)</v>
      </c>
      <c r="H180" s="15">
        <f t="shared" si="6"/>
        <v>-0.20679267988746639</v>
      </c>
      <c r="I180" s="15">
        <f t="shared" si="7"/>
        <v>-0.20679267988746639</v>
      </c>
      <c r="J180" s="12">
        <f t="shared" si="8"/>
        <v>1</v>
      </c>
    </row>
    <row r="181" spans="1:10" x14ac:dyDescent="0.25">
      <c r="A181" s="50">
        <v>-0.20590801029435429</v>
      </c>
      <c r="B181" s="12" t="s">
        <v>684</v>
      </c>
      <c r="C181" s="18">
        <v>621.70000000000005</v>
      </c>
      <c r="D181" s="51">
        <v>493.68698999999998</v>
      </c>
      <c r="G181" s="12" t="str" cm="1">
        <f t="array" ref="G181">_xlfn.IFS(
A181&lt;=-1,"(&gt;=100%)",
A181&lt;=-0.9,"(99.9%-90%)",
A181&lt;=-0.8,"(89.9%-80%)",
A181&lt;=-0.7,"(79.9%-70%)",
A181&lt;=-0.6,"(69.9%-60%)",
A181&lt;=-0.5,"(59.9%-50%)",
A181&lt;=-0.4,"(49.9%-40%)",
A181&lt;=-0.3,"(39.9%-30%)",
A181&lt;=-0.2,"(29.9%-20%)",
A181&lt;=-0.1,"(19.9%-10%)",
A181&lt;0,"(9.9%-0.01%)",
A181&lt;=0.0999,"0%-9.9%",
A181&lt;=0.1999,"10%-19.9%",
A181&lt;=0.2999,"20%-29.9%",
A181&lt;=0.3999,"30%-39.9%",
A181&lt;=0.4999,"40%-49.9%",
A181&lt;=0.5999,"50%-59.9%",
A181&lt;=0.6999,"60%-69.9%",
A181&lt;=0.7999,"70%-79.9%",
A181&lt;=0.8999,"80%-89.9%",
A181&lt;=0.999,"90%-99.9%",
A181&lt;=5,"&gt;100%",
A181&gt;5,"&gt;500%"
)</f>
        <v>(29.9%-20%)</v>
      </c>
      <c r="H181" s="15">
        <f t="shared" si="6"/>
        <v>-0.20590801029435429</v>
      </c>
      <c r="I181" s="15">
        <f t="shared" si="7"/>
        <v>-0.20590801029435429</v>
      </c>
      <c r="J181" s="12">
        <f t="shared" si="8"/>
        <v>1</v>
      </c>
    </row>
    <row r="182" spans="1:10" x14ac:dyDescent="0.25">
      <c r="A182" s="50">
        <v>-0.20231076837641351</v>
      </c>
      <c r="B182" s="12" t="s">
        <v>891</v>
      </c>
      <c r="C182" s="18">
        <v>1980.8</v>
      </c>
      <c r="D182" s="51">
        <v>1580.0628300000001</v>
      </c>
      <c r="G182" s="12" t="str" cm="1">
        <f t="array" ref="G182">_xlfn.IFS(
A182&lt;=-1,"(&gt;=100%)",
A182&lt;=-0.9,"(99.9%-90%)",
A182&lt;=-0.8,"(89.9%-80%)",
A182&lt;=-0.7,"(79.9%-70%)",
A182&lt;=-0.6,"(69.9%-60%)",
A182&lt;=-0.5,"(59.9%-50%)",
A182&lt;=-0.4,"(49.9%-40%)",
A182&lt;=-0.3,"(39.9%-30%)",
A182&lt;=-0.2,"(29.9%-20%)",
A182&lt;=-0.1,"(19.9%-10%)",
A182&lt;0,"(9.9%-0.01%)",
A182&lt;=0.0999,"0%-9.9%",
A182&lt;=0.1999,"10%-19.9%",
A182&lt;=0.2999,"20%-29.9%",
A182&lt;=0.3999,"30%-39.9%",
A182&lt;=0.4999,"40%-49.9%",
A182&lt;=0.5999,"50%-59.9%",
A182&lt;=0.6999,"60%-69.9%",
A182&lt;=0.7999,"70%-79.9%",
A182&lt;=0.8999,"80%-89.9%",
A182&lt;=0.999,"90%-99.9%",
A182&lt;=5,"&gt;100%",
A182&gt;5,"&gt;500%"
)</f>
        <v>(29.9%-20%)</v>
      </c>
      <c r="H182" s="15">
        <f t="shared" si="6"/>
        <v>-0.20231076837641351</v>
      </c>
      <c r="I182" s="15">
        <f t="shared" si="7"/>
        <v>-0.20231076837641351</v>
      </c>
      <c r="J182" s="12">
        <f t="shared" si="8"/>
        <v>1</v>
      </c>
    </row>
    <row r="183" spans="1:10" x14ac:dyDescent="0.25">
      <c r="A183" s="50">
        <v>-0.20228113807835646</v>
      </c>
      <c r="B183" s="12" t="s">
        <v>454</v>
      </c>
      <c r="C183" s="18">
        <v>1100.0999999999999</v>
      </c>
      <c r="D183" s="51">
        <v>877.57051999999999</v>
      </c>
      <c r="G183" s="12" t="str" cm="1">
        <f t="array" ref="G183">_xlfn.IFS(
A183&lt;=-1,"(&gt;=100%)",
A183&lt;=-0.9,"(99.9%-90%)",
A183&lt;=-0.8,"(89.9%-80%)",
A183&lt;=-0.7,"(79.9%-70%)",
A183&lt;=-0.6,"(69.9%-60%)",
A183&lt;=-0.5,"(59.9%-50%)",
A183&lt;=-0.4,"(49.9%-40%)",
A183&lt;=-0.3,"(39.9%-30%)",
A183&lt;=-0.2,"(29.9%-20%)",
A183&lt;=-0.1,"(19.9%-10%)",
A183&lt;0,"(9.9%-0.01%)",
A183&lt;=0.0999,"0%-9.9%",
A183&lt;=0.1999,"10%-19.9%",
A183&lt;=0.2999,"20%-29.9%",
A183&lt;=0.3999,"30%-39.9%",
A183&lt;=0.4999,"40%-49.9%",
A183&lt;=0.5999,"50%-59.9%",
A183&lt;=0.6999,"60%-69.9%",
A183&lt;=0.7999,"70%-79.9%",
A183&lt;=0.8999,"80%-89.9%",
A183&lt;=0.999,"90%-99.9%",
A183&lt;=5,"&gt;100%",
A183&gt;5,"&gt;500%"
)</f>
        <v>(29.9%-20%)</v>
      </c>
      <c r="H183" s="15">
        <f t="shared" si="6"/>
        <v>-0.20228113807835646</v>
      </c>
      <c r="I183" s="15">
        <f t="shared" si="7"/>
        <v>-0.20228113807835646</v>
      </c>
      <c r="J183" s="12">
        <f t="shared" si="8"/>
        <v>1</v>
      </c>
    </row>
    <row r="184" spans="1:10" x14ac:dyDescent="0.25">
      <c r="A184" s="50">
        <v>-0.20148922457200402</v>
      </c>
      <c r="B184" s="12" t="s">
        <v>349</v>
      </c>
      <c r="C184" s="18">
        <v>198.6</v>
      </c>
      <c r="D184" s="51">
        <v>158.58423999999999</v>
      </c>
      <c r="G184" s="12" t="str" cm="1">
        <f t="array" ref="G184">_xlfn.IFS(
A184&lt;=-1,"(&gt;=100%)",
A184&lt;=-0.9,"(99.9%-90%)",
A184&lt;=-0.8,"(89.9%-80%)",
A184&lt;=-0.7,"(79.9%-70%)",
A184&lt;=-0.6,"(69.9%-60%)",
A184&lt;=-0.5,"(59.9%-50%)",
A184&lt;=-0.4,"(49.9%-40%)",
A184&lt;=-0.3,"(39.9%-30%)",
A184&lt;=-0.2,"(29.9%-20%)",
A184&lt;=-0.1,"(19.9%-10%)",
A184&lt;0,"(9.9%-0.01%)",
A184&lt;=0.0999,"0%-9.9%",
A184&lt;=0.1999,"10%-19.9%",
A184&lt;=0.2999,"20%-29.9%",
A184&lt;=0.3999,"30%-39.9%",
A184&lt;=0.4999,"40%-49.9%",
A184&lt;=0.5999,"50%-59.9%",
A184&lt;=0.6999,"60%-69.9%",
A184&lt;=0.7999,"70%-79.9%",
A184&lt;=0.8999,"80%-89.9%",
A184&lt;=0.999,"90%-99.9%",
A184&lt;=5,"&gt;100%",
A184&gt;5,"&gt;500%"
)</f>
        <v>(29.9%-20%)</v>
      </c>
      <c r="H184" s="15">
        <f t="shared" si="6"/>
        <v>-0.20148922457200402</v>
      </c>
      <c r="I184" s="15">
        <f t="shared" si="7"/>
        <v>-0.20148922457200402</v>
      </c>
      <c r="J184" s="12">
        <f t="shared" si="8"/>
        <v>1</v>
      </c>
    </row>
    <row r="185" spans="1:10" x14ac:dyDescent="0.25">
      <c r="A185" s="50">
        <v>-0.20091955848978754</v>
      </c>
      <c r="B185" s="12" t="s">
        <v>16</v>
      </c>
      <c r="C185" s="18">
        <v>484.7</v>
      </c>
      <c r="D185" s="51">
        <v>387.31428999999997</v>
      </c>
      <c r="G185" s="12" t="str" cm="1">
        <f t="array" ref="G185">_xlfn.IFS(
A185&lt;=-1,"(&gt;=100%)",
A185&lt;=-0.9,"(99.9%-90%)",
A185&lt;=-0.8,"(89.9%-80%)",
A185&lt;=-0.7,"(79.9%-70%)",
A185&lt;=-0.6,"(69.9%-60%)",
A185&lt;=-0.5,"(59.9%-50%)",
A185&lt;=-0.4,"(49.9%-40%)",
A185&lt;=-0.3,"(39.9%-30%)",
A185&lt;=-0.2,"(29.9%-20%)",
A185&lt;=-0.1,"(19.9%-10%)",
A185&lt;0,"(9.9%-0.01%)",
A185&lt;=0.0999,"0%-9.9%",
A185&lt;=0.1999,"10%-19.9%",
A185&lt;=0.2999,"20%-29.9%",
A185&lt;=0.3999,"30%-39.9%",
A185&lt;=0.4999,"40%-49.9%",
A185&lt;=0.5999,"50%-59.9%",
A185&lt;=0.6999,"60%-69.9%",
A185&lt;=0.7999,"70%-79.9%",
A185&lt;=0.8999,"80%-89.9%",
A185&lt;=0.999,"90%-99.9%",
A185&lt;=5,"&gt;100%",
A185&gt;5,"&gt;500%"
)</f>
        <v>(29.9%-20%)</v>
      </c>
      <c r="H185" s="15">
        <f t="shared" si="6"/>
        <v>-0.20091955848978754</v>
      </c>
      <c r="I185" s="15">
        <f t="shared" si="7"/>
        <v>-0.20091955848978754</v>
      </c>
      <c r="J185" s="12">
        <f t="shared" si="8"/>
        <v>1</v>
      </c>
    </row>
    <row r="186" spans="1:10" x14ac:dyDescent="0.25">
      <c r="A186" s="50">
        <v>-0.20033101818459595</v>
      </c>
      <c r="B186" s="12" t="s">
        <v>800</v>
      </c>
      <c r="C186" s="18">
        <v>3756.27702</v>
      </c>
      <c r="D186" s="51">
        <v>3003.7782200000001</v>
      </c>
      <c r="G186" s="12" t="str" cm="1">
        <f t="array" ref="G186">_xlfn.IFS(
A186&lt;=-1,"(&gt;=100%)",
A186&lt;=-0.9,"(99.9%-90%)",
A186&lt;=-0.8,"(89.9%-80%)",
A186&lt;=-0.7,"(79.9%-70%)",
A186&lt;=-0.6,"(69.9%-60%)",
A186&lt;=-0.5,"(59.9%-50%)",
A186&lt;=-0.4,"(49.9%-40%)",
A186&lt;=-0.3,"(39.9%-30%)",
A186&lt;=-0.2,"(29.9%-20%)",
A186&lt;=-0.1,"(19.9%-10%)",
A186&lt;0,"(9.9%-0.01%)",
A186&lt;=0.0999,"0%-9.9%",
A186&lt;=0.1999,"10%-19.9%",
A186&lt;=0.2999,"20%-29.9%",
A186&lt;=0.3999,"30%-39.9%",
A186&lt;=0.4999,"40%-49.9%",
A186&lt;=0.5999,"50%-59.9%",
A186&lt;=0.6999,"60%-69.9%",
A186&lt;=0.7999,"70%-79.9%",
A186&lt;=0.8999,"80%-89.9%",
A186&lt;=0.999,"90%-99.9%",
A186&lt;=5,"&gt;100%",
A186&gt;5,"&gt;500%"
)</f>
        <v>(29.9%-20%)</v>
      </c>
      <c r="H186" s="15">
        <f t="shared" si="6"/>
        <v>-0.20033101818459595</v>
      </c>
      <c r="I186" s="15">
        <f t="shared" si="7"/>
        <v>-0.20033101818459595</v>
      </c>
      <c r="J186" s="12">
        <f t="shared" si="8"/>
        <v>1</v>
      </c>
    </row>
    <row r="187" spans="1:10" x14ac:dyDescent="0.25">
      <c r="A187" s="50">
        <v>-0.1991105196451205</v>
      </c>
      <c r="B187" s="12" t="s">
        <v>177</v>
      </c>
      <c r="C187" s="18">
        <v>157.80000000000001</v>
      </c>
      <c r="D187" s="51">
        <v>126.38036</v>
      </c>
      <c r="G187" s="12" t="str" cm="1">
        <f t="array" ref="G187">_xlfn.IFS(
A187&lt;=-1,"(&gt;=100%)",
A187&lt;=-0.9,"(99.9%-90%)",
A187&lt;=-0.8,"(89.9%-80%)",
A187&lt;=-0.7,"(79.9%-70%)",
A187&lt;=-0.6,"(69.9%-60%)",
A187&lt;=-0.5,"(59.9%-50%)",
A187&lt;=-0.4,"(49.9%-40%)",
A187&lt;=-0.3,"(39.9%-30%)",
A187&lt;=-0.2,"(29.9%-20%)",
A187&lt;=-0.1,"(19.9%-10%)",
A187&lt;0,"(9.9%-0.01%)",
A187&lt;=0.0999,"0%-9.9%",
A187&lt;=0.1999,"10%-19.9%",
A187&lt;=0.2999,"20%-29.9%",
A187&lt;=0.3999,"30%-39.9%",
A187&lt;=0.4999,"40%-49.9%",
A187&lt;=0.5999,"50%-59.9%",
A187&lt;=0.6999,"60%-69.9%",
A187&lt;=0.7999,"70%-79.9%",
A187&lt;=0.8999,"80%-89.9%",
A187&lt;=0.999,"90%-99.9%",
A187&lt;=5,"&gt;100%",
A187&gt;5,"&gt;500%"
)</f>
        <v>(19.9%-10%)</v>
      </c>
      <c r="H187" s="15">
        <f t="shared" si="6"/>
        <v>-0.1991105196451205</v>
      </c>
      <c r="I187" s="15">
        <f t="shared" si="7"/>
        <v>-0.1991105196451205</v>
      </c>
      <c r="J187" s="12">
        <f t="shared" si="8"/>
        <v>1</v>
      </c>
    </row>
    <row r="188" spans="1:10" x14ac:dyDescent="0.25">
      <c r="A188" s="50">
        <v>-0.19756984671238401</v>
      </c>
      <c r="B188" s="12" t="s">
        <v>120</v>
      </c>
      <c r="C188" s="18">
        <v>495.8</v>
      </c>
      <c r="D188" s="51">
        <v>397.84487000000001</v>
      </c>
      <c r="G188" s="12" t="str" cm="1">
        <f t="array" ref="G188">_xlfn.IFS(
A188&lt;=-1,"(&gt;=100%)",
A188&lt;=-0.9,"(99.9%-90%)",
A188&lt;=-0.8,"(89.9%-80%)",
A188&lt;=-0.7,"(79.9%-70%)",
A188&lt;=-0.6,"(69.9%-60%)",
A188&lt;=-0.5,"(59.9%-50%)",
A188&lt;=-0.4,"(49.9%-40%)",
A188&lt;=-0.3,"(39.9%-30%)",
A188&lt;=-0.2,"(29.9%-20%)",
A188&lt;=-0.1,"(19.9%-10%)",
A188&lt;0,"(9.9%-0.01%)",
A188&lt;=0.0999,"0%-9.9%",
A188&lt;=0.1999,"10%-19.9%",
A188&lt;=0.2999,"20%-29.9%",
A188&lt;=0.3999,"30%-39.9%",
A188&lt;=0.4999,"40%-49.9%",
A188&lt;=0.5999,"50%-59.9%",
A188&lt;=0.6999,"60%-69.9%",
A188&lt;=0.7999,"70%-79.9%",
A188&lt;=0.8999,"80%-89.9%",
A188&lt;=0.999,"90%-99.9%",
A188&lt;=5,"&gt;100%",
A188&gt;5,"&gt;500%"
)</f>
        <v>(19.9%-10%)</v>
      </c>
      <c r="H188" s="15">
        <f t="shared" si="6"/>
        <v>-0.19756984671238401</v>
      </c>
      <c r="I188" s="15">
        <f t="shared" si="7"/>
        <v>-0.19756984671238401</v>
      </c>
      <c r="J188" s="12">
        <f t="shared" si="8"/>
        <v>1</v>
      </c>
    </row>
    <row r="189" spans="1:10" x14ac:dyDescent="0.25">
      <c r="A189" s="50">
        <v>-0.1963401272438082</v>
      </c>
      <c r="B189" s="12" t="s">
        <v>971</v>
      </c>
      <c r="C189" s="18">
        <v>440.1</v>
      </c>
      <c r="D189" s="51">
        <v>353.69071000000002</v>
      </c>
      <c r="G189" s="12" t="str" cm="1">
        <f t="array" ref="G189">_xlfn.IFS(
A189&lt;=-1,"(&gt;=100%)",
A189&lt;=-0.9,"(99.9%-90%)",
A189&lt;=-0.8,"(89.9%-80%)",
A189&lt;=-0.7,"(79.9%-70%)",
A189&lt;=-0.6,"(69.9%-60%)",
A189&lt;=-0.5,"(59.9%-50%)",
A189&lt;=-0.4,"(49.9%-40%)",
A189&lt;=-0.3,"(39.9%-30%)",
A189&lt;=-0.2,"(29.9%-20%)",
A189&lt;=-0.1,"(19.9%-10%)",
A189&lt;0,"(9.9%-0.01%)",
A189&lt;=0.0999,"0%-9.9%",
A189&lt;=0.1999,"10%-19.9%",
A189&lt;=0.2999,"20%-29.9%",
A189&lt;=0.3999,"30%-39.9%",
A189&lt;=0.4999,"40%-49.9%",
A189&lt;=0.5999,"50%-59.9%",
A189&lt;=0.6999,"60%-69.9%",
A189&lt;=0.7999,"70%-79.9%",
A189&lt;=0.8999,"80%-89.9%",
A189&lt;=0.999,"90%-99.9%",
A189&lt;=5,"&gt;100%",
A189&gt;5,"&gt;500%"
)</f>
        <v>(19.9%-10%)</v>
      </c>
      <c r="H189" s="15">
        <f t="shared" si="6"/>
        <v>-0.1963401272438082</v>
      </c>
      <c r="I189" s="15">
        <f t="shared" si="7"/>
        <v>-0.1963401272438082</v>
      </c>
      <c r="J189" s="12">
        <f t="shared" si="8"/>
        <v>1</v>
      </c>
    </row>
    <row r="190" spans="1:10" x14ac:dyDescent="0.25">
      <c r="A190" s="50">
        <v>-0.19035431983737083</v>
      </c>
      <c r="B190" s="12" t="s">
        <v>245</v>
      </c>
      <c r="C190" s="18">
        <v>1180.5999999999999</v>
      </c>
      <c r="D190" s="51">
        <v>955.86768999999993</v>
      </c>
      <c r="G190" s="12" t="str" cm="1">
        <f t="array" ref="G190">_xlfn.IFS(
A190&lt;=-1,"(&gt;=100%)",
A190&lt;=-0.9,"(99.9%-90%)",
A190&lt;=-0.8,"(89.9%-80%)",
A190&lt;=-0.7,"(79.9%-70%)",
A190&lt;=-0.6,"(69.9%-60%)",
A190&lt;=-0.5,"(59.9%-50%)",
A190&lt;=-0.4,"(49.9%-40%)",
A190&lt;=-0.3,"(39.9%-30%)",
A190&lt;=-0.2,"(29.9%-20%)",
A190&lt;=-0.1,"(19.9%-10%)",
A190&lt;0,"(9.9%-0.01%)",
A190&lt;=0.0999,"0%-9.9%",
A190&lt;=0.1999,"10%-19.9%",
A190&lt;=0.2999,"20%-29.9%",
A190&lt;=0.3999,"30%-39.9%",
A190&lt;=0.4999,"40%-49.9%",
A190&lt;=0.5999,"50%-59.9%",
A190&lt;=0.6999,"60%-69.9%",
A190&lt;=0.7999,"70%-79.9%",
A190&lt;=0.8999,"80%-89.9%",
A190&lt;=0.999,"90%-99.9%",
A190&lt;=5,"&gt;100%",
A190&gt;5,"&gt;500%"
)</f>
        <v>(19.9%-10%)</v>
      </c>
      <c r="H190" s="15">
        <f t="shared" si="6"/>
        <v>-0.19035431983737083</v>
      </c>
      <c r="I190" s="15">
        <f t="shared" si="7"/>
        <v>-0.19035431983737083</v>
      </c>
      <c r="J190" s="12">
        <f t="shared" si="8"/>
        <v>1</v>
      </c>
    </row>
    <row r="191" spans="1:10" x14ac:dyDescent="0.25">
      <c r="A191" s="50">
        <v>-0.18898916177255756</v>
      </c>
      <c r="B191" s="12" t="s">
        <v>729</v>
      </c>
      <c r="C191" s="18">
        <v>187.3</v>
      </c>
      <c r="D191" s="51">
        <v>151.90232999999998</v>
      </c>
      <c r="G191" s="12" t="str" cm="1">
        <f t="array" ref="G191">_xlfn.IFS(
A191&lt;=-1,"(&gt;=100%)",
A191&lt;=-0.9,"(99.9%-90%)",
A191&lt;=-0.8,"(89.9%-80%)",
A191&lt;=-0.7,"(79.9%-70%)",
A191&lt;=-0.6,"(69.9%-60%)",
A191&lt;=-0.5,"(59.9%-50%)",
A191&lt;=-0.4,"(49.9%-40%)",
A191&lt;=-0.3,"(39.9%-30%)",
A191&lt;=-0.2,"(29.9%-20%)",
A191&lt;=-0.1,"(19.9%-10%)",
A191&lt;0,"(9.9%-0.01%)",
A191&lt;=0.0999,"0%-9.9%",
A191&lt;=0.1999,"10%-19.9%",
A191&lt;=0.2999,"20%-29.9%",
A191&lt;=0.3999,"30%-39.9%",
A191&lt;=0.4999,"40%-49.9%",
A191&lt;=0.5999,"50%-59.9%",
A191&lt;=0.6999,"60%-69.9%",
A191&lt;=0.7999,"70%-79.9%",
A191&lt;=0.8999,"80%-89.9%",
A191&lt;=0.999,"90%-99.9%",
A191&lt;=5,"&gt;100%",
A191&gt;5,"&gt;500%"
)</f>
        <v>(19.9%-10%)</v>
      </c>
      <c r="H191" s="15">
        <f t="shared" si="6"/>
        <v>-0.18898916177255756</v>
      </c>
      <c r="I191" s="15">
        <f t="shared" si="7"/>
        <v>-0.18898916177255756</v>
      </c>
      <c r="J191" s="12">
        <f t="shared" si="8"/>
        <v>1</v>
      </c>
    </row>
    <row r="192" spans="1:10" x14ac:dyDescent="0.25">
      <c r="A192" s="50">
        <v>-0.18881196405684639</v>
      </c>
      <c r="B192" s="12" t="s">
        <v>814</v>
      </c>
      <c r="C192" s="18">
        <v>1235.7012500000001</v>
      </c>
      <c r="D192" s="51">
        <v>1002.3860699999999</v>
      </c>
      <c r="G192" s="12" t="str" cm="1">
        <f t="array" ref="G192">_xlfn.IFS(
A192&lt;=-1,"(&gt;=100%)",
A192&lt;=-0.9,"(99.9%-90%)",
A192&lt;=-0.8,"(89.9%-80%)",
A192&lt;=-0.7,"(79.9%-70%)",
A192&lt;=-0.6,"(69.9%-60%)",
A192&lt;=-0.5,"(59.9%-50%)",
A192&lt;=-0.4,"(49.9%-40%)",
A192&lt;=-0.3,"(39.9%-30%)",
A192&lt;=-0.2,"(29.9%-20%)",
A192&lt;=-0.1,"(19.9%-10%)",
A192&lt;0,"(9.9%-0.01%)",
A192&lt;=0.0999,"0%-9.9%",
A192&lt;=0.1999,"10%-19.9%",
A192&lt;=0.2999,"20%-29.9%",
A192&lt;=0.3999,"30%-39.9%",
A192&lt;=0.4999,"40%-49.9%",
A192&lt;=0.5999,"50%-59.9%",
A192&lt;=0.6999,"60%-69.9%",
A192&lt;=0.7999,"70%-79.9%",
A192&lt;=0.8999,"80%-89.9%",
A192&lt;=0.999,"90%-99.9%",
A192&lt;=5,"&gt;100%",
A192&gt;5,"&gt;500%"
)</f>
        <v>(19.9%-10%)</v>
      </c>
      <c r="H192" s="15">
        <f t="shared" si="6"/>
        <v>-0.18881196405684639</v>
      </c>
      <c r="I192" s="15">
        <f t="shared" si="7"/>
        <v>-0.18881196405684639</v>
      </c>
      <c r="J192" s="12">
        <f t="shared" si="8"/>
        <v>1</v>
      </c>
    </row>
    <row r="193" spans="1:10" x14ac:dyDescent="0.25">
      <c r="A193" s="50">
        <v>-0.18463052119738643</v>
      </c>
      <c r="B193" s="12" t="s">
        <v>400</v>
      </c>
      <c r="C193" s="18">
        <v>3290.5</v>
      </c>
      <c r="D193" s="51">
        <v>2682.97327</v>
      </c>
      <c r="G193" s="12" t="str" cm="1">
        <f t="array" ref="G193">_xlfn.IFS(
A193&lt;=-1,"(&gt;=100%)",
A193&lt;=-0.9,"(99.9%-90%)",
A193&lt;=-0.8,"(89.9%-80%)",
A193&lt;=-0.7,"(79.9%-70%)",
A193&lt;=-0.6,"(69.9%-60%)",
A193&lt;=-0.5,"(59.9%-50%)",
A193&lt;=-0.4,"(49.9%-40%)",
A193&lt;=-0.3,"(39.9%-30%)",
A193&lt;=-0.2,"(29.9%-20%)",
A193&lt;=-0.1,"(19.9%-10%)",
A193&lt;0,"(9.9%-0.01%)",
A193&lt;=0.0999,"0%-9.9%",
A193&lt;=0.1999,"10%-19.9%",
A193&lt;=0.2999,"20%-29.9%",
A193&lt;=0.3999,"30%-39.9%",
A193&lt;=0.4999,"40%-49.9%",
A193&lt;=0.5999,"50%-59.9%",
A193&lt;=0.6999,"60%-69.9%",
A193&lt;=0.7999,"70%-79.9%",
A193&lt;=0.8999,"80%-89.9%",
A193&lt;=0.999,"90%-99.9%",
A193&lt;=5,"&gt;100%",
A193&gt;5,"&gt;500%"
)</f>
        <v>(19.9%-10%)</v>
      </c>
      <c r="H193" s="15">
        <f t="shared" si="6"/>
        <v>-0.18463052119738643</v>
      </c>
      <c r="I193" s="15">
        <f t="shared" si="7"/>
        <v>-0.18463052119738643</v>
      </c>
      <c r="J193" s="12">
        <f t="shared" si="8"/>
        <v>1</v>
      </c>
    </row>
    <row r="194" spans="1:10" x14ac:dyDescent="0.25">
      <c r="A194" s="50">
        <v>-0.1844276155717762</v>
      </c>
      <c r="B194" s="12" t="s">
        <v>268</v>
      </c>
      <c r="C194" s="18">
        <v>1233</v>
      </c>
      <c r="D194" s="51">
        <v>1005.6007499999999</v>
      </c>
      <c r="G194" s="12" t="str" cm="1">
        <f t="array" ref="G194">_xlfn.IFS(
A194&lt;=-1,"(&gt;=100%)",
A194&lt;=-0.9,"(99.9%-90%)",
A194&lt;=-0.8,"(89.9%-80%)",
A194&lt;=-0.7,"(79.9%-70%)",
A194&lt;=-0.6,"(69.9%-60%)",
A194&lt;=-0.5,"(59.9%-50%)",
A194&lt;=-0.4,"(49.9%-40%)",
A194&lt;=-0.3,"(39.9%-30%)",
A194&lt;=-0.2,"(29.9%-20%)",
A194&lt;=-0.1,"(19.9%-10%)",
A194&lt;0,"(9.9%-0.01%)",
A194&lt;=0.0999,"0%-9.9%",
A194&lt;=0.1999,"10%-19.9%",
A194&lt;=0.2999,"20%-29.9%",
A194&lt;=0.3999,"30%-39.9%",
A194&lt;=0.4999,"40%-49.9%",
A194&lt;=0.5999,"50%-59.9%",
A194&lt;=0.6999,"60%-69.9%",
A194&lt;=0.7999,"70%-79.9%",
A194&lt;=0.8999,"80%-89.9%",
A194&lt;=0.999,"90%-99.9%",
A194&lt;=5,"&gt;100%",
A194&gt;5,"&gt;500%"
)</f>
        <v>(19.9%-10%)</v>
      </c>
      <c r="H194" s="15">
        <f t="shared" si="6"/>
        <v>-0.1844276155717762</v>
      </c>
      <c r="I194" s="15">
        <f t="shared" si="7"/>
        <v>-0.1844276155717762</v>
      </c>
      <c r="J194" s="12">
        <f t="shared" si="8"/>
        <v>1</v>
      </c>
    </row>
    <row r="195" spans="1:10" x14ac:dyDescent="0.25">
      <c r="A195" s="50">
        <v>-0.18426003541912633</v>
      </c>
      <c r="B195" s="12" t="s">
        <v>973</v>
      </c>
      <c r="C195" s="18">
        <v>169.4</v>
      </c>
      <c r="D195" s="51">
        <v>138.18635</v>
      </c>
      <c r="G195" s="12" t="str" cm="1">
        <f t="array" ref="G195">_xlfn.IFS(
A195&lt;=-1,"(&gt;=100%)",
A195&lt;=-0.9,"(99.9%-90%)",
A195&lt;=-0.8,"(89.9%-80%)",
A195&lt;=-0.7,"(79.9%-70%)",
A195&lt;=-0.6,"(69.9%-60%)",
A195&lt;=-0.5,"(59.9%-50%)",
A195&lt;=-0.4,"(49.9%-40%)",
A195&lt;=-0.3,"(39.9%-30%)",
A195&lt;=-0.2,"(29.9%-20%)",
A195&lt;=-0.1,"(19.9%-10%)",
A195&lt;0,"(9.9%-0.01%)",
A195&lt;=0.0999,"0%-9.9%",
A195&lt;=0.1999,"10%-19.9%",
A195&lt;=0.2999,"20%-29.9%",
A195&lt;=0.3999,"30%-39.9%",
A195&lt;=0.4999,"40%-49.9%",
A195&lt;=0.5999,"50%-59.9%",
A195&lt;=0.6999,"60%-69.9%",
A195&lt;=0.7999,"70%-79.9%",
A195&lt;=0.8999,"80%-89.9%",
A195&lt;=0.999,"90%-99.9%",
A195&lt;=5,"&gt;100%",
A195&gt;5,"&gt;500%"
)</f>
        <v>(19.9%-10%)</v>
      </c>
      <c r="H195" s="15">
        <f t="shared" si="6"/>
        <v>-0.18426003541912633</v>
      </c>
      <c r="I195" s="15">
        <f t="shared" si="7"/>
        <v>-0.18426003541912633</v>
      </c>
      <c r="J195" s="12">
        <f t="shared" si="8"/>
        <v>1</v>
      </c>
    </row>
    <row r="196" spans="1:10" x14ac:dyDescent="0.25">
      <c r="A196" s="50">
        <v>-0.18271515600211535</v>
      </c>
      <c r="B196" s="12" t="s">
        <v>163</v>
      </c>
      <c r="C196" s="18">
        <v>945.5</v>
      </c>
      <c r="D196" s="51">
        <v>772.74281999999994</v>
      </c>
      <c r="G196" s="12" t="str" cm="1">
        <f t="array" ref="G196">_xlfn.IFS(
A196&lt;=-1,"(&gt;=100%)",
A196&lt;=-0.9,"(99.9%-90%)",
A196&lt;=-0.8,"(89.9%-80%)",
A196&lt;=-0.7,"(79.9%-70%)",
A196&lt;=-0.6,"(69.9%-60%)",
A196&lt;=-0.5,"(59.9%-50%)",
A196&lt;=-0.4,"(49.9%-40%)",
A196&lt;=-0.3,"(39.9%-30%)",
A196&lt;=-0.2,"(29.9%-20%)",
A196&lt;=-0.1,"(19.9%-10%)",
A196&lt;0,"(9.9%-0.01%)",
A196&lt;=0.0999,"0%-9.9%",
A196&lt;=0.1999,"10%-19.9%",
A196&lt;=0.2999,"20%-29.9%",
A196&lt;=0.3999,"30%-39.9%",
A196&lt;=0.4999,"40%-49.9%",
A196&lt;=0.5999,"50%-59.9%",
A196&lt;=0.6999,"60%-69.9%",
A196&lt;=0.7999,"70%-79.9%",
A196&lt;=0.8999,"80%-89.9%",
A196&lt;=0.999,"90%-99.9%",
A196&lt;=5,"&gt;100%",
A196&gt;5,"&gt;500%"
)</f>
        <v>(19.9%-10%)</v>
      </c>
      <c r="H196" s="15">
        <f t="shared" ref="H196:H259" si="9">IF(A196&lt;&gt;"",A196,#N/A)</f>
        <v>-0.18271515600211535</v>
      </c>
      <c r="I196" s="15">
        <f t="shared" ref="I196:I259" si="10">IF(ISNUMBER(H196),H196,"")</f>
        <v>-0.18271515600211535</v>
      </c>
      <c r="J196" s="12">
        <f t="shared" ref="J196:J259" si="11">IF(ISNUMBER(I196),IF(AND(I196&gt;=($M$14-$M$13),I196&lt;=($M$14+$M$13)),1,0),"")</f>
        <v>1</v>
      </c>
    </row>
    <row r="197" spans="1:10" x14ac:dyDescent="0.25">
      <c r="A197" s="50">
        <v>-0.18170200668896322</v>
      </c>
      <c r="B197" s="12" t="s">
        <v>103</v>
      </c>
      <c r="C197" s="18">
        <v>89.7</v>
      </c>
      <c r="D197" s="51">
        <v>73.401330000000002</v>
      </c>
      <c r="G197" s="12" t="str" cm="1">
        <f t="array" ref="G197">_xlfn.IFS(
A197&lt;=-1,"(&gt;=100%)",
A197&lt;=-0.9,"(99.9%-90%)",
A197&lt;=-0.8,"(89.9%-80%)",
A197&lt;=-0.7,"(79.9%-70%)",
A197&lt;=-0.6,"(69.9%-60%)",
A197&lt;=-0.5,"(59.9%-50%)",
A197&lt;=-0.4,"(49.9%-40%)",
A197&lt;=-0.3,"(39.9%-30%)",
A197&lt;=-0.2,"(29.9%-20%)",
A197&lt;=-0.1,"(19.9%-10%)",
A197&lt;0,"(9.9%-0.01%)",
A197&lt;=0.0999,"0%-9.9%",
A197&lt;=0.1999,"10%-19.9%",
A197&lt;=0.2999,"20%-29.9%",
A197&lt;=0.3999,"30%-39.9%",
A197&lt;=0.4999,"40%-49.9%",
A197&lt;=0.5999,"50%-59.9%",
A197&lt;=0.6999,"60%-69.9%",
A197&lt;=0.7999,"70%-79.9%",
A197&lt;=0.8999,"80%-89.9%",
A197&lt;=0.999,"90%-99.9%",
A197&lt;=5,"&gt;100%",
A197&gt;5,"&gt;500%"
)</f>
        <v>(19.9%-10%)</v>
      </c>
      <c r="H197" s="15">
        <f t="shared" si="9"/>
        <v>-0.18170200668896322</v>
      </c>
      <c r="I197" s="15">
        <f t="shared" si="10"/>
        <v>-0.18170200668896322</v>
      </c>
      <c r="J197" s="12">
        <f t="shared" si="11"/>
        <v>1</v>
      </c>
    </row>
    <row r="198" spans="1:10" x14ac:dyDescent="0.25">
      <c r="A198" s="50">
        <v>-0.1801651315789474</v>
      </c>
      <c r="B198" s="12" t="s">
        <v>607</v>
      </c>
      <c r="C198" s="18">
        <v>45.6</v>
      </c>
      <c r="D198" s="51">
        <v>37.38447</v>
      </c>
      <c r="G198" s="12" t="str" cm="1">
        <f t="array" ref="G198">_xlfn.IFS(
A198&lt;=-1,"(&gt;=100%)",
A198&lt;=-0.9,"(99.9%-90%)",
A198&lt;=-0.8,"(89.9%-80%)",
A198&lt;=-0.7,"(79.9%-70%)",
A198&lt;=-0.6,"(69.9%-60%)",
A198&lt;=-0.5,"(59.9%-50%)",
A198&lt;=-0.4,"(49.9%-40%)",
A198&lt;=-0.3,"(39.9%-30%)",
A198&lt;=-0.2,"(29.9%-20%)",
A198&lt;=-0.1,"(19.9%-10%)",
A198&lt;0,"(9.9%-0.01%)",
A198&lt;=0.0999,"0%-9.9%",
A198&lt;=0.1999,"10%-19.9%",
A198&lt;=0.2999,"20%-29.9%",
A198&lt;=0.3999,"30%-39.9%",
A198&lt;=0.4999,"40%-49.9%",
A198&lt;=0.5999,"50%-59.9%",
A198&lt;=0.6999,"60%-69.9%",
A198&lt;=0.7999,"70%-79.9%",
A198&lt;=0.8999,"80%-89.9%",
A198&lt;=0.999,"90%-99.9%",
A198&lt;=5,"&gt;100%",
A198&gt;5,"&gt;500%"
)</f>
        <v>(19.9%-10%)</v>
      </c>
      <c r="H198" s="15">
        <f t="shared" si="9"/>
        <v>-0.1801651315789474</v>
      </c>
      <c r="I198" s="15">
        <f t="shared" si="10"/>
        <v>-0.1801651315789474</v>
      </c>
      <c r="J198" s="12">
        <f t="shared" si="11"/>
        <v>1</v>
      </c>
    </row>
    <row r="199" spans="1:10" x14ac:dyDescent="0.25">
      <c r="A199" s="50">
        <v>-0.17883284557094326</v>
      </c>
      <c r="B199" s="12" t="s">
        <v>494</v>
      </c>
      <c r="C199" s="18">
        <v>382.7</v>
      </c>
      <c r="D199" s="51">
        <v>314.26067</v>
      </c>
      <c r="G199" s="12" t="str" cm="1">
        <f t="array" ref="G199">_xlfn.IFS(
A199&lt;=-1,"(&gt;=100%)",
A199&lt;=-0.9,"(99.9%-90%)",
A199&lt;=-0.8,"(89.9%-80%)",
A199&lt;=-0.7,"(79.9%-70%)",
A199&lt;=-0.6,"(69.9%-60%)",
A199&lt;=-0.5,"(59.9%-50%)",
A199&lt;=-0.4,"(49.9%-40%)",
A199&lt;=-0.3,"(39.9%-30%)",
A199&lt;=-0.2,"(29.9%-20%)",
A199&lt;=-0.1,"(19.9%-10%)",
A199&lt;0,"(9.9%-0.01%)",
A199&lt;=0.0999,"0%-9.9%",
A199&lt;=0.1999,"10%-19.9%",
A199&lt;=0.2999,"20%-29.9%",
A199&lt;=0.3999,"30%-39.9%",
A199&lt;=0.4999,"40%-49.9%",
A199&lt;=0.5999,"50%-59.9%",
A199&lt;=0.6999,"60%-69.9%",
A199&lt;=0.7999,"70%-79.9%",
A199&lt;=0.8999,"80%-89.9%",
A199&lt;=0.999,"90%-99.9%",
A199&lt;=5,"&gt;100%",
A199&gt;5,"&gt;500%"
)</f>
        <v>(19.9%-10%)</v>
      </c>
      <c r="H199" s="15">
        <f t="shared" si="9"/>
        <v>-0.17883284557094326</v>
      </c>
      <c r="I199" s="15">
        <f t="shared" si="10"/>
        <v>-0.17883284557094326</v>
      </c>
      <c r="J199" s="12">
        <f t="shared" si="11"/>
        <v>1</v>
      </c>
    </row>
    <row r="200" spans="1:10" x14ac:dyDescent="0.25">
      <c r="A200" s="50">
        <v>-0.17804239548237091</v>
      </c>
      <c r="B200" s="12" t="s">
        <v>661</v>
      </c>
      <c r="C200" s="18">
        <v>2107.3000000000002</v>
      </c>
      <c r="D200" s="51">
        <v>1732.1112599999999</v>
      </c>
      <c r="G200" s="12" t="str" cm="1">
        <f t="array" ref="G200">_xlfn.IFS(
A200&lt;=-1,"(&gt;=100%)",
A200&lt;=-0.9,"(99.9%-90%)",
A200&lt;=-0.8,"(89.9%-80%)",
A200&lt;=-0.7,"(79.9%-70%)",
A200&lt;=-0.6,"(69.9%-60%)",
A200&lt;=-0.5,"(59.9%-50%)",
A200&lt;=-0.4,"(49.9%-40%)",
A200&lt;=-0.3,"(39.9%-30%)",
A200&lt;=-0.2,"(29.9%-20%)",
A200&lt;=-0.1,"(19.9%-10%)",
A200&lt;0,"(9.9%-0.01%)",
A200&lt;=0.0999,"0%-9.9%",
A200&lt;=0.1999,"10%-19.9%",
A200&lt;=0.2999,"20%-29.9%",
A200&lt;=0.3999,"30%-39.9%",
A200&lt;=0.4999,"40%-49.9%",
A200&lt;=0.5999,"50%-59.9%",
A200&lt;=0.6999,"60%-69.9%",
A200&lt;=0.7999,"70%-79.9%",
A200&lt;=0.8999,"80%-89.9%",
A200&lt;=0.999,"90%-99.9%",
A200&lt;=5,"&gt;100%",
A200&gt;5,"&gt;500%"
)</f>
        <v>(19.9%-10%)</v>
      </c>
      <c r="H200" s="15">
        <f t="shared" si="9"/>
        <v>-0.17804239548237091</v>
      </c>
      <c r="I200" s="15">
        <f t="shared" si="10"/>
        <v>-0.17804239548237091</v>
      </c>
      <c r="J200" s="12">
        <f t="shared" si="11"/>
        <v>1</v>
      </c>
    </row>
    <row r="201" spans="1:10" x14ac:dyDescent="0.25">
      <c r="A201" s="50">
        <v>-0.17762088914773833</v>
      </c>
      <c r="B201" s="12" t="s">
        <v>276</v>
      </c>
      <c r="C201" s="18">
        <v>515.1</v>
      </c>
      <c r="D201" s="51">
        <v>423.60748000000001</v>
      </c>
      <c r="G201" s="12" t="str" cm="1">
        <f t="array" ref="G201">_xlfn.IFS(
A201&lt;=-1,"(&gt;=100%)",
A201&lt;=-0.9,"(99.9%-90%)",
A201&lt;=-0.8,"(89.9%-80%)",
A201&lt;=-0.7,"(79.9%-70%)",
A201&lt;=-0.6,"(69.9%-60%)",
A201&lt;=-0.5,"(59.9%-50%)",
A201&lt;=-0.4,"(49.9%-40%)",
A201&lt;=-0.3,"(39.9%-30%)",
A201&lt;=-0.2,"(29.9%-20%)",
A201&lt;=-0.1,"(19.9%-10%)",
A201&lt;0,"(9.9%-0.01%)",
A201&lt;=0.0999,"0%-9.9%",
A201&lt;=0.1999,"10%-19.9%",
A201&lt;=0.2999,"20%-29.9%",
A201&lt;=0.3999,"30%-39.9%",
A201&lt;=0.4999,"40%-49.9%",
A201&lt;=0.5999,"50%-59.9%",
A201&lt;=0.6999,"60%-69.9%",
A201&lt;=0.7999,"70%-79.9%",
A201&lt;=0.8999,"80%-89.9%",
A201&lt;=0.999,"90%-99.9%",
A201&lt;=5,"&gt;100%",
A201&gt;5,"&gt;500%"
)</f>
        <v>(19.9%-10%)</v>
      </c>
      <c r="H201" s="15">
        <f t="shared" si="9"/>
        <v>-0.17762088914773833</v>
      </c>
      <c r="I201" s="15">
        <f t="shared" si="10"/>
        <v>-0.17762088914773833</v>
      </c>
      <c r="J201" s="12">
        <f t="shared" si="11"/>
        <v>1</v>
      </c>
    </row>
    <row r="202" spans="1:10" x14ac:dyDescent="0.25">
      <c r="A202" s="50">
        <v>-0.17690116272092687</v>
      </c>
      <c r="B202" s="12" t="s">
        <v>822</v>
      </c>
      <c r="C202" s="18">
        <v>891.6241</v>
      </c>
      <c r="D202" s="51">
        <v>733.89476000000002</v>
      </c>
      <c r="G202" s="12" t="str" cm="1">
        <f t="array" ref="G202">_xlfn.IFS(
A202&lt;=-1,"(&gt;=100%)",
A202&lt;=-0.9,"(99.9%-90%)",
A202&lt;=-0.8,"(89.9%-80%)",
A202&lt;=-0.7,"(79.9%-70%)",
A202&lt;=-0.6,"(69.9%-60%)",
A202&lt;=-0.5,"(59.9%-50%)",
A202&lt;=-0.4,"(49.9%-40%)",
A202&lt;=-0.3,"(39.9%-30%)",
A202&lt;=-0.2,"(29.9%-20%)",
A202&lt;=-0.1,"(19.9%-10%)",
A202&lt;0,"(9.9%-0.01%)",
A202&lt;=0.0999,"0%-9.9%",
A202&lt;=0.1999,"10%-19.9%",
A202&lt;=0.2999,"20%-29.9%",
A202&lt;=0.3999,"30%-39.9%",
A202&lt;=0.4999,"40%-49.9%",
A202&lt;=0.5999,"50%-59.9%",
A202&lt;=0.6999,"60%-69.9%",
A202&lt;=0.7999,"70%-79.9%",
A202&lt;=0.8999,"80%-89.9%",
A202&lt;=0.999,"90%-99.9%",
A202&lt;=5,"&gt;100%",
A202&gt;5,"&gt;500%"
)</f>
        <v>(19.9%-10%)</v>
      </c>
      <c r="H202" s="15">
        <f t="shared" si="9"/>
        <v>-0.17690116272092687</v>
      </c>
      <c r="I202" s="15">
        <f t="shared" si="10"/>
        <v>-0.17690116272092687</v>
      </c>
      <c r="J202" s="12">
        <f t="shared" si="11"/>
        <v>1</v>
      </c>
    </row>
    <row r="203" spans="1:10" x14ac:dyDescent="0.25">
      <c r="A203" s="50">
        <v>-0.17674444591203275</v>
      </c>
      <c r="B203" s="12" t="s">
        <v>213</v>
      </c>
      <c r="C203" s="18">
        <v>757.1</v>
      </c>
      <c r="D203" s="51">
        <v>623.28678000000002</v>
      </c>
      <c r="G203" s="12" t="str" cm="1">
        <f t="array" ref="G203">_xlfn.IFS(
A203&lt;=-1,"(&gt;=100%)",
A203&lt;=-0.9,"(99.9%-90%)",
A203&lt;=-0.8,"(89.9%-80%)",
A203&lt;=-0.7,"(79.9%-70%)",
A203&lt;=-0.6,"(69.9%-60%)",
A203&lt;=-0.5,"(59.9%-50%)",
A203&lt;=-0.4,"(49.9%-40%)",
A203&lt;=-0.3,"(39.9%-30%)",
A203&lt;=-0.2,"(29.9%-20%)",
A203&lt;=-0.1,"(19.9%-10%)",
A203&lt;0,"(9.9%-0.01%)",
A203&lt;=0.0999,"0%-9.9%",
A203&lt;=0.1999,"10%-19.9%",
A203&lt;=0.2999,"20%-29.9%",
A203&lt;=0.3999,"30%-39.9%",
A203&lt;=0.4999,"40%-49.9%",
A203&lt;=0.5999,"50%-59.9%",
A203&lt;=0.6999,"60%-69.9%",
A203&lt;=0.7999,"70%-79.9%",
A203&lt;=0.8999,"80%-89.9%",
A203&lt;=0.999,"90%-99.9%",
A203&lt;=5,"&gt;100%",
A203&gt;5,"&gt;500%"
)</f>
        <v>(19.9%-10%)</v>
      </c>
      <c r="H203" s="15">
        <f t="shared" si="9"/>
        <v>-0.17674444591203275</v>
      </c>
      <c r="I203" s="15">
        <f t="shared" si="10"/>
        <v>-0.17674444591203275</v>
      </c>
      <c r="J203" s="12">
        <f t="shared" si="11"/>
        <v>1</v>
      </c>
    </row>
    <row r="204" spans="1:10" x14ac:dyDescent="0.25">
      <c r="A204" s="50">
        <v>-0.17572596810933946</v>
      </c>
      <c r="B204" s="12" t="s">
        <v>136</v>
      </c>
      <c r="C204" s="18">
        <v>43.9</v>
      </c>
      <c r="D204" s="51">
        <v>36.185629999999996</v>
      </c>
      <c r="G204" s="12" t="str" cm="1">
        <f t="array" ref="G204">_xlfn.IFS(
A204&lt;=-1,"(&gt;=100%)",
A204&lt;=-0.9,"(99.9%-90%)",
A204&lt;=-0.8,"(89.9%-80%)",
A204&lt;=-0.7,"(79.9%-70%)",
A204&lt;=-0.6,"(69.9%-60%)",
A204&lt;=-0.5,"(59.9%-50%)",
A204&lt;=-0.4,"(49.9%-40%)",
A204&lt;=-0.3,"(39.9%-30%)",
A204&lt;=-0.2,"(29.9%-20%)",
A204&lt;=-0.1,"(19.9%-10%)",
A204&lt;0,"(9.9%-0.01%)",
A204&lt;=0.0999,"0%-9.9%",
A204&lt;=0.1999,"10%-19.9%",
A204&lt;=0.2999,"20%-29.9%",
A204&lt;=0.3999,"30%-39.9%",
A204&lt;=0.4999,"40%-49.9%",
A204&lt;=0.5999,"50%-59.9%",
A204&lt;=0.6999,"60%-69.9%",
A204&lt;=0.7999,"70%-79.9%",
A204&lt;=0.8999,"80%-89.9%",
A204&lt;=0.999,"90%-99.9%",
A204&lt;=5,"&gt;100%",
A204&gt;5,"&gt;500%"
)</f>
        <v>(19.9%-10%)</v>
      </c>
      <c r="H204" s="15">
        <f t="shared" si="9"/>
        <v>-0.17572596810933946</v>
      </c>
      <c r="I204" s="15">
        <f t="shared" si="10"/>
        <v>-0.17572596810933946</v>
      </c>
      <c r="J204" s="12">
        <f t="shared" si="11"/>
        <v>1</v>
      </c>
    </row>
    <row r="205" spans="1:10" x14ac:dyDescent="0.25">
      <c r="A205" s="50">
        <v>-0.17389375142220004</v>
      </c>
      <c r="B205" s="12" t="s">
        <v>90</v>
      </c>
      <c r="C205" s="18">
        <v>2197.3000000000002</v>
      </c>
      <c r="D205" s="51">
        <v>1815.20326</v>
      </c>
      <c r="G205" s="12" t="str" cm="1">
        <f t="array" ref="G205">_xlfn.IFS(
A205&lt;=-1,"(&gt;=100%)",
A205&lt;=-0.9,"(99.9%-90%)",
A205&lt;=-0.8,"(89.9%-80%)",
A205&lt;=-0.7,"(79.9%-70%)",
A205&lt;=-0.6,"(69.9%-60%)",
A205&lt;=-0.5,"(59.9%-50%)",
A205&lt;=-0.4,"(49.9%-40%)",
A205&lt;=-0.3,"(39.9%-30%)",
A205&lt;=-0.2,"(29.9%-20%)",
A205&lt;=-0.1,"(19.9%-10%)",
A205&lt;0,"(9.9%-0.01%)",
A205&lt;=0.0999,"0%-9.9%",
A205&lt;=0.1999,"10%-19.9%",
A205&lt;=0.2999,"20%-29.9%",
A205&lt;=0.3999,"30%-39.9%",
A205&lt;=0.4999,"40%-49.9%",
A205&lt;=0.5999,"50%-59.9%",
A205&lt;=0.6999,"60%-69.9%",
A205&lt;=0.7999,"70%-79.9%",
A205&lt;=0.8999,"80%-89.9%",
A205&lt;=0.999,"90%-99.9%",
A205&lt;=5,"&gt;100%",
A205&gt;5,"&gt;500%"
)</f>
        <v>(19.9%-10%)</v>
      </c>
      <c r="H205" s="15">
        <f t="shared" si="9"/>
        <v>-0.17389375142220004</v>
      </c>
      <c r="I205" s="15">
        <f t="shared" si="10"/>
        <v>-0.17389375142220004</v>
      </c>
      <c r="J205" s="12">
        <f t="shared" si="11"/>
        <v>1</v>
      </c>
    </row>
    <row r="206" spans="1:10" x14ac:dyDescent="0.25">
      <c r="A206" s="50">
        <v>-0.17272760736196321</v>
      </c>
      <c r="B206" s="12" t="s">
        <v>669</v>
      </c>
      <c r="C206" s="18">
        <v>342.3</v>
      </c>
      <c r="D206" s="51">
        <v>283.17534000000001</v>
      </c>
      <c r="G206" s="12" t="str" cm="1">
        <f t="array" ref="G206">_xlfn.IFS(
A206&lt;=-1,"(&gt;=100%)",
A206&lt;=-0.9,"(99.9%-90%)",
A206&lt;=-0.8,"(89.9%-80%)",
A206&lt;=-0.7,"(79.9%-70%)",
A206&lt;=-0.6,"(69.9%-60%)",
A206&lt;=-0.5,"(59.9%-50%)",
A206&lt;=-0.4,"(49.9%-40%)",
A206&lt;=-0.3,"(39.9%-30%)",
A206&lt;=-0.2,"(29.9%-20%)",
A206&lt;=-0.1,"(19.9%-10%)",
A206&lt;0,"(9.9%-0.01%)",
A206&lt;=0.0999,"0%-9.9%",
A206&lt;=0.1999,"10%-19.9%",
A206&lt;=0.2999,"20%-29.9%",
A206&lt;=0.3999,"30%-39.9%",
A206&lt;=0.4999,"40%-49.9%",
A206&lt;=0.5999,"50%-59.9%",
A206&lt;=0.6999,"60%-69.9%",
A206&lt;=0.7999,"70%-79.9%",
A206&lt;=0.8999,"80%-89.9%",
A206&lt;=0.999,"90%-99.9%",
A206&lt;=5,"&gt;100%",
A206&gt;5,"&gt;500%"
)</f>
        <v>(19.9%-10%)</v>
      </c>
      <c r="H206" s="15">
        <f t="shared" si="9"/>
        <v>-0.17272760736196321</v>
      </c>
      <c r="I206" s="15">
        <f t="shared" si="10"/>
        <v>-0.17272760736196321</v>
      </c>
      <c r="J206" s="12">
        <f t="shared" si="11"/>
        <v>1</v>
      </c>
    </row>
    <row r="207" spans="1:10" x14ac:dyDescent="0.25">
      <c r="A207" s="50">
        <v>-0.17172598870056494</v>
      </c>
      <c r="B207" s="12" t="s">
        <v>94</v>
      </c>
      <c r="C207" s="18">
        <v>194.7</v>
      </c>
      <c r="D207" s="51">
        <v>161.26495</v>
      </c>
      <c r="G207" s="12" t="str" cm="1">
        <f t="array" ref="G207">_xlfn.IFS(
A207&lt;=-1,"(&gt;=100%)",
A207&lt;=-0.9,"(99.9%-90%)",
A207&lt;=-0.8,"(89.9%-80%)",
A207&lt;=-0.7,"(79.9%-70%)",
A207&lt;=-0.6,"(69.9%-60%)",
A207&lt;=-0.5,"(59.9%-50%)",
A207&lt;=-0.4,"(49.9%-40%)",
A207&lt;=-0.3,"(39.9%-30%)",
A207&lt;=-0.2,"(29.9%-20%)",
A207&lt;=-0.1,"(19.9%-10%)",
A207&lt;0,"(9.9%-0.01%)",
A207&lt;=0.0999,"0%-9.9%",
A207&lt;=0.1999,"10%-19.9%",
A207&lt;=0.2999,"20%-29.9%",
A207&lt;=0.3999,"30%-39.9%",
A207&lt;=0.4999,"40%-49.9%",
A207&lt;=0.5999,"50%-59.9%",
A207&lt;=0.6999,"60%-69.9%",
A207&lt;=0.7999,"70%-79.9%",
A207&lt;=0.8999,"80%-89.9%",
A207&lt;=0.999,"90%-99.9%",
A207&lt;=5,"&gt;100%",
A207&gt;5,"&gt;500%"
)</f>
        <v>(19.9%-10%)</v>
      </c>
      <c r="H207" s="15">
        <f t="shared" si="9"/>
        <v>-0.17172598870056494</v>
      </c>
      <c r="I207" s="15">
        <f t="shared" si="10"/>
        <v>-0.17172598870056494</v>
      </c>
      <c r="J207" s="12">
        <f t="shared" si="11"/>
        <v>1</v>
      </c>
    </row>
    <row r="208" spans="1:10" x14ac:dyDescent="0.25">
      <c r="A208" s="50">
        <v>-0.17129155226793136</v>
      </c>
      <c r="B208" s="12" t="s">
        <v>64</v>
      </c>
      <c r="C208" s="18">
        <v>4407.1000000000004</v>
      </c>
      <c r="D208" s="51">
        <v>3652.201</v>
      </c>
      <c r="G208" s="12" t="str" cm="1">
        <f t="array" ref="G208">_xlfn.IFS(
A208&lt;=-1,"(&gt;=100%)",
A208&lt;=-0.9,"(99.9%-90%)",
A208&lt;=-0.8,"(89.9%-80%)",
A208&lt;=-0.7,"(79.9%-70%)",
A208&lt;=-0.6,"(69.9%-60%)",
A208&lt;=-0.5,"(59.9%-50%)",
A208&lt;=-0.4,"(49.9%-40%)",
A208&lt;=-0.3,"(39.9%-30%)",
A208&lt;=-0.2,"(29.9%-20%)",
A208&lt;=-0.1,"(19.9%-10%)",
A208&lt;0,"(9.9%-0.01%)",
A208&lt;=0.0999,"0%-9.9%",
A208&lt;=0.1999,"10%-19.9%",
A208&lt;=0.2999,"20%-29.9%",
A208&lt;=0.3999,"30%-39.9%",
A208&lt;=0.4999,"40%-49.9%",
A208&lt;=0.5999,"50%-59.9%",
A208&lt;=0.6999,"60%-69.9%",
A208&lt;=0.7999,"70%-79.9%",
A208&lt;=0.8999,"80%-89.9%",
A208&lt;=0.999,"90%-99.9%",
A208&lt;=5,"&gt;100%",
A208&gt;5,"&gt;500%"
)</f>
        <v>(19.9%-10%)</v>
      </c>
      <c r="H208" s="15">
        <f t="shared" si="9"/>
        <v>-0.17129155226793136</v>
      </c>
      <c r="I208" s="15">
        <f t="shared" si="10"/>
        <v>-0.17129155226793136</v>
      </c>
      <c r="J208" s="12">
        <f t="shared" si="11"/>
        <v>1</v>
      </c>
    </row>
    <row r="209" spans="1:10" x14ac:dyDescent="0.25">
      <c r="A209" s="50">
        <v>-0.16972125534950067</v>
      </c>
      <c r="B209" s="12" t="s">
        <v>750</v>
      </c>
      <c r="C209" s="18">
        <v>70.099999999999994</v>
      </c>
      <c r="D209" s="51">
        <v>58.202539999999999</v>
      </c>
      <c r="G209" s="12" t="str" cm="1">
        <f t="array" ref="G209">_xlfn.IFS(
A209&lt;=-1,"(&gt;=100%)",
A209&lt;=-0.9,"(99.9%-90%)",
A209&lt;=-0.8,"(89.9%-80%)",
A209&lt;=-0.7,"(79.9%-70%)",
A209&lt;=-0.6,"(69.9%-60%)",
A209&lt;=-0.5,"(59.9%-50%)",
A209&lt;=-0.4,"(49.9%-40%)",
A209&lt;=-0.3,"(39.9%-30%)",
A209&lt;=-0.2,"(29.9%-20%)",
A209&lt;=-0.1,"(19.9%-10%)",
A209&lt;0,"(9.9%-0.01%)",
A209&lt;=0.0999,"0%-9.9%",
A209&lt;=0.1999,"10%-19.9%",
A209&lt;=0.2999,"20%-29.9%",
A209&lt;=0.3999,"30%-39.9%",
A209&lt;=0.4999,"40%-49.9%",
A209&lt;=0.5999,"50%-59.9%",
A209&lt;=0.6999,"60%-69.9%",
A209&lt;=0.7999,"70%-79.9%",
A209&lt;=0.8999,"80%-89.9%",
A209&lt;=0.999,"90%-99.9%",
A209&lt;=5,"&gt;100%",
A209&gt;5,"&gt;500%"
)</f>
        <v>(19.9%-10%)</v>
      </c>
      <c r="H209" s="15">
        <f t="shared" si="9"/>
        <v>-0.16972125534950067</v>
      </c>
      <c r="I209" s="15">
        <f t="shared" si="10"/>
        <v>-0.16972125534950067</v>
      </c>
      <c r="J209" s="12">
        <f t="shared" si="11"/>
        <v>1</v>
      </c>
    </row>
    <row r="210" spans="1:10" x14ac:dyDescent="0.25">
      <c r="A210" s="50">
        <v>-0.16825571081917823</v>
      </c>
      <c r="B210" s="12" t="s">
        <v>203</v>
      </c>
      <c r="C210" s="18">
        <v>1195.0999999999999</v>
      </c>
      <c r="D210" s="51">
        <v>994.01760000000002</v>
      </c>
      <c r="G210" s="12" t="str" cm="1">
        <f t="array" ref="G210">_xlfn.IFS(
A210&lt;=-1,"(&gt;=100%)",
A210&lt;=-0.9,"(99.9%-90%)",
A210&lt;=-0.8,"(89.9%-80%)",
A210&lt;=-0.7,"(79.9%-70%)",
A210&lt;=-0.6,"(69.9%-60%)",
A210&lt;=-0.5,"(59.9%-50%)",
A210&lt;=-0.4,"(49.9%-40%)",
A210&lt;=-0.3,"(39.9%-30%)",
A210&lt;=-0.2,"(29.9%-20%)",
A210&lt;=-0.1,"(19.9%-10%)",
A210&lt;0,"(9.9%-0.01%)",
A210&lt;=0.0999,"0%-9.9%",
A210&lt;=0.1999,"10%-19.9%",
A210&lt;=0.2999,"20%-29.9%",
A210&lt;=0.3999,"30%-39.9%",
A210&lt;=0.4999,"40%-49.9%",
A210&lt;=0.5999,"50%-59.9%",
A210&lt;=0.6999,"60%-69.9%",
A210&lt;=0.7999,"70%-79.9%",
A210&lt;=0.8999,"80%-89.9%",
A210&lt;=0.999,"90%-99.9%",
A210&lt;=5,"&gt;100%",
A210&gt;5,"&gt;500%"
)</f>
        <v>(19.9%-10%)</v>
      </c>
      <c r="H210" s="15">
        <f t="shared" si="9"/>
        <v>-0.16825571081917823</v>
      </c>
      <c r="I210" s="15">
        <f t="shared" si="10"/>
        <v>-0.16825571081917823</v>
      </c>
      <c r="J210" s="12">
        <f t="shared" si="11"/>
        <v>1</v>
      </c>
    </row>
    <row r="211" spans="1:10" x14ac:dyDescent="0.25">
      <c r="A211" s="50">
        <v>-0.16818008900928777</v>
      </c>
      <c r="B211" s="12" t="s">
        <v>272</v>
      </c>
      <c r="C211" s="18">
        <v>516.79999999999995</v>
      </c>
      <c r="D211" s="51">
        <v>429.88453000000004</v>
      </c>
      <c r="G211" s="12" t="str" cm="1">
        <f t="array" ref="G211">_xlfn.IFS(
A211&lt;=-1,"(&gt;=100%)",
A211&lt;=-0.9,"(99.9%-90%)",
A211&lt;=-0.8,"(89.9%-80%)",
A211&lt;=-0.7,"(79.9%-70%)",
A211&lt;=-0.6,"(69.9%-60%)",
A211&lt;=-0.5,"(59.9%-50%)",
A211&lt;=-0.4,"(49.9%-40%)",
A211&lt;=-0.3,"(39.9%-30%)",
A211&lt;=-0.2,"(29.9%-20%)",
A211&lt;=-0.1,"(19.9%-10%)",
A211&lt;0,"(9.9%-0.01%)",
A211&lt;=0.0999,"0%-9.9%",
A211&lt;=0.1999,"10%-19.9%",
A211&lt;=0.2999,"20%-29.9%",
A211&lt;=0.3999,"30%-39.9%",
A211&lt;=0.4999,"40%-49.9%",
A211&lt;=0.5999,"50%-59.9%",
A211&lt;=0.6999,"60%-69.9%",
A211&lt;=0.7999,"70%-79.9%",
A211&lt;=0.8999,"80%-89.9%",
A211&lt;=0.999,"90%-99.9%",
A211&lt;=5,"&gt;100%",
A211&gt;5,"&gt;500%"
)</f>
        <v>(19.9%-10%)</v>
      </c>
      <c r="H211" s="15">
        <f t="shared" si="9"/>
        <v>-0.16818008900928777</v>
      </c>
      <c r="I211" s="15">
        <f t="shared" si="10"/>
        <v>-0.16818008900928777</v>
      </c>
      <c r="J211" s="12">
        <f t="shared" si="11"/>
        <v>1</v>
      </c>
    </row>
    <row r="212" spans="1:10" x14ac:dyDescent="0.25">
      <c r="A212" s="50">
        <v>-0.16810257933406281</v>
      </c>
      <c r="B212" s="12" t="s">
        <v>364</v>
      </c>
      <c r="C212" s="18">
        <v>639.70000000000005</v>
      </c>
      <c r="D212" s="51">
        <v>532.16478000000006</v>
      </c>
      <c r="G212" s="12" t="str" cm="1">
        <f t="array" ref="G212">_xlfn.IFS(
A212&lt;=-1,"(&gt;=100%)",
A212&lt;=-0.9,"(99.9%-90%)",
A212&lt;=-0.8,"(89.9%-80%)",
A212&lt;=-0.7,"(79.9%-70%)",
A212&lt;=-0.6,"(69.9%-60%)",
A212&lt;=-0.5,"(59.9%-50%)",
A212&lt;=-0.4,"(49.9%-40%)",
A212&lt;=-0.3,"(39.9%-30%)",
A212&lt;=-0.2,"(29.9%-20%)",
A212&lt;=-0.1,"(19.9%-10%)",
A212&lt;0,"(9.9%-0.01%)",
A212&lt;=0.0999,"0%-9.9%",
A212&lt;=0.1999,"10%-19.9%",
A212&lt;=0.2999,"20%-29.9%",
A212&lt;=0.3999,"30%-39.9%",
A212&lt;=0.4999,"40%-49.9%",
A212&lt;=0.5999,"50%-59.9%",
A212&lt;=0.6999,"60%-69.9%",
A212&lt;=0.7999,"70%-79.9%",
A212&lt;=0.8999,"80%-89.9%",
A212&lt;=0.999,"90%-99.9%",
A212&lt;=5,"&gt;100%",
A212&gt;5,"&gt;500%"
)</f>
        <v>(19.9%-10%)</v>
      </c>
      <c r="H212" s="15">
        <f t="shared" si="9"/>
        <v>-0.16810257933406281</v>
      </c>
      <c r="I212" s="15">
        <f t="shared" si="10"/>
        <v>-0.16810257933406281</v>
      </c>
      <c r="J212" s="12">
        <f t="shared" si="11"/>
        <v>1</v>
      </c>
    </row>
    <row r="213" spans="1:10" x14ac:dyDescent="0.25">
      <c r="A213" s="50">
        <v>-0.16775703996036204</v>
      </c>
      <c r="B213" s="12" t="s">
        <v>375</v>
      </c>
      <c r="C213" s="18">
        <v>2310.915</v>
      </c>
      <c r="D213" s="51">
        <v>1923.2427399999999</v>
      </c>
      <c r="G213" s="12" t="str" cm="1">
        <f t="array" ref="G213">_xlfn.IFS(
A213&lt;=-1,"(&gt;=100%)",
A213&lt;=-0.9,"(99.9%-90%)",
A213&lt;=-0.8,"(89.9%-80%)",
A213&lt;=-0.7,"(79.9%-70%)",
A213&lt;=-0.6,"(69.9%-60%)",
A213&lt;=-0.5,"(59.9%-50%)",
A213&lt;=-0.4,"(49.9%-40%)",
A213&lt;=-0.3,"(39.9%-30%)",
A213&lt;=-0.2,"(29.9%-20%)",
A213&lt;=-0.1,"(19.9%-10%)",
A213&lt;0,"(9.9%-0.01%)",
A213&lt;=0.0999,"0%-9.9%",
A213&lt;=0.1999,"10%-19.9%",
A213&lt;=0.2999,"20%-29.9%",
A213&lt;=0.3999,"30%-39.9%",
A213&lt;=0.4999,"40%-49.9%",
A213&lt;=0.5999,"50%-59.9%",
A213&lt;=0.6999,"60%-69.9%",
A213&lt;=0.7999,"70%-79.9%",
A213&lt;=0.8999,"80%-89.9%",
A213&lt;=0.999,"90%-99.9%",
A213&lt;=5,"&gt;100%",
A213&gt;5,"&gt;500%"
)</f>
        <v>(19.9%-10%)</v>
      </c>
      <c r="H213" s="15">
        <f t="shared" si="9"/>
        <v>-0.16775703996036204</v>
      </c>
      <c r="I213" s="15">
        <f t="shared" si="10"/>
        <v>-0.16775703996036204</v>
      </c>
      <c r="J213" s="12">
        <f t="shared" si="11"/>
        <v>1</v>
      </c>
    </row>
    <row r="214" spans="1:10" x14ac:dyDescent="0.25">
      <c r="A214" s="50">
        <v>-0.16581334002006012</v>
      </c>
      <c r="B214" s="12" t="s">
        <v>229</v>
      </c>
      <c r="C214" s="18">
        <v>199.4</v>
      </c>
      <c r="D214" s="51">
        <v>166.33682000000002</v>
      </c>
      <c r="G214" s="12" t="str" cm="1">
        <f t="array" ref="G214">_xlfn.IFS(
A214&lt;=-1,"(&gt;=100%)",
A214&lt;=-0.9,"(99.9%-90%)",
A214&lt;=-0.8,"(89.9%-80%)",
A214&lt;=-0.7,"(79.9%-70%)",
A214&lt;=-0.6,"(69.9%-60%)",
A214&lt;=-0.5,"(59.9%-50%)",
A214&lt;=-0.4,"(49.9%-40%)",
A214&lt;=-0.3,"(39.9%-30%)",
A214&lt;=-0.2,"(29.9%-20%)",
A214&lt;=-0.1,"(19.9%-10%)",
A214&lt;0,"(9.9%-0.01%)",
A214&lt;=0.0999,"0%-9.9%",
A214&lt;=0.1999,"10%-19.9%",
A214&lt;=0.2999,"20%-29.9%",
A214&lt;=0.3999,"30%-39.9%",
A214&lt;=0.4999,"40%-49.9%",
A214&lt;=0.5999,"50%-59.9%",
A214&lt;=0.6999,"60%-69.9%",
A214&lt;=0.7999,"70%-79.9%",
A214&lt;=0.8999,"80%-89.9%",
A214&lt;=0.999,"90%-99.9%",
A214&lt;=5,"&gt;100%",
A214&gt;5,"&gt;500%"
)</f>
        <v>(19.9%-10%)</v>
      </c>
      <c r="H214" s="15">
        <f t="shared" si="9"/>
        <v>-0.16581334002006012</v>
      </c>
      <c r="I214" s="15">
        <f t="shared" si="10"/>
        <v>-0.16581334002006012</v>
      </c>
      <c r="J214" s="12">
        <f t="shared" si="11"/>
        <v>1</v>
      </c>
    </row>
    <row r="215" spans="1:10" x14ac:dyDescent="0.25">
      <c r="A215" s="50">
        <v>-0.16429500169338454</v>
      </c>
      <c r="B215" s="12" t="s">
        <v>1007</v>
      </c>
      <c r="C215" s="18">
        <v>708.64</v>
      </c>
      <c r="D215" s="51">
        <v>592.21398999999997</v>
      </c>
      <c r="G215" s="12" t="str" cm="1">
        <f t="array" ref="G215">_xlfn.IFS(
A215&lt;=-1,"(&gt;=100%)",
A215&lt;=-0.9,"(99.9%-90%)",
A215&lt;=-0.8,"(89.9%-80%)",
A215&lt;=-0.7,"(79.9%-70%)",
A215&lt;=-0.6,"(69.9%-60%)",
A215&lt;=-0.5,"(59.9%-50%)",
A215&lt;=-0.4,"(49.9%-40%)",
A215&lt;=-0.3,"(39.9%-30%)",
A215&lt;=-0.2,"(29.9%-20%)",
A215&lt;=-0.1,"(19.9%-10%)",
A215&lt;0,"(9.9%-0.01%)",
A215&lt;=0.0999,"0%-9.9%",
A215&lt;=0.1999,"10%-19.9%",
A215&lt;=0.2999,"20%-29.9%",
A215&lt;=0.3999,"30%-39.9%",
A215&lt;=0.4999,"40%-49.9%",
A215&lt;=0.5999,"50%-59.9%",
A215&lt;=0.6999,"60%-69.9%",
A215&lt;=0.7999,"70%-79.9%",
A215&lt;=0.8999,"80%-89.9%",
A215&lt;=0.999,"90%-99.9%",
A215&lt;=5,"&gt;100%",
A215&gt;5,"&gt;500%"
)</f>
        <v>(19.9%-10%)</v>
      </c>
      <c r="H215" s="15">
        <f t="shared" si="9"/>
        <v>-0.16429500169338454</v>
      </c>
      <c r="I215" s="15">
        <f t="shared" si="10"/>
        <v>-0.16429500169338454</v>
      </c>
      <c r="J215" s="12">
        <f t="shared" si="11"/>
        <v>1</v>
      </c>
    </row>
    <row r="216" spans="1:10" x14ac:dyDescent="0.25">
      <c r="A216" s="50">
        <v>-0.16109948850896863</v>
      </c>
      <c r="B216" s="12" t="s">
        <v>325</v>
      </c>
      <c r="C216" s="18">
        <v>1427.2</v>
      </c>
      <c r="D216" s="51">
        <v>1197.27881</v>
      </c>
      <c r="G216" s="12" t="str" cm="1">
        <f t="array" ref="G216">_xlfn.IFS(
A216&lt;=-1,"(&gt;=100%)",
A216&lt;=-0.9,"(99.9%-90%)",
A216&lt;=-0.8,"(89.9%-80%)",
A216&lt;=-0.7,"(79.9%-70%)",
A216&lt;=-0.6,"(69.9%-60%)",
A216&lt;=-0.5,"(59.9%-50%)",
A216&lt;=-0.4,"(49.9%-40%)",
A216&lt;=-0.3,"(39.9%-30%)",
A216&lt;=-0.2,"(29.9%-20%)",
A216&lt;=-0.1,"(19.9%-10%)",
A216&lt;0,"(9.9%-0.01%)",
A216&lt;=0.0999,"0%-9.9%",
A216&lt;=0.1999,"10%-19.9%",
A216&lt;=0.2999,"20%-29.9%",
A216&lt;=0.3999,"30%-39.9%",
A216&lt;=0.4999,"40%-49.9%",
A216&lt;=0.5999,"50%-59.9%",
A216&lt;=0.6999,"60%-69.9%",
A216&lt;=0.7999,"70%-79.9%",
A216&lt;=0.8999,"80%-89.9%",
A216&lt;=0.999,"90%-99.9%",
A216&lt;=5,"&gt;100%",
A216&gt;5,"&gt;500%"
)</f>
        <v>(19.9%-10%)</v>
      </c>
      <c r="H216" s="15">
        <f t="shared" si="9"/>
        <v>-0.16109948850896863</v>
      </c>
      <c r="I216" s="15">
        <f t="shared" si="10"/>
        <v>-0.16109948850896863</v>
      </c>
      <c r="J216" s="12">
        <f t="shared" si="11"/>
        <v>1</v>
      </c>
    </row>
    <row r="217" spans="1:10" x14ac:dyDescent="0.25">
      <c r="A217" s="50">
        <v>-0.15800997777777775</v>
      </c>
      <c r="B217" s="12" t="s">
        <v>72</v>
      </c>
      <c r="C217" s="18">
        <v>2250</v>
      </c>
      <c r="D217" s="51">
        <v>1894.4775500000001</v>
      </c>
      <c r="G217" s="12" t="str" cm="1">
        <f t="array" ref="G217">_xlfn.IFS(
A217&lt;=-1,"(&gt;=100%)",
A217&lt;=-0.9,"(99.9%-90%)",
A217&lt;=-0.8,"(89.9%-80%)",
A217&lt;=-0.7,"(79.9%-70%)",
A217&lt;=-0.6,"(69.9%-60%)",
A217&lt;=-0.5,"(59.9%-50%)",
A217&lt;=-0.4,"(49.9%-40%)",
A217&lt;=-0.3,"(39.9%-30%)",
A217&lt;=-0.2,"(29.9%-20%)",
A217&lt;=-0.1,"(19.9%-10%)",
A217&lt;0,"(9.9%-0.01%)",
A217&lt;=0.0999,"0%-9.9%",
A217&lt;=0.1999,"10%-19.9%",
A217&lt;=0.2999,"20%-29.9%",
A217&lt;=0.3999,"30%-39.9%",
A217&lt;=0.4999,"40%-49.9%",
A217&lt;=0.5999,"50%-59.9%",
A217&lt;=0.6999,"60%-69.9%",
A217&lt;=0.7999,"70%-79.9%",
A217&lt;=0.8999,"80%-89.9%",
A217&lt;=0.999,"90%-99.9%",
A217&lt;=5,"&gt;100%",
A217&gt;5,"&gt;500%"
)</f>
        <v>(19.9%-10%)</v>
      </c>
      <c r="H217" s="15">
        <f t="shared" si="9"/>
        <v>-0.15800997777777775</v>
      </c>
      <c r="I217" s="15">
        <f t="shared" si="10"/>
        <v>-0.15800997777777775</v>
      </c>
      <c r="J217" s="12">
        <f t="shared" si="11"/>
        <v>1</v>
      </c>
    </row>
    <row r="218" spans="1:10" x14ac:dyDescent="0.25">
      <c r="A218" s="50">
        <v>-0.14996224999999991</v>
      </c>
      <c r="B218" s="12" t="s">
        <v>132</v>
      </c>
      <c r="C218" s="18">
        <v>40</v>
      </c>
      <c r="D218" s="51">
        <v>34.001510000000003</v>
      </c>
      <c r="G218" s="12" t="str" cm="1">
        <f t="array" ref="G218">_xlfn.IFS(
A218&lt;=-1,"(&gt;=100%)",
A218&lt;=-0.9,"(99.9%-90%)",
A218&lt;=-0.8,"(89.9%-80%)",
A218&lt;=-0.7,"(79.9%-70%)",
A218&lt;=-0.6,"(69.9%-60%)",
A218&lt;=-0.5,"(59.9%-50%)",
A218&lt;=-0.4,"(49.9%-40%)",
A218&lt;=-0.3,"(39.9%-30%)",
A218&lt;=-0.2,"(29.9%-20%)",
A218&lt;=-0.1,"(19.9%-10%)",
A218&lt;0,"(9.9%-0.01%)",
A218&lt;=0.0999,"0%-9.9%",
A218&lt;=0.1999,"10%-19.9%",
A218&lt;=0.2999,"20%-29.9%",
A218&lt;=0.3999,"30%-39.9%",
A218&lt;=0.4999,"40%-49.9%",
A218&lt;=0.5999,"50%-59.9%",
A218&lt;=0.6999,"60%-69.9%",
A218&lt;=0.7999,"70%-79.9%",
A218&lt;=0.8999,"80%-89.9%",
A218&lt;=0.999,"90%-99.9%",
A218&lt;=5,"&gt;100%",
A218&gt;5,"&gt;500%"
)</f>
        <v>(19.9%-10%)</v>
      </c>
      <c r="H218" s="15">
        <f t="shared" si="9"/>
        <v>-0.14996224999999991</v>
      </c>
      <c r="I218" s="15">
        <f t="shared" si="10"/>
        <v>-0.14996224999999991</v>
      </c>
      <c r="J218" s="12">
        <f t="shared" si="11"/>
        <v>1</v>
      </c>
    </row>
    <row r="219" spans="1:10" x14ac:dyDescent="0.25">
      <c r="A219" s="50">
        <v>-0.14944960282436004</v>
      </c>
      <c r="B219" s="12" t="s">
        <v>702</v>
      </c>
      <c r="C219" s="18">
        <v>226.6</v>
      </c>
      <c r="D219" s="51">
        <v>192.73472000000001</v>
      </c>
      <c r="G219" s="12" t="str" cm="1">
        <f t="array" ref="G219">_xlfn.IFS(
A219&lt;=-1,"(&gt;=100%)",
A219&lt;=-0.9,"(99.9%-90%)",
A219&lt;=-0.8,"(89.9%-80%)",
A219&lt;=-0.7,"(79.9%-70%)",
A219&lt;=-0.6,"(69.9%-60%)",
A219&lt;=-0.5,"(59.9%-50%)",
A219&lt;=-0.4,"(49.9%-40%)",
A219&lt;=-0.3,"(39.9%-30%)",
A219&lt;=-0.2,"(29.9%-20%)",
A219&lt;=-0.1,"(19.9%-10%)",
A219&lt;0,"(9.9%-0.01%)",
A219&lt;=0.0999,"0%-9.9%",
A219&lt;=0.1999,"10%-19.9%",
A219&lt;=0.2999,"20%-29.9%",
A219&lt;=0.3999,"30%-39.9%",
A219&lt;=0.4999,"40%-49.9%",
A219&lt;=0.5999,"50%-59.9%",
A219&lt;=0.6999,"60%-69.9%",
A219&lt;=0.7999,"70%-79.9%",
A219&lt;=0.8999,"80%-89.9%",
A219&lt;=0.999,"90%-99.9%",
A219&lt;=5,"&gt;100%",
A219&gt;5,"&gt;500%"
)</f>
        <v>(19.9%-10%)</v>
      </c>
      <c r="H219" s="15">
        <f t="shared" si="9"/>
        <v>-0.14944960282436004</v>
      </c>
      <c r="I219" s="15">
        <f t="shared" si="10"/>
        <v>-0.14944960282436004</v>
      </c>
      <c r="J219" s="12">
        <f t="shared" si="11"/>
        <v>1</v>
      </c>
    </row>
    <row r="220" spans="1:10" x14ac:dyDescent="0.25">
      <c r="A220" s="50">
        <v>-0.14919826031611322</v>
      </c>
      <c r="B220" s="12" t="s">
        <v>640</v>
      </c>
      <c r="C220" s="18">
        <v>612.755</v>
      </c>
      <c r="D220" s="51">
        <v>521.33302000000003</v>
      </c>
      <c r="G220" s="12" t="str" cm="1">
        <f t="array" ref="G220">_xlfn.IFS(
A220&lt;=-1,"(&gt;=100%)",
A220&lt;=-0.9,"(99.9%-90%)",
A220&lt;=-0.8,"(89.9%-80%)",
A220&lt;=-0.7,"(79.9%-70%)",
A220&lt;=-0.6,"(69.9%-60%)",
A220&lt;=-0.5,"(59.9%-50%)",
A220&lt;=-0.4,"(49.9%-40%)",
A220&lt;=-0.3,"(39.9%-30%)",
A220&lt;=-0.2,"(29.9%-20%)",
A220&lt;=-0.1,"(19.9%-10%)",
A220&lt;0,"(9.9%-0.01%)",
A220&lt;=0.0999,"0%-9.9%",
A220&lt;=0.1999,"10%-19.9%",
A220&lt;=0.2999,"20%-29.9%",
A220&lt;=0.3999,"30%-39.9%",
A220&lt;=0.4999,"40%-49.9%",
A220&lt;=0.5999,"50%-59.9%",
A220&lt;=0.6999,"60%-69.9%",
A220&lt;=0.7999,"70%-79.9%",
A220&lt;=0.8999,"80%-89.9%",
A220&lt;=0.999,"90%-99.9%",
A220&lt;=5,"&gt;100%",
A220&gt;5,"&gt;500%"
)</f>
        <v>(19.9%-10%)</v>
      </c>
      <c r="H220" s="15">
        <f t="shared" si="9"/>
        <v>-0.14919826031611322</v>
      </c>
      <c r="I220" s="15">
        <f t="shared" si="10"/>
        <v>-0.14919826031611322</v>
      </c>
      <c r="J220" s="12">
        <f t="shared" si="11"/>
        <v>1</v>
      </c>
    </row>
    <row r="221" spans="1:10" x14ac:dyDescent="0.25">
      <c r="A221" s="50">
        <v>-0.14711808900941126</v>
      </c>
      <c r="B221" s="12" t="s">
        <v>128</v>
      </c>
      <c r="C221" s="18">
        <v>626.9</v>
      </c>
      <c r="D221" s="51">
        <v>534.67167000000006</v>
      </c>
      <c r="G221" s="12" t="str" cm="1">
        <f t="array" ref="G221">_xlfn.IFS(
A221&lt;=-1,"(&gt;=100%)",
A221&lt;=-0.9,"(99.9%-90%)",
A221&lt;=-0.8,"(89.9%-80%)",
A221&lt;=-0.7,"(79.9%-70%)",
A221&lt;=-0.6,"(69.9%-60%)",
A221&lt;=-0.5,"(59.9%-50%)",
A221&lt;=-0.4,"(49.9%-40%)",
A221&lt;=-0.3,"(39.9%-30%)",
A221&lt;=-0.2,"(29.9%-20%)",
A221&lt;=-0.1,"(19.9%-10%)",
A221&lt;0,"(9.9%-0.01%)",
A221&lt;=0.0999,"0%-9.9%",
A221&lt;=0.1999,"10%-19.9%",
A221&lt;=0.2999,"20%-29.9%",
A221&lt;=0.3999,"30%-39.9%",
A221&lt;=0.4999,"40%-49.9%",
A221&lt;=0.5999,"50%-59.9%",
A221&lt;=0.6999,"60%-69.9%",
A221&lt;=0.7999,"70%-79.9%",
A221&lt;=0.8999,"80%-89.9%",
A221&lt;=0.999,"90%-99.9%",
A221&lt;=5,"&gt;100%",
A221&gt;5,"&gt;500%"
)</f>
        <v>(19.9%-10%)</v>
      </c>
      <c r="H221" s="15">
        <f t="shared" si="9"/>
        <v>-0.14711808900941126</v>
      </c>
      <c r="I221" s="15">
        <f t="shared" si="10"/>
        <v>-0.14711808900941126</v>
      </c>
      <c r="J221" s="12">
        <f t="shared" si="11"/>
        <v>1</v>
      </c>
    </row>
    <row r="222" spans="1:10" x14ac:dyDescent="0.25">
      <c r="A222" s="50">
        <v>-0.14558549437400764</v>
      </c>
      <c r="B222" s="12" t="s">
        <v>428</v>
      </c>
      <c r="C222" s="18">
        <v>39.113100000000003</v>
      </c>
      <c r="D222" s="51">
        <v>33.418800000000005</v>
      </c>
      <c r="G222" s="12" t="str" cm="1">
        <f t="array" ref="G222">_xlfn.IFS(
A222&lt;=-1,"(&gt;=100%)",
A222&lt;=-0.9,"(99.9%-90%)",
A222&lt;=-0.8,"(89.9%-80%)",
A222&lt;=-0.7,"(79.9%-70%)",
A222&lt;=-0.6,"(69.9%-60%)",
A222&lt;=-0.5,"(59.9%-50%)",
A222&lt;=-0.4,"(49.9%-40%)",
A222&lt;=-0.3,"(39.9%-30%)",
A222&lt;=-0.2,"(29.9%-20%)",
A222&lt;=-0.1,"(19.9%-10%)",
A222&lt;0,"(9.9%-0.01%)",
A222&lt;=0.0999,"0%-9.9%",
A222&lt;=0.1999,"10%-19.9%",
A222&lt;=0.2999,"20%-29.9%",
A222&lt;=0.3999,"30%-39.9%",
A222&lt;=0.4999,"40%-49.9%",
A222&lt;=0.5999,"50%-59.9%",
A222&lt;=0.6999,"60%-69.9%",
A222&lt;=0.7999,"70%-79.9%",
A222&lt;=0.8999,"80%-89.9%",
A222&lt;=0.999,"90%-99.9%",
A222&lt;=5,"&gt;100%",
A222&gt;5,"&gt;500%"
)</f>
        <v>(19.9%-10%)</v>
      </c>
      <c r="H222" s="15">
        <f t="shared" si="9"/>
        <v>-0.14558549437400764</v>
      </c>
      <c r="I222" s="15">
        <f t="shared" si="10"/>
        <v>-0.14558549437400764</v>
      </c>
      <c r="J222" s="12">
        <f t="shared" si="11"/>
        <v>1</v>
      </c>
    </row>
    <row r="223" spans="1:10" x14ac:dyDescent="0.25">
      <c r="A223" s="50">
        <v>-0.14544038076152305</v>
      </c>
      <c r="B223" s="12" t="s">
        <v>701</v>
      </c>
      <c r="C223" s="18">
        <v>199.6</v>
      </c>
      <c r="D223" s="51">
        <v>170.5701</v>
      </c>
      <c r="G223" s="12" t="str" cm="1">
        <f t="array" ref="G223">_xlfn.IFS(
A223&lt;=-1,"(&gt;=100%)",
A223&lt;=-0.9,"(99.9%-90%)",
A223&lt;=-0.8,"(89.9%-80%)",
A223&lt;=-0.7,"(79.9%-70%)",
A223&lt;=-0.6,"(69.9%-60%)",
A223&lt;=-0.5,"(59.9%-50%)",
A223&lt;=-0.4,"(49.9%-40%)",
A223&lt;=-0.3,"(39.9%-30%)",
A223&lt;=-0.2,"(29.9%-20%)",
A223&lt;=-0.1,"(19.9%-10%)",
A223&lt;0,"(9.9%-0.01%)",
A223&lt;=0.0999,"0%-9.9%",
A223&lt;=0.1999,"10%-19.9%",
A223&lt;=0.2999,"20%-29.9%",
A223&lt;=0.3999,"30%-39.9%",
A223&lt;=0.4999,"40%-49.9%",
A223&lt;=0.5999,"50%-59.9%",
A223&lt;=0.6999,"60%-69.9%",
A223&lt;=0.7999,"70%-79.9%",
A223&lt;=0.8999,"80%-89.9%",
A223&lt;=0.999,"90%-99.9%",
A223&lt;=5,"&gt;100%",
A223&gt;5,"&gt;500%"
)</f>
        <v>(19.9%-10%)</v>
      </c>
      <c r="H223" s="15">
        <f t="shared" si="9"/>
        <v>-0.14544038076152305</v>
      </c>
      <c r="I223" s="15">
        <f t="shared" si="10"/>
        <v>-0.14544038076152305</v>
      </c>
      <c r="J223" s="12">
        <f t="shared" si="11"/>
        <v>1</v>
      </c>
    </row>
    <row r="224" spans="1:10" x14ac:dyDescent="0.25">
      <c r="A224" s="50">
        <v>-0.14227922912205573</v>
      </c>
      <c r="B224" s="12" t="s">
        <v>230</v>
      </c>
      <c r="C224" s="18">
        <v>46.7</v>
      </c>
      <c r="D224" s="51">
        <v>40.05556</v>
      </c>
      <c r="G224" s="12" t="str" cm="1">
        <f t="array" ref="G224">_xlfn.IFS(
A224&lt;=-1,"(&gt;=100%)",
A224&lt;=-0.9,"(99.9%-90%)",
A224&lt;=-0.8,"(89.9%-80%)",
A224&lt;=-0.7,"(79.9%-70%)",
A224&lt;=-0.6,"(69.9%-60%)",
A224&lt;=-0.5,"(59.9%-50%)",
A224&lt;=-0.4,"(49.9%-40%)",
A224&lt;=-0.3,"(39.9%-30%)",
A224&lt;=-0.2,"(29.9%-20%)",
A224&lt;=-0.1,"(19.9%-10%)",
A224&lt;0,"(9.9%-0.01%)",
A224&lt;=0.0999,"0%-9.9%",
A224&lt;=0.1999,"10%-19.9%",
A224&lt;=0.2999,"20%-29.9%",
A224&lt;=0.3999,"30%-39.9%",
A224&lt;=0.4999,"40%-49.9%",
A224&lt;=0.5999,"50%-59.9%",
A224&lt;=0.6999,"60%-69.9%",
A224&lt;=0.7999,"70%-79.9%",
A224&lt;=0.8999,"80%-89.9%",
A224&lt;=0.999,"90%-99.9%",
A224&lt;=5,"&gt;100%",
A224&gt;5,"&gt;500%"
)</f>
        <v>(19.9%-10%)</v>
      </c>
      <c r="H224" s="15">
        <f t="shared" si="9"/>
        <v>-0.14227922912205573</v>
      </c>
      <c r="I224" s="15">
        <f t="shared" si="10"/>
        <v>-0.14227922912205573</v>
      </c>
      <c r="J224" s="12">
        <f t="shared" si="11"/>
        <v>1</v>
      </c>
    </row>
    <row r="225" spans="1:10" x14ac:dyDescent="0.25">
      <c r="A225" s="50">
        <v>-0.14212365382540201</v>
      </c>
      <c r="B225" s="12" t="s">
        <v>191</v>
      </c>
      <c r="C225" s="18">
        <v>926.7</v>
      </c>
      <c r="D225" s="51">
        <v>794.99401</v>
      </c>
      <c r="G225" s="12" t="str" cm="1">
        <f t="array" ref="G225">_xlfn.IFS(
A225&lt;=-1,"(&gt;=100%)",
A225&lt;=-0.9,"(99.9%-90%)",
A225&lt;=-0.8,"(89.9%-80%)",
A225&lt;=-0.7,"(79.9%-70%)",
A225&lt;=-0.6,"(69.9%-60%)",
A225&lt;=-0.5,"(59.9%-50%)",
A225&lt;=-0.4,"(49.9%-40%)",
A225&lt;=-0.3,"(39.9%-30%)",
A225&lt;=-0.2,"(29.9%-20%)",
A225&lt;=-0.1,"(19.9%-10%)",
A225&lt;0,"(9.9%-0.01%)",
A225&lt;=0.0999,"0%-9.9%",
A225&lt;=0.1999,"10%-19.9%",
A225&lt;=0.2999,"20%-29.9%",
A225&lt;=0.3999,"30%-39.9%",
A225&lt;=0.4999,"40%-49.9%",
A225&lt;=0.5999,"50%-59.9%",
A225&lt;=0.6999,"60%-69.9%",
A225&lt;=0.7999,"70%-79.9%",
A225&lt;=0.8999,"80%-89.9%",
A225&lt;=0.999,"90%-99.9%",
A225&lt;=5,"&gt;100%",
A225&gt;5,"&gt;500%"
)</f>
        <v>(19.9%-10%)</v>
      </c>
      <c r="H225" s="15">
        <f t="shared" si="9"/>
        <v>-0.14212365382540201</v>
      </c>
      <c r="I225" s="15">
        <f t="shared" si="10"/>
        <v>-0.14212365382540201</v>
      </c>
      <c r="J225" s="12">
        <f t="shared" si="11"/>
        <v>1</v>
      </c>
    </row>
    <row r="226" spans="1:10" x14ac:dyDescent="0.25">
      <c r="A226" s="50">
        <v>-0.14211497630709197</v>
      </c>
      <c r="B226" s="12" t="s">
        <v>375</v>
      </c>
      <c r="C226" s="18">
        <v>2511.3000000000002</v>
      </c>
      <c r="D226" s="51">
        <v>2154.4066600000001</v>
      </c>
      <c r="G226" s="12" t="str" cm="1">
        <f t="array" ref="G226">_xlfn.IFS(
A226&lt;=-1,"(&gt;=100%)",
A226&lt;=-0.9,"(99.9%-90%)",
A226&lt;=-0.8,"(89.9%-80%)",
A226&lt;=-0.7,"(79.9%-70%)",
A226&lt;=-0.6,"(69.9%-60%)",
A226&lt;=-0.5,"(59.9%-50%)",
A226&lt;=-0.4,"(49.9%-40%)",
A226&lt;=-0.3,"(39.9%-30%)",
A226&lt;=-0.2,"(29.9%-20%)",
A226&lt;=-0.1,"(19.9%-10%)",
A226&lt;0,"(9.9%-0.01%)",
A226&lt;=0.0999,"0%-9.9%",
A226&lt;=0.1999,"10%-19.9%",
A226&lt;=0.2999,"20%-29.9%",
A226&lt;=0.3999,"30%-39.9%",
A226&lt;=0.4999,"40%-49.9%",
A226&lt;=0.5999,"50%-59.9%",
A226&lt;=0.6999,"60%-69.9%",
A226&lt;=0.7999,"70%-79.9%",
A226&lt;=0.8999,"80%-89.9%",
A226&lt;=0.999,"90%-99.9%",
A226&lt;=5,"&gt;100%",
A226&gt;5,"&gt;500%"
)</f>
        <v>(19.9%-10%)</v>
      </c>
      <c r="H226" s="15">
        <f t="shared" si="9"/>
        <v>-0.14211497630709197</v>
      </c>
      <c r="I226" s="15">
        <f t="shared" si="10"/>
        <v>-0.14211497630709197</v>
      </c>
      <c r="J226" s="12">
        <f t="shared" si="11"/>
        <v>1</v>
      </c>
    </row>
    <row r="227" spans="1:10" x14ac:dyDescent="0.25">
      <c r="A227" s="50">
        <v>-0.14088354714560608</v>
      </c>
      <c r="B227" s="12" t="s">
        <v>54</v>
      </c>
      <c r="C227" s="18">
        <v>311.8</v>
      </c>
      <c r="D227" s="51">
        <v>267.87251000000003</v>
      </c>
      <c r="G227" s="12" t="str" cm="1">
        <f t="array" ref="G227">_xlfn.IFS(
A227&lt;=-1,"(&gt;=100%)",
A227&lt;=-0.9,"(99.9%-90%)",
A227&lt;=-0.8,"(89.9%-80%)",
A227&lt;=-0.7,"(79.9%-70%)",
A227&lt;=-0.6,"(69.9%-60%)",
A227&lt;=-0.5,"(59.9%-50%)",
A227&lt;=-0.4,"(49.9%-40%)",
A227&lt;=-0.3,"(39.9%-30%)",
A227&lt;=-0.2,"(29.9%-20%)",
A227&lt;=-0.1,"(19.9%-10%)",
A227&lt;0,"(9.9%-0.01%)",
A227&lt;=0.0999,"0%-9.9%",
A227&lt;=0.1999,"10%-19.9%",
A227&lt;=0.2999,"20%-29.9%",
A227&lt;=0.3999,"30%-39.9%",
A227&lt;=0.4999,"40%-49.9%",
A227&lt;=0.5999,"50%-59.9%",
A227&lt;=0.6999,"60%-69.9%",
A227&lt;=0.7999,"70%-79.9%",
A227&lt;=0.8999,"80%-89.9%",
A227&lt;=0.999,"90%-99.9%",
A227&lt;=5,"&gt;100%",
A227&gt;5,"&gt;500%"
)</f>
        <v>(19.9%-10%)</v>
      </c>
      <c r="H227" s="15">
        <f t="shared" si="9"/>
        <v>-0.14088354714560608</v>
      </c>
      <c r="I227" s="15">
        <f t="shared" si="10"/>
        <v>-0.14088354714560608</v>
      </c>
      <c r="J227" s="12">
        <f t="shared" si="11"/>
        <v>1</v>
      </c>
    </row>
    <row r="228" spans="1:10" x14ac:dyDescent="0.25">
      <c r="A228" s="50">
        <v>-0.14065952774402871</v>
      </c>
      <c r="B228" s="12" t="s">
        <v>828</v>
      </c>
      <c r="C228" s="18">
        <v>1469.6288500000001</v>
      </c>
      <c r="D228" s="51">
        <v>1262.91155</v>
      </c>
      <c r="G228" s="12" t="str" cm="1">
        <f t="array" ref="G228">_xlfn.IFS(
A228&lt;=-1,"(&gt;=100%)",
A228&lt;=-0.9,"(99.9%-90%)",
A228&lt;=-0.8,"(89.9%-80%)",
A228&lt;=-0.7,"(79.9%-70%)",
A228&lt;=-0.6,"(69.9%-60%)",
A228&lt;=-0.5,"(59.9%-50%)",
A228&lt;=-0.4,"(49.9%-40%)",
A228&lt;=-0.3,"(39.9%-30%)",
A228&lt;=-0.2,"(29.9%-20%)",
A228&lt;=-0.1,"(19.9%-10%)",
A228&lt;0,"(9.9%-0.01%)",
A228&lt;=0.0999,"0%-9.9%",
A228&lt;=0.1999,"10%-19.9%",
A228&lt;=0.2999,"20%-29.9%",
A228&lt;=0.3999,"30%-39.9%",
A228&lt;=0.4999,"40%-49.9%",
A228&lt;=0.5999,"50%-59.9%",
A228&lt;=0.6999,"60%-69.9%",
A228&lt;=0.7999,"70%-79.9%",
A228&lt;=0.8999,"80%-89.9%",
A228&lt;=0.999,"90%-99.9%",
A228&lt;=5,"&gt;100%",
A228&gt;5,"&gt;500%"
)</f>
        <v>(19.9%-10%)</v>
      </c>
      <c r="H228" s="15">
        <f t="shared" si="9"/>
        <v>-0.14065952774402871</v>
      </c>
      <c r="I228" s="15">
        <f t="shared" si="10"/>
        <v>-0.14065952774402871</v>
      </c>
      <c r="J228" s="12">
        <f t="shared" si="11"/>
        <v>1</v>
      </c>
    </row>
    <row r="229" spans="1:10" x14ac:dyDescent="0.25">
      <c r="A229" s="50">
        <v>-0.13632407407407404</v>
      </c>
      <c r="B229" s="12" t="s">
        <v>246</v>
      </c>
      <c r="C229" s="18">
        <v>280.8</v>
      </c>
      <c r="D229" s="51">
        <v>242.52020000000002</v>
      </c>
      <c r="G229" s="12" t="str" cm="1">
        <f t="array" ref="G229">_xlfn.IFS(
A229&lt;=-1,"(&gt;=100%)",
A229&lt;=-0.9,"(99.9%-90%)",
A229&lt;=-0.8,"(89.9%-80%)",
A229&lt;=-0.7,"(79.9%-70%)",
A229&lt;=-0.6,"(69.9%-60%)",
A229&lt;=-0.5,"(59.9%-50%)",
A229&lt;=-0.4,"(49.9%-40%)",
A229&lt;=-0.3,"(39.9%-30%)",
A229&lt;=-0.2,"(29.9%-20%)",
A229&lt;=-0.1,"(19.9%-10%)",
A229&lt;0,"(9.9%-0.01%)",
A229&lt;=0.0999,"0%-9.9%",
A229&lt;=0.1999,"10%-19.9%",
A229&lt;=0.2999,"20%-29.9%",
A229&lt;=0.3999,"30%-39.9%",
A229&lt;=0.4999,"40%-49.9%",
A229&lt;=0.5999,"50%-59.9%",
A229&lt;=0.6999,"60%-69.9%",
A229&lt;=0.7999,"70%-79.9%",
A229&lt;=0.8999,"80%-89.9%",
A229&lt;=0.999,"90%-99.9%",
A229&lt;=5,"&gt;100%",
A229&gt;5,"&gt;500%"
)</f>
        <v>(19.9%-10%)</v>
      </c>
      <c r="H229" s="15">
        <f t="shared" si="9"/>
        <v>-0.13632407407407404</v>
      </c>
      <c r="I229" s="15">
        <f t="shared" si="10"/>
        <v>-0.13632407407407404</v>
      </c>
      <c r="J229" s="12">
        <f t="shared" si="11"/>
        <v>1</v>
      </c>
    </row>
    <row r="230" spans="1:10" x14ac:dyDescent="0.25">
      <c r="A230" s="50">
        <v>-0.13496490711340345</v>
      </c>
      <c r="B230" s="12" t="s">
        <v>738</v>
      </c>
      <c r="C230" s="18">
        <v>556.80799999999999</v>
      </c>
      <c r="D230" s="51">
        <v>481.65846000000005</v>
      </c>
      <c r="G230" s="12" t="str" cm="1">
        <f t="array" ref="G230">_xlfn.IFS(
A230&lt;=-1,"(&gt;=100%)",
A230&lt;=-0.9,"(99.9%-90%)",
A230&lt;=-0.8,"(89.9%-80%)",
A230&lt;=-0.7,"(79.9%-70%)",
A230&lt;=-0.6,"(69.9%-60%)",
A230&lt;=-0.5,"(59.9%-50%)",
A230&lt;=-0.4,"(49.9%-40%)",
A230&lt;=-0.3,"(39.9%-30%)",
A230&lt;=-0.2,"(29.9%-20%)",
A230&lt;=-0.1,"(19.9%-10%)",
A230&lt;0,"(9.9%-0.01%)",
A230&lt;=0.0999,"0%-9.9%",
A230&lt;=0.1999,"10%-19.9%",
A230&lt;=0.2999,"20%-29.9%",
A230&lt;=0.3999,"30%-39.9%",
A230&lt;=0.4999,"40%-49.9%",
A230&lt;=0.5999,"50%-59.9%",
A230&lt;=0.6999,"60%-69.9%",
A230&lt;=0.7999,"70%-79.9%",
A230&lt;=0.8999,"80%-89.9%",
A230&lt;=0.999,"90%-99.9%",
A230&lt;=5,"&gt;100%",
A230&gt;5,"&gt;500%"
)</f>
        <v>(19.9%-10%)</v>
      </c>
      <c r="H230" s="15">
        <f t="shared" si="9"/>
        <v>-0.13496490711340345</v>
      </c>
      <c r="I230" s="15">
        <f t="shared" si="10"/>
        <v>-0.13496490711340345</v>
      </c>
      <c r="J230" s="12">
        <f t="shared" si="11"/>
        <v>1</v>
      </c>
    </row>
    <row r="231" spans="1:10" x14ac:dyDescent="0.25">
      <c r="A231" s="50">
        <v>-0.13116984045290786</v>
      </c>
      <c r="B231" s="12" t="s">
        <v>124</v>
      </c>
      <c r="C231" s="18">
        <v>194.3</v>
      </c>
      <c r="D231" s="51">
        <v>168.81370000000001</v>
      </c>
      <c r="G231" s="12" t="str" cm="1">
        <f t="array" ref="G231">_xlfn.IFS(
A231&lt;=-1,"(&gt;=100%)",
A231&lt;=-0.9,"(99.9%-90%)",
A231&lt;=-0.8,"(89.9%-80%)",
A231&lt;=-0.7,"(79.9%-70%)",
A231&lt;=-0.6,"(69.9%-60%)",
A231&lt;=-0.5,"(59.9%-50%)",
A231&lt;=-0.4,"(49.9%-40%)",
A231&lt;=-0.3,"(39.9%-30%)",
A231&lt;=-0.2,"(29.9%-20%)",
A231&lt;=-0.1,"(19.9%-10%)",
A231&lt;0,"(9.9%-0.01%)",
A231&lt;=0.0999,"0%-9.9%",
A231&lt;=0.1999,"10%-19.9%",
A231&lt;=0.2999,"20%-29.9%",
A231&lt;=0.3999,"30%-39.9%",
A231&lt;=0.4999,"40%-49.9%",
A231&lt;=0.5999,"50%-59.9%",
A231&lt;=0.6999,"60%-69.9%",
A231&lt;=0.7999,"70%-79.9%",
A231&lt;=0.8999,"80%-89.9%",
A231&lt;=0.999,"90%-99.9%",
A231&lt;=5,"&gt;100%",
A231&gt;5,"&gt;500%"
)</f>
        <v>(19.9%-10%)</v>
      </c>
      <c r="H231" s="15">
        <f t="shared" si="9"/>
        <v>-0.13116984045290786</v>
      </c>
      <c r="I231" s="15">
        <f t="shared" si="10"/>
        <v>-0.13116984045290786</v>
      </c>
      <c r="J231" s="12">
        <f t="shared" si="11"/>
        <v>1</v>
      </c>
    </row>
    <row r="232" spans="1:10" x14ac:dyDescent="0.25">
      <c r="A232" s="50">
        <v>-0.13034541903986982</v>
      </c>
      <c r="B232" s="12" t="s">
        <v>919</v>
      </c>
      <c r="C232" s="18">
        <v>614.5</v>
      </c>
      <c r="D232" s="51">
        <v>534.40273999999999</v>
      </c>
      <c r="G232" s="12" t="str" cm="1">
        <f t="array" ref="G232">_xlfn.IFS(
A232&lt;=-1,"(&gt;=100%)",
A232&lt;=-0.9,"(99.9%-90%)",
A232&lt;=-0.8,"(89.9%-80%)",
A232&lt;=-0.7,"(79.9%-70%)",
A232&lt;=-0.6,"(69.9%-60%)",
A232&lt;=-0.5,"(59.9%-50%)",
A232&lt;=-0.4,"(49.9%-40%)",
A232&lt;=-0.3,"(39.9%-30%)",
A232&lt;=-0.2,"(29.9%-20%)",
A232&lt;=-0.1,"(19.9%-10%)",
A232&lt;0,"(9.9%-0.01%)",
A232&lt;=0.0999,"0%-9.9%",
A232&lt;=0.1999,"10%-19.9%",
A232&lt;=0.2999,"20%-29.9%",
A232&lt;=0.3999,"30%-39.9%",
A232&lt;=0.4999,"40%-49.9%",
A232&lt;=0.5999,"50%-59.9%",
A232&lt;=0.6999,"60%-69.9%",
A232&lt;=0.7999,"70%-79.9%",
A232&lt;=0.8999,"80%-89.9%",
A232&lt;=0.999,"90%-99.9%",
A232&lt;=5,"&gt;100%",
A232&gt;5,"&gt;500%"
)</f>
        <v>(19.9%-10%)</v>
      </c>
      <c r="H232" s="15">
        <f t="shared" si="9"/>
        <v>-0.13034541903986982</v>
      </c>
      <c r="I232" s="15">
        <f t="shared" si="10"/>
        <v>-0.13034541903986982</v>
      </c>
      <c r="J232" s="12">
        <f t="shared" si="11"/>
        <v>1</v>
      </c>
    </row>
    <row r="233" spans="1:10" x14ac:dyDescent="0.25">
      <c r="A233" s="50">
        <v>-0.13013572608499774</v>
      </c>
      <c r="B233" s="12" t="s">
        <v>333</v>
      </c>
      <c r="C233" s="18">
        <v>665.9</v>
      </c>
      <c r="D233" s="51">
        <v>579.24261999999999</v>
      </c>
      <c r="G233" s="12" t="str" cm="1">
        <f t="array" ref="G233">_xlfn.IFS(
A233&lt;=-1,"(&gt;=100%)",
A233&lt;=-0.9,"(99.9%-90%)",
A233&lt;=-0.8,"(89.9%-80%)",
A233&lt;=-0.7,"(79.9%-70%)",
A233&lt;=-0.6,"(69.9%-60%)",
A233&lt;=-0.5,"(59.9%-50%)",
A233&lt;=-0.4,"(49.9%-40%)",
A233&lt;=-0.3,"(39.9%-30%)",
A233&lt;=-0.2,"(29.9%-20%)",
A233&lt;=-0.1,"(19.9%-10%)",
A233&lt;0,"(9.9%-0.01%)",
A233&lt;=0.0999,"0%-9.9%",
A233&lt;=0.1999,"10%-19.9%",
A233&lt;=0.2999,"20%-29.9%",
A233&lt;=0.3999,"30%-39.9%",
A233&lt;=0.4999,"40%-49.9%",
A233&lt;=0.5999,"50%-59.9%",
A233&lt;=0.6999,"60%-69.9%",
A233&lt;=0.7999,"70%-79.9%",
A233&lt;=0.8999,"80%-89.9%",
A233&lt;=0.999,"90%-99.9%",
A233&lt;=5,"&gt;100%",
A233&gt;5,"&gt;500%"
)</f>
        <v>(19.9%-10%)</v>
      </c>
      <c r="H233" s="15">
        <f t="shared" si="9"/>
        <v>-0.13013572608499774</v>
      </c>
      <c r="I233" s="15">
        <f t="shared" si="10"/>
        <v>-0.13013572608499774</v>
      </c>
      <c r="J233" s="12">
        <f t="shared" si="11"/>
        <v>1</v>
      </c>
    </row>
    <row r="234" spans="1:10" x14ac:dyDescent="0.25">
      <c r="A234" s="50">
        <v>-0.12919700361233746</v>
      </c>
      <c r="B234" s="12" t="s">
        <v>144</v>
      </c>
      <c r="C234" s="18">
        <v>6477.8</v>
      </c>
      <c r="D234" s="51">
        <v>5640.8876500000006</v>
      </c>
      <c r="G234" s="12" t="str" cm="1">
        <f t="array" ref="G234">_xlfn.IFS(
A234&lt;=-1,"(&gt;=100%)",
A234&lt;=-0.9,"(99.9%-90%)",
A234&lt;=-0.8,"(89.9%-80%)",
A234&lt;=-0.7,"(79.9%-70%)",
A234&lt;=-0.6,"(69.9%-60%)",
A234&lt;=-0.5,"(59.9%-50%)",
A234&lt;=-0.4,"(49.9%-40%)",
A234&lt;=-0.3,"(39.9%-30%)",
A234&lt;=-0.2,"(29.9%-20%)",
A234&lt;=-0.1,"(19.9%-10%)",
A234&lt;0,"(9.9%-0.01%)",
A234&lt;=0.0999,"0%-9.9%",
A234&lt;=0.1999,"10%-19.9%",
A234&lt;=0.2999,"20%-29.9%",
A234&lt;=0.3999,"30%-39.9%",
A234&lt;=0.4999,"40%-49.9%",
A234&lt;=0.5999,"50%-59.9%",
A234&lt;=0.6999,"60%-69.9%",
A234&lt;=0.7999,"70%-79.9%",
A234&lt;=0.8999,"80%-89.9%",
A234&lt;=0.999,"90%-99.9%",
A234&lt;=5,"&gt;100%",
A234&gt;5,"&gt;500%"
)</f>
        <v>(19.9%-10%)</v>
      </c>
      <c r="H234" s="15">
        <f t="shared" si="9"/>
        <v>-0.12919700361233746</v>
      </c>
      <c r="I234" s="15">
        <f t="shared" si="10"/>
        <v>-0.12919700361233746</v>
      </c>
      <c r="J234" s="12">
        <f t="shared" si="11"/>
        <v>1</v>
      </c>
    </row>
    <row r="235" spans="1:10" x14ac:dyDescent="0.25">
      <c r="A235" s="50">
        <v>-0.1289449596774194</v>
      </c>
      <c r="B235" s="12" t="s">
        <v>134</v>
      </c>
      <c r="C235" s="18">
        <v>49.6</v>
      </c>
      <c r="D235" s="51">
        <v>43.204329999999999</v>
      </c>
      <c r="G235" s="12" t="str" cm="1">
        <f t="array" ref="G235">_xlfn.IFS(
A235&lt;=-1,"(&gt;=100%)",
A235&lt;=-0.9,"(99.9%-90%)",
A235&lt;=-0.8,"(89.9%-80%)",
A235&lt;=-0.7,"(79.9%-70%)",
A235&lt;=-0.6,"(69.9%-60%)",
A235&lt;=-0.5,"(59.9%-50%)",
A235&lt;=-0.4,"(49.9%-40%)",
A235&lt;=-0.3,"(39.9%-30%)",
A235&lt;=-0.2,"(29.9%-20%)",
A235&lt;=-0.1,"(19.9%-10%)",
A235&lt;0,"(9.9%-0.01%)",
A235&lt;=0.0999,"0%-9.9%",
A235&lt;=0.1999,"10%-19.9%",
A235&lt;=0.2999,"20%-29.9%",
A235&lt;=0.3999,"30%-39.9%",
A235&lt;=0.4999,"40%-49.9%",
A235&lt;=0.5999,"50%-59.9%",
A235&lt;=0.6999,"60%-69.9%",
A235&lt;=0.7999,"70%-79.9%",
A235&lt;=0.8999,"80%-89.9%",
A235&lt;=0.999,"90%-99.9%",
A235&lt;=5,"&gt;100%",
A235&gt;5,"&gt;500%"
)</f>
        <v>(19.9%-10%)</v>
      </c>
      <c r="H235" s="15">
        <f t="shared" si="9"/>
        <v>-0.1289449596774194</v>
      </c>
      <c r="I235" s="15">
        <f t="shared" si="10"/>
        <v>-0.1289449596774194</v>
      </c>
      <c r="J235" s="12">
        <f t="shared" si="11"/>
        <v>1</v>
      </c>
    </row>
    <row r="236" spans="1:10" x14ac:dyDescent="0.25">
      <c r="A236" s="50">
        <v>-0.12888159964053025</v>
      </c>
      <c r="B236" s="12" t="s">
        <v>303</v>
      </c>
      <c r="C236" s="18">
        <v>445.1</v>
      </c>
      <c r="D236" s="51">
        <v>387.73480000000001</v>
      </c>
      <c r="G236" s="12" t="str" cm="1">
        <f t="array" ref="G236">_xlfn.IFS(
A236&lt;=-1,"(&gt;=100%)",
A236&lt;=-0.9,"(99.9%-90%)",
A236&lt;=-0.8,"(89.9%-80%)",
A236&lt;=-0.7,"(79.9%-70%)",
A236&lt;=-0.6,"(69.9%-60%)",
A236&lt;=-0.5,"(59.9%-50%)",
A236&lt;=-0.4,"(49.9%-40%)",
A236&lt;=-0.3,"(39.9%-30%)",
A236&lt;=-0.2,"(29.9%-20%)",
A236&lt;=-0.1,"(19.9%-10%)",
A236&lt;0,"(9.9%-0.01%)",
A236&lt;=0.0999,"0%-9.9%",
A236&lt;=0.1999,"10%-19.9%",
A236&lt;=0.2999,"20%-29.9%",
A236&lt;=0.3999,"30%-39.9%",
A236&lt;=0.4999,"40%-49.9%",
A236&lt;=0.5999,"50%-59.9%",
A236&lt;=0.6999,"60%-69.9%",
A236&lt;=0.7999,"70%-79.9%",
A236&lt;=0.8999,"80%-89.9%",
A236&lt;=0.999,"90%-99.9%",
A236&lt;=5,"&gt;100%",
A236&gt;5,"&gt;500%"
)</f>
        <v>(19.9%-10%)</v>
      </c>
      <c r="H236" s="15">
        <f t="shared" si="9"/>
        <v>-0.12888159964053025</v>
      </c>
      <c r="I236" s="15">
        <f t="shared" si="10"/>
        <v>-0.12888159964053025</v>
      </c>
      <c r="J236" s="12">
        <f t="shared" si="11"/>
        <v>1</v>
      </c>
    </row>
    <row r="237" spans="1:10" x14ac:dyDescent="0.25">
      <c r="A237" s="50">
        <v>-0.12861708108108111</v>
      </c>
      <c r="B237" s="12" t="s">
        <v>128</v>
      </c>
      <c r="C237" s="18">
        <v>185</v>
      </c>
      <c r="D237" s="51">
        <v>161.20583999999999</v>
      </c>
      <c r="G237" s="12" t="str" cm="1">
        <f t="array" ref="G237">_xlfn.IFS(
A237&lt;=-1,"(&gt;=100%)",
A237&lt;=-0.9,"(99.9%-90%)",
A237&lt;=-0.8,"(89.9%-80%)",
A237&lt;=-0.7,"(79.9%-70%)",
A237&lt;=-0.6,"(69.9%-60%)",
A237&lt;=-0.5,"(59.9%-50%)",
A237&lt;=-0.4,"(49.9%-40%)",
A237&lt;=-0.3,"(39.9%-30%)",
A237&lt;=-0.2,"(29.9%-20%)",
A237&lt;=-0.1,"(19.9%-10%)",
A237&lt;0,"(9.9%-0.01%)",
A237&lt;=0.0999,"0%-9.9%",
A237&lt;=0.1999,"10%-19.9%",
A237&lt;=0.2999,"20%-29.9%",
A237&lt;=0.3999,"30%-39.9%",
A237&lt;=0.4999,"40%-49.9%",
A237&lt;=0.5999,"50%-59.9%",
A237&lt;=0.6999,"60%-69.9%",
A237&lt;=0.7999,"70%-79.9%",
A237&lt;=0.8999,"80%-89.9%",
A237&lt;=0.999,"90%-99.9%",
A237&lt;=5,"&gt;100%",
A237&gt;5,"&gt;500%"
)</f>
        <v>(19.9%-10%)</v>
      </c>
      <c r="H237" s="15">
        <f t="shared" si="9"/>
        <v>-0.12861708108108111</v>
      </c>
      <c r="I237" s="15">
        <f t="shared" si="10"/>
        <v>-0.12861708108108111</v>
      </c>
      <c r="J237" s="12">
        <f t="shared" si="11"/>
        <v>1</v>
      </c>
    </row>
    <row r="238" spans="1:10" x14ac:dyDescent="0.25">
      <c r="A238" s="50">
        <v>-0.12801748163161897</v>
      </c>
      <c r="B238" s="12" t="s">
        <v>263</v>
      </c>
      <c r="C238" s="18">
        <v>394.7</v>
      </c>
      <c r="D238" s="51">
        <v>344.17149999999998</v>
      </c>
      <c r="G238" s="12" t="str" cm="1">
        <f t="array" ref="G238">_xlfn.IFS(
A238&lt;=-1,"(&gt;=100%)",
A238&lt;=-0.9,"(99.9%-90%)",
A238&lt;=-0.8,"(89.9%-80%)",
A238&lt;=-0.7,"(79.9%-70%)",
A238&lt;=-0.6,"(69.9%-60%)",
A238&lt;=-0.5,"(59.9%-50%)",
A238&lt;=-0.4,"(49.9%-40%)",
A238&lt;=-0.3,"(39.9%-30%)",
A238&lt;=-0.2,"(29.9%-20%)",
A238&lt;=-0.1,"(19.9%-10%)",
A238&lt;0,"(9.9%-0.01%)",
A238&lt;=0.0999,"0%-9.9%",
A238&lt;=0.1999,"10%-19.9%",
A238&lt;=0.2999,"20%-29.9%",
A238&lt;=0.3999,"30%-39.9%",
A238&lt;=0.4999,"40%-49.9%",
A238&lt;=0.5999,"50%-59.9%",
A238&lt;=0.6999,"60%-69.9%",
A238&lt;=0.7999,"70%-79.9%",
A238&lt;=0.8999,"80%-89.9%",
A238&lt;=0.999,"90%-99.9%",
A238&lt;=5,"&gt;100%",
A238&gt;5,"&gt;500%"
)</f>
        <v>(19.9%-10%)</v>
      </c>
      <c r="H238" s="15">
        <f t="shared" si="9"/>
        <v>-0.12801748163161897</v>
      </c>
      <c r="I238" s="15">
        <f t="shared" si="10"/>
        <v>-0.12801748163161897</v>
      </c>
      <c r="J238" s="12">
        <f t="shared" si="11"/>
        <v>1</v>
      </c>
    </row>
    <row r="239" spans="1:10" x14ac:dyDescent="0.25">
      <c r="A239" s="50">
        <v>-0.12739871183643528</v>
      </c>
      <c r="B239" s="12" t="s">
        <v>408</v>
      </c>
      <c r="C239" s="18">
        <v>436.28</v>
      </c>
      <c r="D239" s="51">
        <v>380.69848999999999</v>
      </c>
      <c r="G239" s="12" t="str" cm="1">
        <f t="array" ref="G239">_xlfn.IFS(
A239&lt;=-1,"(&gt;=100%)",
A239&lt;=-0.9,"(99.9%-90%)",
A239&lt;=-0.8,"(89.9%-80%)",
A239&lt;=-0.7,"(79.9%-70%)",
A239&lt;=-0.6,"(69.9%-60%)",
A239&lt;=-0.5,"(59.9%-50%)",
A239&lt;=-0.4,"(49.9%-40%)",
A239&lt;=-0.3,"(39.9%-30%)",
A239&lt;=-0.2,"(29.9%-20%)",
A239&lt;=-0.1,"(19.9%-10%)",
A239&lt;0,"(9.9%-0.01%)",
A239&lt;=0.0999,"0%-9.9%",
A239&lt;=0.1999,"10%-19.9%",
A239&lt;=0.2999,"20%-29.9%",
A239&lt;=0.3999,"30%-39.9%",
A239&lt;=0.4999,"40%-49.9%",
A239&lt;=0.5999,"50%-59.9%",
A239&lt;=0.6999,"60%-69.9%",
A239&lt;=0.7999,"70%-79.9%",
A239&lt;=0.8999,"80%-89.9%",
A239&lt;=0.999,"90%-99.9%",
A239&lt;=5,"&gt;100%",
A239&gt;5,"&gt;500%"
)</f>
        <v>(19.9%-10%)</v>
      </c>
      <c r="H239" s="15">
        <f t="shared" si="9"/>
        <v>-0.12739871183643528</v>
      </c>
      <c r="I239" s="15">
        <f t="shared" si="10"/>
        <v>-0.12739871183643528</v>
      </c>
      <c r="J239" s="12">
        <f t="shared" si="11"/>
        <v>1</v>
      </c>
    </row>
    <row r="240" spans="1:10" x14ac:dyDescent="0.25">
      <c r="A240" s="50">
        <v>-0.1257851565377533</v>
      </c>
      <c r="B240" s="12" t="s">
        <v>870</v>
      </c>
      <c r="C240" s="18">
        <v>543</v>
      </c>
      <c r="D240" s="51">
        <v>474.69865999999996</v>
      </c>
      <c r="G240" s="12" t="str" cm="1">
        <f t="array" ref="G240">_xlfn.IFS(
A240&lt;=-1,"(&gt;=100%)",
A240&lt;=-0.9,"(99.9%-90%)",
A240&lt;=-0.8,"(89.9%-80%)",
A240&lt;=-0.7,"(79.9%-70%)",
A240&lt;=-0.6,"(69.9%-60%)",
A240&lt;=-0.5,"(59.9%-50%)",
A240&lt;=-0.4,"(49.9%-40%)",
A240&lt;=-0.3,"(39.9%-30%)",
A240&lt;=-0.2,"(29.9%-20%)",
A240&lt;=-0.1,"(19.9%-10%)",
A240&lt;0,"(9.9%-0.01%)",
A240&lt;=0.0999,"0%-9.9%",
A240&lt;=0.1999,"10%-19.9%",
A240&lt;=0.2999,"20%-29.9%",
A240&lt;=0.3999,"30%-39.9%",
A240&lt;=0.4999,"40%-49.9%",
A240&lt;=0.5999,"50%-59.9%",
A240&lt;=0.6999,"60%-69.9%",
A240&lt;=0.7999,"70%-79.9%",
A240&lt;=0.8999,"80%-89.9%",
A240&lt;=0.999,"90%-99.9%",
A240&lt;=5,"&gt;100%",
A240&gt;5,"&gt;500%"
)</f>
        <v>(19.9%-10%)</v>
      </c>
      <c r="H240" s="15">
        <f t="shared" si="9"/>
        <v>-0.1257851565377533</v>
      </c>
      <c r="I240" s="15">
        <f t="shared" si="10"/>
        <v>-0.1257851565377533</v>
      </c>
      <c r="J240" s="12">
        <f t="shared" si="11"/>
        <v>1</v>
      </c>
    </row>
    <row r="241" spans="1:10" x14ac:dyDescent="0.25">
      <c r="A241" s="50">
        <v>-0.12496097046413501</v>
      </c>
      <c r="B241" s="12" t="s">
        <v>290</v>
      </c>
      <c r="C241" s="18">
        <v>47.4</v>
      </c>
      <c r="D241" s="51">
        <v>41.476849999999999</v>
      </c>
      <c r="G241" s="12" t="str" cm="1">
        <f t="array" ref="G241">_xlfn.IFS(
A241&lt;=-1,"(&gt;=100%)",
A241&lt;=-0.9,"(99.9%-90%)",
A241&lt;=-0.8,"(89.9%-80%)",
A241&lt;=-0.7,"(79.9%-70%)",
A241&lt;=-0.6,"(69.9%-60%)",
A241&lt;=-0.5,"(59.9%-50%)",
A241&lt;=-0.4,"(49.9%-40%)",
A241&lt;=-0.3,"(39.9%-30%)",
A241&lt;=-0.2,"(29.9%-20%)",
A241&lt;=-0.1,"(19.9%-10%)",
A241&lt;0,"(9.9%-0.01%)",
A241&lt;=0.0999,"0%-9.9%",
A241&lt;=0.1999,"10%-19.9%",
A241&lt;=0.2999,"20%-29.9%",
A241&lt;=0.3999,"30%-39.9%",
A241&lt;=0.4999,"40%-49.9%",
A241&lt;=0.5999,"50%-59.9%",
A241&lt;=0.6999,"60%-69.9%",
A241&lt;=0.7999,"70%-79.9%",
A241&lt;=0.8999,"80%-89.9%",
A241&lt;=0.999,"90%-99.9%",
A241&lt;=5,"&gt;100%",
A241&gt;5,"&gt;500%"
)</f>
        <v>(19.9%-10%)</v>
      </c>
      <c r="H241" s="15">
        <f t="shared" si="9"/>
        <v>-0.12496097046413501</v>
      </c>
      <c r="I241" s="15">
        <f t="shared" si="10"/>
        <v>-0.12496097046413501</v>
      </c>
      <c r="J241" s="12">
        <f t="shared" si="11"/>
        <v>1</v>
      </c>
    </row>
    <row r="242" spans="1:10" x14ac:dyDescent="0.25">
      <c r="A242" s="50">
        <v>-0.12490066060606062</v>
      </c>
      <c r="B242" s="12" t="s">
        <v>864</v>
      </c>
      <c r="C242" s="18">
        <v>3300</v>
      </c>
      <c r="D242" s="51">
        <v>2887.82782</v>
      </c>
      <c r="G242" s="12" t="str" cm="1">
        <f t="array" ref="G242">_xlfn.IFS(
A242&lt;=-1,"(&gt;=100%)",
A242&lt;=-0.9,"(99.9%-90%)",
A242&lt;=-0.8,"(89.9%-80%)",
A242&lt;=-0.7,"(79.9%-70%)",
A242&lt;=-0.6,"(69.9%-60%)",
A242&lt;=-0.5,"(59.9%-50%)",
A242&lt;=-0.4,"(49.9%-40%)",
A242&lt;=-0.3,"(39.9%-30%)",
A242&lt;=-0.2,"(29.9%-20%)",
A242&lt;=-0.1,"(19.9%-10%)",
A242&lt;0,"(9.9%-0.01%)",
A242&lt;=0.0999,"0%-9.9%",
A242&lt;=0.1999,"10%-19.9%",
A242&lt;=0.2999,"20%-29.9%",
A242&lt;=0.3999,"30%-39.9%",
A242&lt;=0.4999,"40%-49.9%",
A242&lt;=0.5999,"50%-59.9%",
A242&lt;=0.6999,"60%-69.9%",
A242&lt;=0.7999,"70%-79.9%",
A242&lt;=0.8999,"80%-89.9%",
A242&lt;=0.999,"90%-99.9%",
A242&lt;=5,"&gt;100%",
A242&gt;5,"&gt;500%"
)</f>
        <v>(19.9%-10%)</v>
      </c>
      <c r="H242" s="15">
        <f t="shared" si="9"/>
        <v>-0.12490066060606062</v>
      </c>
      <c r="I242" s="15">
        <f t="shared" si="10"/>
        <v>-0.12490066060606062</v>
      </c>
      <c r="J242" s="12">
        <f t="shared" si="11"/>
        <v>1</v>
      </c>
    </row>
    <row r="243" spans="1:10" x14ac:dyDescent="0.25">
      <c r="A243" s="50">
        <v>-0.12053048829098149</v>
      </c>
      <c r="B243" s="12" t="s">
        <v>663</v>
      </c>
      <c r="C243" s="18">
        <v>2007</v>
      </c>
      <c r="D243" s="51">
        <v>1765.0953100000002</v>
      </c>
      <c r="G243" s="12" t="str" cm="1">
        <f t="array" ref="G243">_xlfn.IFS(
A243&lt;=-1,"(&gt;=100%)",
A243&lt;=-0.9,"(99.9%-90%)",
A243&lt;=-0.8,"(89.9%-80%)",
A243&lt;=-0.7,"(79.9%-70%)",
A243&lt;=-0.6,"(69.9%-60%)",
A243&lt;=-0.5,"(59.9%-50%)",
A243&lt;=-0.4,"(49.9%-40%)",
A243&lt;=-0.3,"(39.9%-30%)",
A243&lt;=-0.2,"(29.9%-20%)",
A243&lt;=-0.1,"(19.9%-10%)",
A243&lt;0,"(9.9%-0.01%)",
A243&lt;=0.0999,"0%-9.9%",
A243&lt;=0.1999,"10%-19.9%",
A243&lt;=0.2999,"20%-29.9%",
A243&lt;=0.3999,"30%-39.9%",
A243&lt;=0.4999,"40%-49.9%",
A243&lt;=0.5999,"50%-59.9%",
A243&lt;=0.6999,"60%-69.9%",
A243&lt;=0.7999,"70%-79.9%",
A243&lt;=0.8999,"80%-89.9%",
A243&lt;=0.999,"90%-99.9%",
A243&lt;=5,"&gt;100%",
A243&gt;5,"&gt;500%"
)</f>
        <v>(19.9%-10%)</v>
      </c>
      <c r="H243" s="15">
        <f t="shared" si="9"/>
        <v>-0.12053048829098149</v>
      </c>
      <c r="I243" s="15">
        <f t="shared" si="10"/>
        <v>-0.12053048829098149</v>
      </c>
      <c r="J243" s="12">
        <f t="shared" si="11"/>
        <v>1</v>
      </c>
    </row>
    <row r="244" spans="1:10" x14ac:dyDescent="0.25">
      <c r="A244" s="50">
        <v>-0.11913559019611018</v>
      </c>
      <c r="B244" s="12" t="s">
        <v>600</v>
      </c>
      <c r="C244" s="18">
        <v>61.649000000000001</v>
      </c>
      <c r="D244" s="51">
        <v>54.304410000000004</v>
      </c>
      <c r="G244" s="12" t="str" cm="1">
        <f t="array" ref="G244">_xlfn.IFS(
A244&lt;=-1,"(&gt;=100%)",
A244&lt;=-0.9,"(99.9%-90%)",
A244&lt;=-0.8,"(89.9%-80%)",
A244&lt;=-0.7,"(79.9%-70%)",
A244&lt;=-0.6,"(69.9%-60%)",
A244&lt;=-0.5,"(59.9%-50%)",
A244&lt;=-0.4,"(49.9%-40%)",
A244&lt;=-0.3,"(39.9%-30%)",
A244&lt;=-0.2,"(29.9%-20%)",
A244&lt;=-0.1,"(19.9%-10%)",
A244&lt;0,"(9.9%-0.01%)",
A244&lt;=0.0999,"0%-9.9%",
A244&lt;=0.1999,"10%-19.9%",
A244&lt;=0.2999,"20%-29.9%",
A244&lt;=0.3999,"30%-39.9%",
A244&lt;=0.4999,"40%-49.9%",
A244&lt;=0.5999,"50%-59.9%",
A244&lt;=0.6999,"60%-69.9%",
A244&lt;=0.7999,"70%-79.9%",
A244&lt;=0.8999,"80%-89.9%",
A244&lt;=0.999,"90%-99.9%",
A244&lt;=5,"&gt;100%",
A244&gt;5,"&gt;500%"
)</f>
        <v>(19.9%-10%)</v>
      </c>
      <c r="H244" s="15">
        <f t="shared" si="9"/>
        <v>-0.11913559019611018</v>
      </c>
      <c r="I244" s="15">
        <f t="shared" si="10"/>
        <v>-0.11913559019611018</v>
      </c>
      <c r="J244" s="12">
        <f t="shared" si="11"/>
        <v>1</v>
      </c>
    </row>
    <row r="245" spans="1:10" x14ac:dyDescent="0.25">
      <c r="A245" s="50">
        <v>-0.11911924412759332</v>
      </c>
      <c r="B245" s="12" t="s">
        <v>345</v>
      </c>
      <c r="C245" s="18">
        <v>2188.1999999999998</v>
      </c>
      <c r="D245" s="51">
        <v>1927.5432700000001</v>
      </c>
      <c r="G245" s="12" t="str" cm="1">
        <f t="array" ref="G245">_xlfn.IFS(
A245&lt;=-1,"(&gt;=100%)",
A245&lt;=-0.9,"(99.9%-90%)",
A245&lt;=-0.8,"(89.9%-80%)",
A245&lt;=-0.7,"(79.9%-70%)",
A245&lt;=-0.6,"(69.9%-60%)",
A245&lt;=-0.5,"(59.9%-50%)",
A245&lt;=-0.4,"(49.9%-40%)",
A245&lt;=-0.3,"(39.9%-30%)",
A245&lt;=-0.2,"(29.9%-20%)",
A245&lt;=-0.1,"(19.9%-10%)",
A245&lt;0,"(9.9%-0.01%)",
A245&lt;=0.0999,"0%-9.9%",
A245&lt;=0.1999,"10%-19.9%",
A245&lt;=0.2999,"20%-29.9%",
A245&lt;=0.3999,"30%-39.9%",
A245&lt;=0.4999,"40%-49.9%",
A245&lt;=0.5999,"50%-59.9%",
A245&lt;=0.6999,"60%-69.9%",
A245&lt;=0.7999,"70%-79.9%",
A245&lt;=0.8999,"80%-89.9%",
A245&lt;=0.999,"90%-99.9%",
A245&lt;=5,"&gt;100%",
A245&gt;5,"&gt;500%"
)</f>
        <v>(19.9%-10%)</v>
      </c>
      <c r="H245" s="15">
        <f t="shared" si="9"/>
        <v>-0.11911924412759332</v>
      </c>
      <c r="I245" s="15">
        <f t="shared" si="10"/>
        <v>-0.11911924412759332</v>
      </c>
      <c r="J245" s="12">
        <f t="shared" si="11"/>
        <v>1</v>
      </c>
    </row>
    <row r="246" spans="1:10" x14ac:dyDescent="0.25">
      <c r="A246" s="50">
        <v>-0.11830617121681589</v>
      </c>
      <c r="B246" s="12" t="s">
        <v>957</v>
      </c>
      <c r="C246" s="18">
        <v>581.26300000000003</v>
      </c>
      <c r="D246" s="51">
        <v>512.49599999999998</v>
      </c>
      <c r="G246" s="12" t="str" cm="1">
        <f t="array" ref="G246">_xlfn.IFS(
A246&lt;=-1,"(&gt;=100%)",
A246&lt;=-0.9,"(99.9%-90%)",
A246&lt;=-0.8,"(89.9%-80%)",
A246&lt;=-0.7,"(79.9%-70%)",
A246&lt;=-0.6,"(69.9%-60%)",
A246&lt;=-0.5,"(59.9%-50%)",
A246&lt;=-0.4,"(49.9%-40%)",
A246&lt;=-0.3,"(39.9%-30%)",
A246&lt;=-0.2,"(29.9%-20%)",
A246&lt;=-0.1,"(19.9%-10%)",
A246&lt;0,"(9.9%-0.01%)",
A246&lt;=0.0999,"0%-9.9%",
A246&lt;=0.1999,"10%-19.9%",
A246&lt;=0.2999,"20%-29.9%",
A246&lt;=0.3999,"30%-39.9%",
A246&lt;=0.4999,"40%-49.9%",
A246&lt;=0.5999,"50%-59.9%",
A246&lt;=0.6999,"60%-69.9%",
A246&lt;=0.7999,"70%-79.9%",
A246&lt;=0.8999,"80%-89.9%",
A246&lt;=0.999,"90%-99.9%",
A246&lt;=5,"&gt;100%",
A246&gt;5,"&gt;500%"
)</f>
        <v>(19.9%-10%)</v>
      </c>
      <c r="H246" s="15">
        <f t="shared" si="9"/>
        <v>-0.11830617121681589</v>
      </c>
      <c r="I246" s="15">
        <f t="shared" si="10"/>
        <v>-0.11830617121681589</v>
      </c>
      <c r="J246" s="12">
        <f t="shared" si="11"/>
        <v>1</v>
      </c>
    </row>
    <row r="247" spans="1:10" x14ac:dyDescent="0.25">
      <c r="A247" s="50">
        <v>-0.11814820257479927</v>
      </c>
      <c r="B247" s="12" t="s">
        <v>335</v>
      </c>
      <c r="C247" s="18">
        <v>11146.5</v>
      </c>
      <c r="D247" s="51">
        <v>9829.56106</v>
      </c>
      <c r="G247" s="12" t="str" cm="1">
        <f t="array" ref="G247">_xlfn.IFS(
A247&lt;=-1,"(&gt;=100%)",
A247&lt;=-0.9,"(99.9%-90%)",
A247&lt;=-0.8,"(89.9%-80%)",
A247&lt;=-0.7,"(79.9%-70%)",
A247&lt;=-0.6,"(69.9%-60%)",
A247&lt;=-0.5,"(59.9%-50%)",
A247&lt;=-0.4,"(49.9%-40%)",
A247&lt;=-0.3,"(39.9%-30%)",
A247&lt;=-0.2,"(29.9%-20%)",
A247&lt;=-0.1,"(19.9%-10%)",
A247&lt;0,"(9.9%-0.01%)",
A247&lt;=0.0999,"0%-9.9%",
A247&lt;=0.1999,"10%-19.9%",
A247&lt;=0.2999,"20%-29.9%",
A247&lt;=0.3999,"30%-39.9%",
A247&lt;=0.4999,"40%-49.9%",
A247&lt;=0.5999,"50%-59.9%",
A247&lt;=0.6999,"60%-69.9%",
A247&lt;=0.7999,"70%-79.9%",
A247&lt;=0.8999,"80%-89.9%",
A247&lt;=0.999,"90%-99.9%",
A247&lt;=5,"&gt;100%",
A247&gt;5,"&gt;500%"
)</f>
        <v>(19.9%-10%)</v>
      </c>
      <c r="H247" s="15">
        <f t="shared" si="9"/>
        <v>-0.11814820257479927</v>
      </c>
      <c r="I247" s="15">
        <f t="shared" si="10"/>
        <v>-0.11814820257479927</v>
      </c>
      <c r="J247" s="12">
        <f t="shared" si="11"/>
        <v>1</v>
      </c>
    </row>
    <row r="248" spans="1:10" x14ac:dyDescent="0.25">
      <c r="A248" s="50">
        <v>-0.11753742953776784</v>
      </c>
      <c r="B248" s="12" t="s">
        <v>522</v>
      </c>
      <c r="C248" s="18">
        <v>354.8</v>
      </c>
      <c r="D248" s="51">
        <v>313.09771999999998</v>
      </c>
      <c r="G248" s="12" t="str" cm="1">
        <f t="array" ref="G248">_xlfn.IFS(
A248&lt;=-1,"(&gt;=100%)",
A248&lt;=-0.9,"(99.9%-90%)",
A248&lt;=-0.8,"(89.9%-80%)",
A248&lt;=-0.7,"(79.9%-70%)",
A248&lt;=-0.6,"(69.9%-60%)",
A248&lt;=-0.5,"(59.9%-50%)",
A248&lt;=-0.4,"(49.9%-40%)",
A248&lt;=-0.3,"(39.9%-30%)",
A248&lt;=-0.2,"(29.9%-20%)",
A248&lt;=-0.1,"(19.9%-10%)",
A248&lt;0,"(9.9%-0.01%)",
A248&lt;=0.0999,"0%-9.9%",
A248&lt;=0.1999,"10%-19.9%",
A248&lt;=0.2999,"20%-29.9%",
A248&lt;=0.3999,"30%-39.9%",
A248&lt;=0.4999,"40%-49.9%",
A248&lt;=0.5999,"50%-59.9%",
A248&lt;=0.6999,"60%-69.9%",
A248&lt;=0.7999,"70%-79.9%",
A248&lt;=0.8999,"80%-89.9%",
A248&lt;=0.999,"90%-99.9%",
A248&lt;=5,"&gt;100%",
A248&gt;5,"&gt;500%"
)</f>
        <v>(19.9%-10%)</v>
      </c>
      <c r="H248" s="15">
        <f t="shared" si="9"/>
        <v>-0.11753742953776784</v>
      </c>
      <c r="I248" s="15">
        <f t="shared" si="10"/>
        <v>-0.11753742953776784</v>
      </c>
      <c r="J248" s="12">
        <f t="shared" si="11"/>
        <v>1</v>
      </c>
    </row>
    <row r="249" spans="1:10" x14ac:dyDescent="0.25">
      <c r="A249" s="50">
        <v>-0.11477330229571364</v>
      </c>
      <c r="B249" s="12" t="s">
        <v>353</v>
      </c>
      <c r="C249" s="18">
        <v>622.9</v>
      </c>
      <c r="D249" s="51">
        <v>551.40770999999995</v>
      </c>
      <c r="G249" s="12" t="str" cm="1">
        <f t="array" ref="G249">_xlfn.IFS(
A249&lt;=-1,"(&gt;=100%)",
A249&lt;=-0.9,"(99.9%-90%)",
A249&lt;=-0.8,"(89.9%-80%)",
A249&lt;=-0.7,"(79.9%-70%)",
A249&lt;=-0.6,"(69.9%-60%)",
A249&lt;=-0.5,"(59.9%-50%)",
A249&lt;=-0.4,"(49.9%-40%)",
A249&lt;=-0.3,"(39.9%-30%)",
A249&lt;=-0.2,"(29.9%-20%)",
A249&lt;=-0.1,"(19.9%-10%)",
A249&lt;0,"(9.9%-0.01%)",
A249&lt;=0.0999,"0%-9.9%",
A249&lt;=0.1999,"10%-19.9%",
A249&lt;=0.2999,"20%-29.9%",
A249&lt;=0.3999,"30%-39.9%",
A249&lt;=0.4999,"40%-49.9%",
A249&lt;=0.5999,"50%-59.9%",
A249&lt;=0.6999,"60%-69.9%",
A249&lt;=0.7999,"70%-79.9%",
A249&lt;=0.8999,"80%-89.9%",
A249&lt;=0.999,"90%-99.9%",
A249&lt;=5,"&gt;100%",
A249&gt;5,"&gt;500%"
)</f>
        <v>(19.9%-10%)</v>
      </c>
      <c r="H249" s="15">
        <f t="shared" si="9"/>
        <v>-0.11477330229571364</v>
      </c>
      <c r="I249" s="15">
        <f t="shared" si="10"/>
        <v>-0.11477330229571364</v>
      </c>
      <c r="J249" s="12">
        <f t="shared" si="11"/>
        <v>1</v>
      </c>
    </row>
    <row r="250" spans="1:10" x14ac:dyDescent="0.25">
      <c r="A250" s="50">
        <v>-0.11311742654508619</v>
      </c>
      <c r="B250" s="12" t="s">
        <v>10</v>
      </c>
      <c r="C250" s="18">
        <v>197.4</v>
      </c>
      <c r="D250" s="51">
        <v>175.07061999999999</v>
      </c>
      <c r="G250" s="12" t="str" cm="1">
        <f t="array" ref="G250">_xlfn.IFS(
A250&lt;=-1,"(&gt;=100%)",
A250&lt;=-0.9,"(99.9%-90%)",
A250&lt;=-0.8,"(89.9%-80%)",
A250&lt;=-0.7,"(79.9%-70%)",
A250&lt;=-0.6,"(69.9%-60%)",
A250&lt;=-0.5,"(59.9%-50%)",
A250&lt;=-0.4,"(49.9%-40%)",
A250&lt;=-0.3,"(39.9%-30%)",
A250&lt;=-0.2,"(29.9%-20%)",
A250&lt;=-0.1,"(19.9%-10%)",
A250&lt;0,"(9.9%-0.01%)",
A250&lt;=0.0999,"0%-9.9%",
A250&lt;=0.1999,"10%-19.9%",
A250&lt;=0.2999,"20%-29.9%",
A250&lt;=0.3999,"30%-39.9%",
A250&lt;=0.4999,"40%-49.9%",
A250&lt;=0.5999,"50%-59.9%",
A250&lt;=0.6999,"60%-69.9%",
A250&lt;=0.7999,"70%-79.9%",
A250&lt;=0.8999,"80%-89.9%",
A250&lt;=0.999,"90%-99.9%",
A250&lt;=5,"&gt;100%",
A250&gt;5,"&gt;500%"
)</f>
        <v>(19.9%-10%)</v>
      </c>
      <c r="H250" s="15">
        <f t="shared" si="9"/>
        <v>-0.11311742654508619</v>
      </c>
      <c r="I250" s="15">
        <f t="shared" si="10"/>
        <v>-0.11311742654508619</v>
      </c>
      <c r="J250" s="12">
        <f t="shared" si="11"/>
        <v>1</v>
      </c>
    </row>
    <row r="251" spans="1:10" x14ac:dyDescent="0.25">
      <c r="A251" s="50">
        <v>-0.11239828643178967</v>
      </c>
      <c r="B251" s="12" t="s">
        <v>899</v>
      </c>
      <c r="C251" s="18">
        <v>1353.9</v>
      </c>
      <c r="D251" s="51">
        <v>1201.72396</v>
      </c>
      <c r="G251" s="12" t="str" cm="1">
        <f t="array" ref="G251">_xlfn.IFS(
A251&lt;=-1,"(&gt;=100%)",
A251&lt;=-0.9,"(99.9%-90%)",
A251&lt;=-0.8,"(89.9%-80%)",
A251&lt;=-0.7,"(79.9%-70%)",
A251&lt;=-0.6,"(69.9%-60%)",
A251&lt;=-0.5,"(59.9%-50%)",
A251&lt;=-0.4,"(49.9%-40%)",
A251&lt;=-0.3,"(39.9%-30%)",
A251&lt;=-0.2,"(29.9%-20%)",
A251&lt;=-0.1,"(19.9%-10%)",
A251&lt;0,"(9.9%-0.01%)",
A251&lt;=0.0999,"0%-9.9%",
A251&lt;=0.1999,"10%-19.9%",
A251&lt;=0.2999,"20%-29.9%",
A251&lt;=0.3999,"30%-39.9%",
A251&lt;=0.4999,"40%-49.9%",
A251&lt;=0.5999,"50%-59.9%",
A251&lt;=0.6999,"60%-69.9%",
A251&lt;=0.7999,"70%-79.9%",
A251&lt;=0.8999,"80%-89.9%",
A251&lt;=0.999,"90%-99.9%",
A251&lt;=5,"&gt;100%",
A251&gt;5,"&gt;500%"
)</f>
        <v>(19.9%-10%)</v>
      </c>
      <c r="H251" s="15">
        <f t="shared" si="9"/>
        <v>-0.11239828643178967</v>
      </c>
      <c r="I251" s="15">
        <f t="shared" si="10"/>
        <v>-0.11239828643178967</v>
      </c>
      <c r="J251" s="12">
        <f t="shared" si="11"/>
        <v>1</v>
      </c>
    </row>
    <row r="252" spans="1:10" x14ac:dyDescent="0.25">
      <c r="A252" s="50">
        <v>-0.111322526104033</v>
      </c>
      <c r="B252" s="12" t="s">
        <v>68</v>
      </c>
      <c r="C252" s="18">
        <v>4175.6000000000004</v>
      </c>
      <c r="D252" s="51">
        <v>3710.7616600000001</v>
      </c>
      <c r="G252" s="12" t="str" cm="1">
        <f t="array" ref="G252">_xlfn.IFS(
A252&lt;=-1,"(&gt;=100%)",
A252&lt;=-0.9,"(99.9%-90%)",
A252&lt;=-0.8,"(89.9%-80%)",
A252&lt;=-0.7,"(79.9%-70%)",
A252&lt;=-0.6,"(69.9%-60%)",
A252&lt;=-0.5,"(59.9%-50%)",
A252&lt;=-0.4,"(49.9%-40%)",
A252&lt;=-0.3,"(39.9%-30%)",
A252&lt;=-0.2,"(29.9%-20%)",
A252&lt;=-0.1,"(19.9%-10%)",
A252&lt;0,"(9.9%-0.01%)",
A252&lt;=0.0999,"0%-9.9%",
A252&lt;=0.1999,"10%-19.9%",
A252&lt;=0.2999,"20%-29.9%",
A252&lt;=0.3999,"30%-39.9%",
A252&lt;=0.4999,"40%-49.9%",
A252&lt;=0.5999,"50%-59.9%",
A252&lt;=0.6999,"60%-69.9%",
A252&lt;=0.7999,"70%-79.9%",
A252&lt;=0.8999,"80%-89.9%",
A252&lt;=0.999,"90%-99.9%",
A252&lt;=5,"&gt;100%",
A252&gt;5,"&gt;500%"
)</f>
        <v>(19.9%-10%)</v>
      </c>
      <c r="H252" s="15">
        <f t="shared" si="9"/>
        <v>-0.111322526104033</v>
      </c>
      <c r="I252" s="15">
        <f t="shared" si="10"/>
        <v>-0.111322526104033</v>
      </c>
      <c r="J252" s="12">
        <f t="shared" si="11"/>
        <v>1</v>
      </c>
    </row>
    <row r="253" spans="1:10" x14ac:dyDescent="0.25">
      <c r="A253" s="50">
        <v>-0.10552461595001829</v>
      </c>
      <c r="B253" s="12" t="s">
        <v>689</v>
      </c>
      <c r="C253" s="18">
        <v>1360.5</v>
      </c>
      <c r="D253" s="51">
        <v>1216.9337600000001</v>
      </c>
      <c r="G253" s="12" t="str" cm="1">
        <f t="array" ref="G253">_xlfn.IFS(
A253&lt;=-1,"(&gt;=100%)",
A253&lt;=-0.9,"(99.9%-90%)",
A253&lt;=-0.8,"(89.9%-80%)",
A253&lt;=-0.7,"(79.9%-70%)",
A253&lt;=-0.6,"(69.9%-60%)",
A253&lt;=-0.5,"(59.9%-50%)",
A253&lt;=-0.4,"(49.9%-40%)",
A253&lt;=-0.3,"(39.9%-30%)",
A253&lt;=-0.2,"(29.9%-20%)",
A253&lt;=-0.1,"(19.9%-10%)",
A253&lt;0,"(9.9%-0.01%)",
A253&lt;=0.0999,"0%-9.9%",
A253&lt;=0.1999,"10%-19.9%",
A253&lt;=0.2999,"20%-29.9%",
A253&lt;=0.3999,"30%-39.9%",
A253&lt;=0.4999,"40%-49.9%",
A253&lt;=0.5999,"50%-59.9%",
A253&lt;=0.6999,"60%-69.9%",
A253&lt;=0.7999,"70%-79.9%",
A253&lt;=0.8999,"80%-89.9%",
A253&lt;=0.999,"90%-99.9%",
A253&lt;=5,"&gt;100%",
A253&gt;5,"&gt;500%"
)</f>
        <v>(19.9%-10%)</v>
      </c>
      <c r="H253" s="15">
        <f t="shared" si="9"/>
        <v>-0.10552461595001829</v>
      </c>
      <c r="I253" s="15">
        <f t="shared" si="10"/>
        <v>-0.10552461595001829</v>
      </c>
      <c r="J253" s="12">
        <f t="shared" si="11"/>
        <v>1</v>
      </c>
    </row>
    <row r="254" spans="1:10" x14ac:dyDescent="0.25">
      <c r="A254" s="50">
        <v>-0.10478381063705446</v>
      </c>
      <c r="B254" s="12" t="s">
        <v>686</v>
      </c>
      <c r="C254" s="18">
        <v>171.1</v>
      </c>
      <c r="D254" s="51">
        <v>153.17148999999998</v>
      </c>
      <c r="G254" s="12" t="str" cm="1">
        <f t="array" ref="G254">_xlfn.IFS(
A254&lt;=-1,"(&gt;=100%)",
A254&lt;=-0.9,"(99.9%-90%)",
A254&lt;=-0.8,"(89.9%-80%)",
A254&lt;=-0.7,"(79.9%-70%)",
A254&lt;=-0.6,"(69.9%-60%)",
A254&lt;=-0.5,"(59.9%-50%)",
A254&lt;=-0.4,"(49.9%-40%)",
A254&lt;=-0.3,"(39.9%-30%)",
A254&lt;=-0.2,"(29.9%-20%)",
A254&lt;=-0.1,"(19.9%-10%)",
A254&lt;0,"(9.9%-0.01%)",
A254&lt;=0.0999,"0%-9.9%",
A254&lt;=0.1999,"10%-19.9%",
A254&lt;=0.2999,"20%-29.9%",
A254&lt;=0.3999,"30%-39.9%",
A254&lt;=0.4999,"40%-49.9%",
A254&lt;=0.5999,"50%-59.9%",
A254&lt;=0.6999,"60%-69.9%",
A254&lt;=0.7999,"70%-79.9%",
A254&lt;=0.8999,"80%-89.9%",
A254&lt;=0.999,"90%-99.9%",
A254&lt;=5,"&gt;100%",
A254&gt;5,"&gt;500%"
)</f>
        <v>(19.9%-10%)</v>
      </c>
      <c r="H254" s="15">
        <f t="shared" si="9"/>
        <v>-0.10478381063705446</v>
      </c>
      <c r="I254" s="15">
        <f t="shared" si="10"/>
        <v>-0.10478381063705446</v>
      </c>
      <c r="J254" s="12">
        <f t="shared" si="11"/>
        <v>1</v>
      </c>
    </row>
    <row r="255" spans="1:10" x14ac:dyDescent="0.25">
      <c r="A255" s="50">
        <v>-0.10433459841129748</v>
      </c>
      <c r="B255" s="12" t="s">
        <v>877</v>
      </c>
      <c r="C255" s="18">
        <v>226.6</v>
      </c>
      <c r="D255" s="51">
        <v>202.95777999999999</v>
      </c>
      <c r="G255" s="12" t="str" cm="1">
        <f t="array" ref="G255">_xlfn.IFS(
A255&lt;=-1,"(&gt;=100%)",
A255&lt;=-0.9,"(99.9%-90%)",
A255&lt;=-0.8,"(89.9%-80%)",
A255&lt;=-0.7,"(79.9%-70%)",
A255&lt;=-0.6,"(69.9%-60%)",
A255&lt;=-0.5,"(59.9%-50%)",
A255&lt;=-0.4,"(49.9%-40%)",
A255&lt;=-0.3,"(39.9%-30%)",
A255&lt;=-0.2,"(29.9%-20%)",
A255&lt;=-0.1,"(19.9%-10%)",
A255&lt;0,"(9.9%-0.01%)",
A255&lt;=0.0999,"0%-9.9%",
A255&lt;=0.1999,"10%-19.9%",
A255&lt;=0.2999,"20%-29.9%",
A255&lt;=0.3999,"30%-39.9%",
A255&lt;=0.4999,"40%-49.9%",
A255&lt;=0.5999,"50%-59.9%",
A255&lt;=0.6999,"60%-69.9%",
A255&lt;=0.7999,"70%-79.9%",
A255&lt;=0.8999,"80%-89.9%",
A255&lt;=0.999,"90%-99.9%",
A255&lt;=5,"&gt;100%",
A255&gt;5,"&gt;500%"
)</f>
        <v>(19.9%-10%)</v>
      </c>
      <c r="H255" s="15">
        <f t="shared" si="9"/>
        <v>-0.10433459841129748</v>
      </c>
      <c r="I255" s="15">
        <f t="shared" si="10"/>
        <v>-0.10433459841129748</v>
      </c>
      <c r="J255" s="12">
        <f t="shared" si="11"/>
        <v>1</v>
      </c>
    </row>
    <row r="256" spans="1:10" x14ac:dyDescent="0.25">
      <c r="A256" s="50">
        <v>-0.10415202774813248</v>
      </c>
      <c r="B256" s="12" t="s">
        <v>390</v>
      </c>
      <c r="C256" s="18">
        <v>562.20000000000005</v>
      </c>
      <c r="D256" s="51">
        <v>503.64572999999996</v>
      </c>
      <c r="G256" s="12" t="str" cm="1">
        <f t="array" ref="G256">_xlfn.IFS(
A256&lt;=-1,"(&gt;=100%)",
A256&lt;=-0.9,"(99.9%-90%)",
A256&lt;=-0.8,"(89.9%-80%)",
A256&lt;=-0.7,"(79.9%-70%)",
A256&lt;=-0.6,"(69.9%-60%)",
A256&lt;=-0.5,"(59.9%-50%)",
A256&lt;=-0.4,"(49.9%-40%)",
A256&lt;=-0.3,"(39.9%-30%)",
A256&lt;=-0.2,"(29.9%-20%)",
A256&lt;=-0.1,"(19.9%-10%)",
A256&lt;0,"(9.9%-0.01%)",
A256&lt;=0.0999,"0%-9.9%",
A256&lt;=0.1999,"10%-19.9%",
A256&lt;=0.2999,"20%-29.9%",
A256&lt;=0.3999,"30%-39.9%",
A256&lt;=0.4999,"40%-49.9%",
A256&lt;=0.5999,"50%-59.9%",
A256&lt;=0.6999,"60%-69.9%",
A256&lt;=0.7999,"70%-79.9%",
A256&lt;=0.8999,"80%-89.9%",
A256&lt;=0.999,"90%-99.9%",
A256&lt;=5,"&gt;100%",
A256&gt;5,"&gt;500%"
)</f>
        <v>(19.9%-10%)</v>
      </c>
      <c r="H256" s="15">
        <f t="shared" si="9"/>
        <v>-0.10415202774813248</v>
      </c>
      <c r="I256" s="15">
        <f t="shared" si="10"/>
        <v>-0.10415202774813248</v>
      </c>
      <c r="J256" s="12">
        <f t="shared" si="11"/>
        <v>1</v>
      </c>
    </row>
    <row r="257" spans="1:10" x14ac:dyDescent="0.25">
      <c r="A257" s="50">
        <v>-0.10302099866844214</v>
      </c>
      <c r="B257" s="12" t="s">
        <v>879</v>
      </c>
      <c r="C257" s="18">
        <v>1502</v>
      </c>
      <c r="D257" s="51">
        <v>1347.2624599999999</v>
      </c>
      <c r="G257" s="12" t="str" cm="1">
        <f t="array" ref="G257">_xlfn.IFS(
A257&lt;=-1,"(&gt;=100%)",
A257&lt;=-0.9,"(99.9%-90%)",
A257&lt;=-0.8,"(89.9%-80%)",
A257&lt;=-0.7,"(79.9%-70%)",
A257&lt;=-0.6,"(69.9%-60%)",
A257&lt;=-0.5,"(59.9%-50%)",
A257&lt;=-0.4,"(49.9%-40%)",
A257&lt;=-0.3,"(39.9%-30%)",
A257&lt;=-0.2,"(29.9%-20%)",
A257&lt;=-0.1,"(19.9%-10%)",
A257&lt;0,"(9.9%-0.01%)",
A257&lt;=0.0999,"0%-9.9%",
A257&lt;=0.1999,"10%-19.9%",
A257&lt;=0.2999,"20%-29.9%",
A257&lt;=0.3999,"30%-39.9%",
A257&lt;=0.4999,"40%-49.9%",
A257&lt;=0.5999,"50%-59.9%",
A257&lt;=0.6999,"60%-69.9%",
A257&lt;=0.7999,"70%-79.9%",
A257&lt;=0.8999,"80%-89.9%",
A257&lt;=0.999,"90%-99.9%",
A257&lt;=5,"&gt;100%",
A257&gt;5,"&gt;500%"
)</f>
        <v>(19.9%-10%)</v>
      </c>
      <c r="H257" s="15">
        <f t="shared" si="9"/>
        <v>-0.10302099866844214</v>
      </c>
      <c r="I257" s="15">
        <f t="shared" si="10"/>
        <v>-0.10302099866844214</v>
      </c>
      <c r="J257" s="12">
        <f t="shared" si="11"/>
        <v>1</v>
      </c>
    </row>
    <row r="258" spans="1:10" x14ac:dyDescent="0.25">
      <c r="A258" s="50">
        <v>-0.1016802431610942</v>
      </c>
      <c r="B258" s="12" t="s">
        <v>396</v>
      </c>
      <c r="C258" s="18">
        <v>131.6</v>
      </c>
      <c r="D258" s="51">
        <v>118.21888</v>
      </c>
      <c r="G258" s="12" t="str" cm="1">
        <f t="array" ref="G258">_xlfn.IFS(
A258&lt;=-1,"(&gt;=100%)",
A258&lt;=-0.9,"(99.9%-90%)",
A258&lt;=-0.8,"(89.9%-80%)",
A258&lt;=-0.7,"(79.9%-70%)",
A258&lt;=-0.6,"(69.9%-60%)",
A258&lt;=-0.5,"(59.9%-50%)",
A258&lt;=-0.4,"(49.9%-40%)",
A258&lt;=-0.3,"(39.9%-30%)",
A258&lt;=-0.2,"(29.9%-20%)",
A258&lt;=-0.1,"(19.9%-10%)",
A258&lt;0,"(9.9%-0.01%)",
A258&lt;=0.0999,"0%-9.9%",
A258&lt;=0.1999,"10%-19.9%",
A258&lt;=0.2999,"20%-29.9%",
A258&lt;=0.3999,"30%-39.9%",
A258&lt;=0.4999,"40%-49.9%",
A258&lt;=0.5999,"50%-59.9%",
A258&lt;=0.6999,"60%-69.9%",
A258&lt;=0.7999,"70%-79.9%",
A258&lt;=0.8999,"80%-89.9%",
A258&lt;=0.999,"90%-99.9%",
A258&lt;=5,"&gt;100%",
A258&gt;5,"&gt;500%"
)</f>
        <v>(19.9%-10%)</v>
      </c>
      <c r="H258" s="15">
        <f t="shared" si="9"/>
        <v>-0.1016802431610942</v>
      </c>
      <c r="I258" s="15">
        <f t="shared" si="10"/>
        <v>-0.1016802431610942</v>
      </c>
      <c r="J258" s="12">
        <f t="shared" si="11"/>
        <v>1</v>
      </c>
    </row>
    <row r="259" spans="1:10" x14ac:dyDescent="0.25">
      <c r="A259" s="50">
        <v>-0.10093851912123671</v>
      </c>
      <c r="B259" s="12" t="s">
        <v>695</v>
      </c>
      <c r="C259" s="18">
        <v>614.5</v>
      </c>
      <c r="D259" s="51">
        <v>552.47328000000005</v>
      </c>
      <c r="G259" s="12" t="str" cm="1">
        <f t="array" ref="G259">_xlfn.IFS(
A259&lt;=-1,"(&gt;=100%)",
A259&lt;=-0.9,"(99.9%-90%)",
A259&lt;=-0.8,"(89.9%-80%)",
A259&lt;=-0.7,"(79.9%-70%)",
A259&lt;=-0.6,"(69.9%-60%)",
A259&lt;=-0.5,"(59.9%-50%)",
A259&lt;=-0.4,"(49.9%-40%)",
A259&lt;=-0.3,"(39.9%-30%)",
A259&lt;=-0.2,"(29.9%-20%)",
A259&lt;=-0.1,"(19.9%-10%)",
A259&lt;0,"(9.9%-0.01%)",
A259&lt;=0.0999,"0%-9.9%",
A259&lt;=0.1999,"10%-19.9%",
A259&lt;=0.2999,"20%-29.9%",
A259&lt;=0.3999,"30%-39.9%",
A259&lt;=0.4999,"40%-49.9%",
A259&lt;=0.5999,"50%-59.9%",
A259&lt;=0.6999,"60%-69.9%",
A259&lt;=0.7999,"70%-79.9%",
A259&lt;=0.8999,"80%-89.9%",
A259&lt;=0.999,"90%-99.9%",
A259&lt;=5,"&gt;100%",
A259&gt;5,"&gt;500%"
)</f>
        <v>(19.9%-10%)</v>
      </c>
      <c r="H259" s="15">
        <f t="shared" si="9"/>
        <v>-0.10093851912123671</v>
      </c>
      <c r="I259" s="15">
        <f t="shared" si="10"/>
        <v>-0.10093851912123671</v>
      </c>
      <c r="J259" s="12">
        <f t="shared" si="11"/>
        <v>1</v>
      </c>
    </row>
    <row r="260" spans="1:10" x14ac:dyDescent="0.25">
      <c r="A260" s="50">
        <v>-9.8298032777604849E-2</v>
      </c>
      <c r="B260" s="12" t="s">
        <v>110</v>
      </c>
      <c r="C260" s="18">
        <v>3532.9</v>
      </c>
      <c r="D260" s="51">
        <v>3185.6228799999999</v>
      </c>
      <c r="G260" s="12" t="str" cm="1">
        <f t="array" ref="G260">_xlfn.IFS(
A260&lt;=-1,"(&gt;=100%)",
A260&lt;=-0.9,"(99.9%-90%)",
A260&lt;=-0.8,"(89.9%-80%)",
A260&lt;=-0.7,"(79.9%-70%)",
A260&lt;=-0.6,"(69.9%-60%)",
A260&lt;=-0.5,"(59.9%-50%)",
A260&lt;=-0.4,"(49.9%-40%)",
A260&lt;=-0.3,"(39.9%-30%)",
A260&lt;=-0.2,"(29.9%-20%)",
A260&lt;=-0.1,"(19.9%-10%)",
A260&lt;0,"(9.9%-0.01%)",
A260&lt;=0.0999,"0%-9.9%",
A260&lt;=0.1999,"10%-19.9%",
A260&lt;=0.2999,"20%-29.9%",
A260&lt;=0.3999,"30%-39.9%",
A260&lt;=0.4999,"40%-49.9%",
A260&lt;=0.5999,"50%-59.9%",
A260&lt;=0.6999,"60%-69.9%",
A260&lt;=0.7999,"70%-79.9%",
A260&lt;=0.8999,"80%-89.9%",
A260&lt;=0.999,"90%-99.9%",
A260&lt;=5,"&gt;100%",
A260&gt;5,"&gt;500%"
)</f>
        <v>(9.9%-0.01%)</v>
      </c>
      <c r="H260" s="15">
        <f t="shared" ref="H260:H323" si="12">IF(A260&lt;&gt;"",A260,#N/A)</f>
        <v>-9.8298032777604849E-2</v>
      </c>
      <c r="I260" s="15">
        <f t="shared" ref="I260:I323" si="13">IF(ISNUMBER(H260),H260,"")</f>
        <v>-9.8298032777604849E-2</v>
      </c>
      <c r="J260" s="12">
        <f t="shared" ref="J260:J323" si="14">IF(ISNUMBER(I260),IF(AND(I260&gt;=($M$14-$M$13),I260&lt;=($M$14+$M$13)),1,0),"")</f>
        <v>1</v>
      </c>
    </row>
    <row r="261" spans="1:10" x14ac:dyDescent="0.25">
      <c r="A261" s="50">
        <v>-9.6028255256363104E-2</v>
      </c>
      <c r="B261" s="12" t="s">
        <v>165</v>
      </c>
      <c r="C261" s="18">
        <v>271.10000000000002</v>
      </c>
      <c r="D261" s="51">
        <v>245.06673999999998</v>
      </c>
      <c r="G261" s="12" t="str" cm="1">
        <f t="array" ref="G261">_xlfn.IFS(
A261&lt;=-1,"(&gt;=100%)",
A261&lt;=-0.9,"(99.9%-90%)",
A261&lt;=-0.8,"(89.9%-80%)",
A261&lt;=-0.7,"(79.9%-70%)",
A261&lt;=-0.6,"(69.9%-60%)",
A261&lt;=-0.5,"(59.9%-50%)",
A261&lt;=-0.4,"(49.9%-40%)",
A261&lt;=-0.3,"(39.9%-30%)",
A261&lt;=-0.2,"(29.9%-20%)",
A261&lt;=-0.1,"(19.9%-10%)",
A261&lt;0,"(9.9%-0.01%)",
A261&lt;=0.0999,"0%-9.9%",
A261&lt;=0.1999,"10%-19.9%",
A261&lt;=0.2999,"20%-29.9%",
A261&lt;=0.3999,"30%-39.9%",
A261&lt;=0.4999,"40%-49.9%",
A261&lt;=0.5999,"50%-59.9%",
A261&lt;=0.6999,"60%-69.9%",
A261&lt;=0.7999,"70%-79.9%",
A261&lt;=0.8999,"80%-89.9%",
A261&lt;=0.999,"90%-99.9%",
A261&lt;=5,"&gt;100%",
A261&gt;5,"&gt;500%"
)</f>
        <v>(9.9%-0.01%)</v>
      </c>
      <c r="H261" s="15">
        <f t="shared" si="12"/>
        <v>-9.6028255256363104E-2</v>
      </c>
      <c r="I261" s="15">
        <f t="shared" si="13"/>
        <v>-9.6028255256363104E-2</v>
      </c>
      <c r="J261" s="12">
        <f t="shared" si="14"/>
        <v>1</v>
      </c>
    </row>
    <row r="262" spans="1:10" x14ac:dyDescent="0.25">
      <c r="A262" s="50">
        <v>-9.5728752464094471E-2</v>
      </c>
      <c r="B262" s="12" t="s">
        <v>258</v>
      </c>
      <c r="C262" s="18">
        <v>2485.6999999999998</v>
      </c>
      <c r="D262" s="51">
        <v>2247.7470400000002</v>
      </c>
      <c r="G262" s="12" t="str" cm="1">
        <f t="array" ref="G262">_xlfn.IFS(
A262&lt;=-1,"(&gt;=100%)",
A262&lt;=-0.9,"(99.9%-90%)",
A262&lt;=-0.8,"(89.9%-80%)",
A262&lt;=-0.7,"(79.9%-70%)",
A262&lt;=-0.6,"(69.9%-60%)",
A262&lt;=-0.5,"(59.9%-50%)",
A262&lt;=-0.4,"(49.9%-40%)",
A262&lt;=-0.3,"(39.9%-30%)",
A262&lt;=-0.2,"(29.9%-20%)",
A262&lt;=-0.1,"(19.9%-10%)",
A262&lt;0,"(9.9%-0.01%)",
A262&lt;=0.0999,"0%-9.9%",
A262&lt;=0.1999,"10%-19.9%",
A262&lt;=0.2999,"20%-29.9%",
A262&lt;=0.3999,"30%-39.9%",
A262&lt;=0.4999,"40%-49.9%",
A262&lt;=0.5999,"50%-59.9%",
A262&lt;=0.6999,"60%-69.9%",
A262&lt;=0.7999,"70%-79.9%",
A262&lt;=0.8999,"80%-89.9%",
A262&lt;=0.999,"90%-99.9%",
A262&lt;=5,"&gt;100%",
A262&gt;5,"&gt;500%"
)</f>
        <v>(9.9%-0.01%)</v>
      </c>
      <c r="H262" s="15">
        <f t="shared" si="12"/>
        <v>-9.5728752464094471E-2</v>
      </c>
      <c r="I262" s="15">
        <f t="shared" si="13"/>
        <v>-9.5728752464094471E-2</v>
      </c>
      <c r="J262" s="12">
        <f t="shared" si="14"/>
        <v>1</v>
      </c>
    </row>
    <row r="263" spans="1:10" x14ac:dyDescent="0.25">
      <c r="A263" s="50">
        <v>-9.5551816923773486E-2</v>
      </c>
      <c r="B263" s="12" t="s">
        <v>550</v>
      </c>
      <c r="C263" s="18">
        <v>3900.7139999999999</v>
      </c>
      <c r="D263" s="51">
        <v>3527.9936899999998</v>
      </c>
      <c r="G263" s="12" t="str" cm="1">
        <f t="array" ref="G263">_xlfn.IFS(
A263&lt;=-1,"(&gt;=100%)",
A263&lt;=-0.9,"(99.9%-90%)",
A263&lt;=-0.8,"(89.9%-80%)",
A263&lt;=-0.7,"(79.9%-70%)",
A263&lt;=-0.6,"(69.9%-60%)",
A263&lt;=-0.5,"(59.9%-50%)",
A263&lt;=-0.4,"(49.9%-40%)",
A263&lt;=-0.3,"(39.9%-30%)",
A263&lt;=-0.2,"(29.9%-20%)",
A263&lt;=-0.1,"(19.9%-10%)",
A263&lt;0,"(9.9%-0.01%)",
A263&lt;=0.0999,"0%-9.9%",
A263&lt;=0.1999,"10%-19.9%",
A263&lt;=0.2999,"20%-29.9%",
A263&lt;=0.3999,"30%-39.9%",
A263&lt;=0.4999,"40%-49.9%",
A263&lt;=0.5999,"50%-59.9%",
A263&lt;=0.6999,"60%-69.9%",
A263&lt;=0.7999,"70%-79.9%",
A263&lt;=0.8999,"80%-89.9%",
A263&lt;=0.999,"90%-99.9%",
A263&lt;=5,"&gt;100%",
A263&gt;5,"&gt;500%"
)</f>
        <v>(9.9%-0.01%)</v>
      </c>
      <c r="H263" s="15">
        <f t="shared" si="12"/>
        <v>-9.5551816923773486E-2</v>
      </c>
      <c r="I263" s="15">
        <f t="shared" si="13"/>
        <v>-9.5551816923773486E-2</v>
      </c>
      <c r="J263" s="12">
        <f t="shared" si="14"/>
        <v>1</v>
      </c>
    </row>
    <row r="264" spans="1:10" x14ac:dyDescent="0.25">
      <c r="A264" s="50">
        <v>-9.3978950695322361E-2</v>
      </c>
      <c r="B264" s="12" t="s">
        <v>975</v>
      </c>
      <c r="C264" s="18">
        <v>316.39999999999998</v>
      </c>
      <c r="D264" s="51">
        <v>286.66505999999998</v>
      </c>
      <c r="G264" s="12" t="str" cm="1">
        <f t="array" ref="G264">_xlfn.IFS(
A264&lt;=-1,"(&gt;=100%)",
A264&lt;=-0.9,"(99.9%-90%)",
A264&lt;=-0.8,"(89.9%-80%)",
A264&lt;=-0.7,"(79.9%-70%)",
A264&lt;=-0.6,"(69.9%-60%)",
A264&lt;=-0.5,"(59.9%-50%)",
A264&lt;=-0.4,"(49.9%-40%)",
A264&lt;=-0.3,"(39.9%-30%)",
A264&lt;=-0.2,"(29.9%-20%)",
A264&lt;=-0.1,"(19.9%-10%)",
A264&lt;0,"(9.9%-0.01%)",
A264&lt;=0.0999,"0%-9.9%",
A264&lt;=0.1999,"10%-19.9%",
A264&lt;=0.2999,"20%-29.9%",
A264&lt;=0.3999,"30%-39.9%",
A264&lt;=0.4999,"40%-49.9%",
A264&lt;=0.5999,"50%-59.9%",
A264&lt;=0.6999,"60%-69.9%",
A264&lt;=0.7999,"70%-79.9%",
A264&lt;=0.8999,"80%-89.9%",
A264&lt;=0.999,"90%-99.9%",
A264&lt;=5,"&gt;100%",
A264&gt;5,"&gt;500%"
)</f>
        <v>(9.9%-0.01%)</v>
      </c>
      <c r="H264" s="15">
        <f t="shared" si="12"/>
        <v>-9.3978950695322361E-2</v>
      </c>
      <c r="I264" s="15">
        <f t="shared" si="13"/>
        <v>-9.3978950695322361E-2</v>
      </c>
      <c r="J264" s="12">
        <f t="shared" si="14"/>
        <v>1</v>
      </c>
    </row>
    <row r="265" spans="1:10" x14ac:dyDescent="0.25">
      <c r="A265" s="50">
        <v>-9.3211350499211809E-2</v>
      </c>
      <c r="B265" s="12" t="s">
        <v>309</v>
      </c>
      <c r="C265" s="18">
        <v>380.6</v>
      </c>
      <c r="D265" s="51">
        <v>345.12376</v>
      </c>
      <c r="G265" s="12" t="str" cm="1">
        <f t="array" ref="G265">_xlfn.IFS(
A265&lt;=-1,"(&gt;=100%)",
A265&lt;=-0.9,"(99.9%-90%)",
A265&lt;=-0.8,"(89.9%-80%)",
A265&lt;=-0.7,"(79.9%-70%)",
A265&lt;=-0.6,"(69.9%-60%)",
A265&lt;=-0.5,"(59.9%-50%)",
A265&lt;=-0.4,"(49.9%-40%)",
A265&lt;=-0.3,"(39.9%-30%)",
A265&lt;=-0.2,"(29.9%-20%)",
A265&lt;=-0.1,"(19.9%-10%)",
A265&lt;0,"(9.9%-0.01%)",
A265&lt;=0.0999,"0%-9.9%",
A265&lt;=0.1999,"10%-19.9%",
A265&lt;=0.2999,"20%-29.9%",
A265&lt;=0.3999,"30%-39.9%",
A265&lt;=0.4999,"40%-49.9%",
A265&lt;=0.5999,"50%-59.9%",
A265&lt;=0.6999,"60%-69.9%",
A265&lt;=0.7999,"70%-79.9%",
A265&lt;=0.8999,"80%-89.9%",
A265&lt;=0.999,"90%-99.9%",
A265&lt;=5,"&gt;100%",
A265&gt;5,"&gt;500%"
)</f>
        <v>(9.9%-0.01%)</v>
      </c>
      <c r="H265" s="15">
        <f t="shared" si="12"/>
        <v>-9.3211350499211809E-2</v>
      </c>
      <c r="I265" s="15">
        <f t="shared" si="13"/>
        <v>-9.3211350499211809E-2</v>
      </c>
      <c r="J265" s="12">
        <f t="shared" si="14"/>
        <v>1</v>
      </c>
    </row>
    <row r="266" spans="1:10" x14ac:dyDescent="0.25">
      <c r="A266" s="50">
        <v>-9.2764918533604898E-2</v>
      </c>
      <c r="B266" s="12" t="s">
        <v>383</v>
      </c>
      <c r="C266" s="18">
        <v>196.4</v>
      </c>
      <c r="D266" s="51">
        <v>178.18097</v>
      </c>
      <c r="G266" s="12" t="str" cm="1">
        <f t="array" ref="G266">_xlfn.IFS(
A266&lt;=-1,"(&gt;=100%)",
A266&lt;=-0.9,"(99.9%-90%)",
A266&lt;=-0.8,"(89.9%-80%)",
A266&lt;=-0.7,"(79.9%-70%)",
A266&lt;=-0.6,"(69.9%-60%)",
A266&lt;=-0.5,"(59.9%-50%)",
A266&lt;=-0.4,"(49.9%-40%)",
A266&lt;=-0.3,"(39.9%-30%)",
A266&lt;=-0.2,"(29.9%-20%)",
A266&lt;=-0.1,"(19.9%-10%)",
A266&lt;0,"(9.9%-0.01%)",
A266&lt;=0.0999,"0%-9.9%",
A266&lt;=0.1999,"10%-19.9%",
A266&lt;=0.2999,"20%-29.9%",
A266&lt;=0.3999,"30%-39.9%",
A266&lt;=0.4999,"40%-49.9%",
A266&lt;=0.5999,"50%-59.9%",
A266&lt;=0.6999,"60%-69.9%",
A266&lt;=0.7999,"70%-79.9%",
A266&lt;=0.8999,"80%-89.9%",
A266&lt;=0.999,"90%-99.9%",
A266&lt;=5,"&gt;100%",
A266&gt;5,"&gt;500%"
)</f>
        <v>(9.9%-0.01%)</v>
      </c>
      <c r="H266" s="15">
        <f t="shared" si="12"/>
        <v>-9.2764918533604898E-2</v>
      </c>
      <c r="I266" s="15">
        <f t="shared" si="13"/>
        <v>-9.2764918533604898E-2</v>
      </c>
      <c r="J266" s="12">
        <f t="shared" si="14"/>
        <v>1</v>
      </c>
    </row>
    <row r="267" spans="1:10" x14ac:dyDescent="0.25">
      <c r="A267" s="50">
        <v>-9.1213267688559557E-2</v>
      </c>
      <c r="B267" s="12" t="s">
        <v>217</v>
      </c>
      <c r="C267" s="18">
        <v>1970.2</v>
      </c>
      <c r="D267" s="51">
        <v>1790.49162</v>
      </c>
      <c r="G267" s="12" t="str" cm="1">
        <f t="array" ref="G267">_xlfn.IFS(
A267&lt;=-1,"(&gt;=100%)",
A267&lt;=-0.9,"(99.9%-90%)",
A267&lt;=-0.8,"(89.9%-80%)",
A267&lt;=-0.7,"(79.9%-70%)",
A267&lt;=-0.6,"(69.9%-60%)",
A267&lt;=-0.5,"(59.9%-50%)",
A267&lt;=-0.4,"(49.9%-40%)",
A267&lt;=-0.3,"(39.9%-30%)",
A267&lt;=-0.2,"(29.9%-20%)",
A267&lt;=-0.1,"(19.9%-10%)",
A267&lt;0,"(9.9%-0.01%)",
A267&lt;=0.0999,"0%-9.9%",
A267&lt;=0.1999,"10%-19.9%",
A267&lt;=0.2999,"20%-29.9%",
A267&lt;=0.3999,"30%-39.9%",
A267&lt;=0.4999,"40%-49.9%",
A267&lt;=0.5999,"50%-59.9%",
A267&lt;=0.6999,"60%-69.9%",
A267&lt;=0.7999,"70%-79.9%",
A267&lt;=0.8999,"80%-89.9%",
A267&lt;=0.999,"90%-99.9%",
A267&lt;=5,"&gt;100%",
A267&gt;5,"&gt;500%"
)</f>
        <v>(9.9%-0.01%)</v>
      </c>
      <c r="H267" s="15">
        <f t="shared" si="12"/>
        <v>-9.1213267688559557E-2</v>
      </c>
      <c r="I267" s="15">
        <f t="shared" si="13"/>
        <v>-9.1213267688559557E-2</v>
      </c>
      <c r="J267" s="12">
        <f t="shared" si="14"/>
        <v>1</v>
      </c>
    </row>
    <row r="268" spans="1:10" x14ac:dyDescent="0.25">
      <c r="A268" s="50">
        <v>-9.1023114260081542E-2</v>
      </c>
      <c r="B268" s="12" t="s">
        <v>476</v>
      </c>
      <c r="C268" s="18">
        <v>4347.1000000000004</v>
      </c>
      <c r="D268" s="51">
        <v>3951.4134199999999</v>
      </c>
      <c r="G268" s="12" t="str" cm="1">
        <f t="array" ref="G268">_xlfn.IFS(
A268&lt;=-1,"(&gt;=100%)",
A268&lt;=-0.9,"(99.9%-90%)",
A268&lt;=-0.8,"(89.9%-80%)",
A268&lt;=-0.7,"(79.9%-70%)",
A268&lt;=-0.6,"(69.9%-60%)",
A268&lt;=-0.5,"(59.9%-50%)",
A268&lt;=-0.4,"(49.9%-40%)",
A268&lt;=-0.3,"(39.9%-30%)",
A268&lt;=-0.2,"(29.9%-20%)",
A268&lt;=-0.1,"(19.9%-10%)",
A268&lt;0,"(9.9%-0.01%)",
A268&lt;=0.0999,"0%-9.9%",
A268&lt;=0.1999,"10%-19.9%",
A268&lt;=0.2999,"20%-29.9%",
A268&lt;=0.3999,"30%-39.9%",
A268&lt;=0.4999,"40%-49.9%",
A268&lt;=0.5999,"50%-59.9%",
A268&lt;=0.6999,"60%-69.9%",
A268&lt;=0.7999,"70%-79.9%",
A268&lt;=0.8999,"80%-89.9%",
A268&lt;=0.999,"90%-99.9%",
A268&lt;=5,"&gt;100%",
A268&gt;5,"&gt;500%"
)</f>
        <v>(9.9%-0.01%)</v>
      </c>
      <c r="H268" s="15">
        <f t="shared" si="12"/>
        <v>-9.1023114260081542E-2</v>
      </c>
      <c r="I268" s="15">
        <f t="shared" si="13"/>
        <v>-9.1023114260081542E-2</v>
      </c>
      <c r="J268" s="12">
        <f t="shared" si="14"/>
        <v>1</v>
      </c>
    </row>
    <row r="269" spans="1:10" x14ac:dyDescent="0.25">
      <c r="A269" s="50">
        <v>-9.0563910646939347E-2</v>
      </c>
      <c r="B269" s="12" t="s">
        <v>379</v>
      </c>
      <c r="C269" s="18">
        <v>344.7</v>
      </c>
      <c r="D269" s="51">
        <v>313.48262</v>
      </c>
      <c r="G269" s="12" t="str" cm="1">
        <f t="array" ref="G269">_xlfn.IFS(
A269&lt;=-1,"(&gt;=100%)",
A269&lt;=-0.9,"(99.9%-90%)",
A269&lt;=-0.8,"(89.9%-80%)",
A269&lt;=-0.7,"(79.9%-70%)",
A269&lt;=-0.6,"(69.9%-60%)",
A269&lt;=-0.5,"(59.9%-50%)",
A269&lt;=-0.4,"(49.9%-40%)",
A269&lt;=-0.3,"(39.9%-30%)",
A269&lt;=-0.2,"(29.9%-20%)",
A269&lt;=-0.1,"(19.9%-10%)",
A269&lt;0,"(9.9%-0.01%)",
A269&lt;=0.0999,"0%-9.9%",
A269&lt;=0.1999,"10%-19.9%",
A269&lt;=0.2999,"20%-29.9%",
A269&lt;=0.3999,"30%-39.9%",
A269&lt;=0.4999,"40%-49.9%",
A269&lt;=0.5999,"50%-59.9%",
A269&lt;=0.6999,"60%-69.9%",
A269&lt;=0.7999,"70%-79.9%",
A269&lt;=0.8999,"80%-89.9%",
A269&lt;=0.999,"90%-99.9%",
A269&lt;=5,"&gt;100%",
A269&gt;5,"&gt;500%"
)</f>
        <v>(9.9%-0.01%)</v>
      </c>
      <c r="H269" s="15">
        <f t="shared" si="12"/>
        <v>-9.0563910646939347E-2</v>
      </c>
      <c r="I269" s="15">
        <f t="shared" si="13"/>
        <v>-9.0563910646939347E-2</v>
      </c>
      <c r="J269" s="12">
        <f t="shared" si="14"/>
        <v>1</v>
      </c>
    </row>
    <row r="270" spans="1:10" x14ac:dyDescent="0.25">
      <c r="A270" s="50">
        <v>-9.0128988644567351E-2</v>
      </c>
      <c r="B270" s="12" t="s">
        <v>780</v>
      </c>
      <c r="C270" s="18">
        <v>775.28530000000001</v>
      </c>
      <c r="D270" s="51">
        <v>705.40962000000002</v>
      </c>
      <c r="G270" s="12" t="str" cm="1">
        <f t="array" ref="G270">_xlfn.IFS(
A270&lt;=-1,"(&gt;=100%)",
A270&lt;=-0.9,"(99.9%-90%)",
A270&lt;=-0.8,"(89.9%-80%)",
A270&lt;=-0.7,"(79.9%-70%)",
A270&lt;=-0.6,"(69.9%-60%)",
A270&lt;=-0.5,"(59.9%-50%)",
A270&lt;=-0.4,"(49.9%-40%)",
A270&lt;=-0.3,"(39.9%-30%)",
A270&lt;=-0.2,"(29.9%-20%)",
A270&lt;=-0.1,"(19.9%-10%)",
A270&lt;0,"(9.9%-0.01%)",
A270&lt;=0.0999,"0%-9.9%",
A270&lt;=0.1999,"10%-19.9%",
A270&lt;=0.2999,"20%-29.9%",
A270&lt;=0.3999,"30%-39.9%",
A270&lt;=0.4999,"40%-49.9%",
A270&lt;=0.5999,"50%-59.9%",
A270&lt;=0.6999,"60%-69.9%",
A270&lt;=0.7999,"70%-79.9%",
A270&lt;=0.8999,"80%-89.9%",
A270&lt;=0.999,"90%-99.9%",
A270&lt;=5,"&gt;100%",
A270&gt;5,"&gt;500%"
)</f>
        <v>(9.9%-0.01%)</v>
      </c>
      <c r="H270" s="15">
        <f t="shared" si="12"/>
        <v>-9.0128988644567351E-2</v>
      </c>
      <c r="I270" s="15">
        <f t="shared" si="13"/>
        <v>-9.0128988644567351E-2</v>
      </c>
      <c r="J270" s="12">
        <f t="shared" si="14"/>
        <v>1</v>
      </c>
    </row>
    <row r="271" spans="1:10" x14ac:dyDescent="0.25">
      <c r="A271" s="50">
        <v>-8.9744808743169466E-2</v>
      </c>
      <c r="B271" s="12" t="s">
        <v>854</v>
      </c>
      <c r="C271" s="18">
        <v>18.3</v>
      </c>
      <c r="D271" s="51">
        <v>16.65767</v>
      </c>
      <c r="G271" s="12" t="str" cm="1">
        <f t="array" ref="G271">_xlfn.IFS(
A271&lt;=-1,"(&gt;=100%)",
A271&lt;=-0.9,"(99.9%-90%)",
A271&lt;=-0.8,"(89.9%-80%)",
A271&lt;=-0.7,"(79.9%-70%)",
A271&lt;=-0.6,"(69.9%-60%)",
A271&lt;=-0.5,"(59.9%-50%)",
A271&lt;=-0.4,"(49.9%-40%)",
A271&lt;=-0.3,"(39.9%-30%)",
A271&lt;=-0.2,"(29.9%-20%)",
A271&lt;=-0.1,"(19.9%-10%)",
A271&lt;0,"(9.9%-0.01%)",
A271&lt;=0.0999,"0%-9.9%",
A271&lt;=0.1999,"10%-19.9%",
A271&lt;=0.2999,"20%-29.9%",
A271&lt;=0.3999,"30%-39.9%",
A271&lt;=0.4999,"40%-49.9%",
A271&lt;=0.5999,"50%-59.9%",
A271&lt;=0.6999,"60%-69.9%",
A271&lt;=0.7999,"70%-79.9%",
A271&lt;=0.8999,"80%-89.9%",
A271&lt;=0.999,"90%-99.9%",
A271&lt;=5,"&gt;100%",
A271&gt;5,"&gt;500%"
)</f>
        <v>(9.9%-0.01%)</v>
      </c>
      <c r="H271" s="15">
        <f t="shared" si="12"/>
        <v>-8.9744808743169466E-2</v>
      </c>
      <c r="I271" s="15">
        <f t="shared" si="13"/>
        <v>-8.9744808743169466E-2</v>
      </c>
      <c r="J271" s="12">
        <f t="shared" si="14"/>
        <v>1</v>
      </c>
    </row>
    <row r="272" spans="1:10" x14ac:dyDescent="0.25">
      <c r="A272" s="50">
        <v>-8.9256728011472261E-2</v>
      </c>
      <c r="B272" s="12" t="s">
        <v>50</v>
      </c>
      <c r="C272" s="18">
        <v>836.8</v>
      </c>
      <c r="D272" s="51">
        <v>762.10996999999998</v>
      </c>
      <c r="G272" s="12" t="str" cm="1">
        <f t="array" ref="G272">_xlfn.IFS(
A272&lt;=-1,"(&gt;=100%)",
A272&lt;=-0.9,"(99.9%-90%)",
A272&lt;=-0.8,"(89.9%-80%)",
A272&lt;=-0.7,"(79.9%-70%)",
A272&lt;=-0.6,"(69.9%-60%)",
A272&lt;=-0.5,"(59.9%-50%)",
A272&lt;=-0.4,"(49.9%-40%)",
A272&lt;=-0.3,"(39.9%-30%)",
A272&lt;=-0.2,"(29.9%-20%)",
A272&lt;=-0.1,"(19.9%-10%)",
A272&lt;0,"(9.9%-0.01%)",
A272&lt;=0.0999,"0%-9.9%",
A272&lt;=0.1999,"10%-19.9%",
A272&lt;=0.2999,"20%-29.9%",
A272&lt;=0.3999,"30%-39.9%",
A272&lt;=0.4999,"40%-49.9%",
A272&lt;=0.5999,"50%-59.9%",
A272&lt;=0.6999,"60%-69.9%",
A272&lt;=0.7999,"70%-79.9%",
A272&lt;=0.8999,"80%-89.9%",
A272&lt;=0.999,"90%-99.9%",
A272&lt;=5,"&gt;100%",
A272&gt;5,"&gt;500%"
)</f>
        <v>(9.9%-0.01%)</v>
      </c>
      <c r="H272" s="15">
        <f t="shared" si="12"/>
        <v>-8.9256728011472261E-2</v>
      </c>
      <c r="I272" s="15">
        <f t="shared" si="13"/>
        <v>-8.9256728011472261E-2</v>
      </c>
      <c r="J272" s="12">
        <f t="shared" si="14"/>
        <v>1</v>
      </c>
    </row>
    <row r="273" spans="1:10" x14ac:dyDescent="0.25">
      <c r="A273" s="50">
        <v>-8.4387967914438464E-2</v>
      </c>
      <c r="B273" s="12" t="s">
        <v>955</v>
      </c>
      <c r="C273" s="18">
        <v>149.6</v>
      </c>
      <c r="D273" s="51">
        <v>136.97556</v>
      </c>
      <c r="G273" s="12" t="str" cm="1">
        <f t="array" ref="G273">_xlfn.IFS(
A273&lt;=-1,"(&gt;=100%)",
A273&lt;=-0.9,"(99.9%-90%)",
A273&lt;=-0.8,"(89.9%-80%)",
A273&lt;=-0.7,"(79.9%-70%)",
A273&lt;=-0.6,"(69.9%-60%)",
A273&lt;=-0.5,"(59.9%-50%)",
A273&lt;=-0.4,"(49.9%-40%)",
A273&lt;=-0.3,"(39.9%-30%)",
A273&lt;=-0.2,"(29.9%-20%)",
A273&lt;=-0.1,"(19.9%-10%)",
A273&lt;0,"(9.9%-0.01%)",
A273&lt;=0.0999,"0%-9.9%",
A273&lt;=0.1999,"10%-19.9%",
A273&lt;=0.2999,"20%-29.9%",
A273&lt;=0.3999,"30%-39.9%",
A273&lt;=0.4999,"40%-49.9%",
A273&lt;=0.5999,"50%-59.9%",
A273&lt;=0.6999,"60%-69.9%",
A273&lt;=0.7999,"70%-79.9%",
A273&lt;=0.8999,"80%-89.9%",
A273&lt;=0.999,"90%-99.9%",
A273&lt;=5,"&gt;100%",
A273&gt;5,"&gt;500%"
)</f>
        <v>(9.9%-0.01%)</v>
      </c>
      <c r="H273" s="15">
        <f t="shared" si="12"/>
        <v>-8.4387967914438464E-2</v>
      </c>
      <c r="I273" s="15">
        <f t="shared" si="13"/>
        <v>-8.4387967914438464E-2</v>
      </c>
      <c r="J273" s="12">
        <f t="shared" si="14"/>
        <v>1</v>
      </c>
    </row>
    <row r="274" spans="1:10" x14ac:dyDescent="0.25">
      <c r="A274" s="50">
        <v>-8.3560958904109625E-2</v>
      </c>
      <c r="B274" s="12" t="s">
        <v>927</v>
      </c>
      <c r="C274" s="18">
        <v>511</v>
      </c>
      <c r="D274" s="51">
        <v>468.30034999999998</v>
      </c>
      <c r="G274" s="12" t="str" cm="1">
        <f t="array" ref="G274">_xlfn.IFS(
A274&lt;=-1,"(&gt;=100%)",
A274&lt;=-0.9,"(99.9%-90%)",
A274&lt;=-0.8,"(89.9%-80%)",
A274&lt;=-0.7,"(79.9%-70%)",
A274&lt;=-0.6,"(69.9%-60%)",
A274&lt;=-0.5,"(59.9%-50%)",
A274&lt;=-0.4,"(49.9%-40%)",
A274&lt;=-0.3,"(39.9%-30%)",
A274&lt;=-0.2,"(29.9%-20%)",
A274&lt;=-0.1,"(19.9%-10%)",
A274&lt;0,"(9.9%-0.01%)",
A274&lt;=0.0999,"0%-9.9%",
A274&lt;=0.1999,"10%-19.9%",
A274&lt;=0.2999,"20%-29.9%",
A274&lt;=0.3999,"30%-39.9%",
A274&lt;=0.4999,"40%-49.9%",
A274&lt;=0.5999,"50%-59.9%",
A274&lt;=0.6999,"60%-69.9%",
A274&lt;=0.7999,"70%-79.9%",
A274&lt;=0.8999,"80%-89.9%",
A274&lt;=0.999,"90%-99.9%",
A274&lt;=5,"&gt;100%",
A274&gt;5,"&gt;500%"
)</f>
        <v>(9.9%-0.01%)</v>
      </c>
      <c r="H274" s="15">
        <f t="shared" si="12"/>
        <v>-8.3560958904109625E-2</v>
      </c>
      <c r="I274" s="15">
        <f t="shared" si="13"/>
        <v>-8.3560958904109625E-2</v>
      </c>
      <c r="J274" s="12">
        <f t="shared" si="14"/>
        <v>1</v>
      </c>
    </row>
    <row r="275" spans="1:10" x14ac:dyDescent="0.25">
      <c r="A275" s="50">
        <v>-8.2707354184277229E-2</v>
      </c>
      <c r="B275" s="12" t="s">
        <v>251</v>
      </c>
      <c r="C275" s="18">
        <v>118.3</v>
      </c>
      <c r="D275" s="51">
        <v>108.51572</v>
      </c>
      <c r="G275" s="12" t="str" cm="1">
        <f t="array" ref="G275">_xlfn.IFS(
A275&lt;=-1,"(&gt;=100%)",
A275&lt;=-0.9,"(99.9%-90%)",
A275&lt;=-0.8,"(89.9%-80%)",
A275&lt;=-0.7,"(79.9%-70%)",
A275&lt;=-0.6,"(69.9%-60%)",
A275&lt;=-0.5,"(59.9%-50%)",
A275&lt;=-0.4,"(49.9%-40%)",
A275&lt;=-0.3,"(39.9%-30%)",
A275&lt;=-0.2,"(29.9%-20%)",
A275&lt;=-0.1,"(19.9%-10%)",
A275&lt;0,"(9.9%-0.01%)",
A275&lt;=0.0999,"0%-9.9%",
A275&lt;=0.1999,"10%-19.9%",
A275&lt;=0.2999,"20%-29.9%",
A275&lt;=0.3999,"30%-39.9%",
A275&lt;=0.4999,"40%-49.9%",
A275&lt;=0.5999,"50%-59.9%",
A275&lt;=0.6999,"60%-69.9%",
A275&lt;=0.7999,"70%-79.9%",
A275&lt;=0.8999,"80%-89.9%",
A275&lt;=0.999,"90%-99.9%",
A275&lt;=5,"&gt;100%",
A275&gt;5,"&gt;500%"
)</f>
        <v>(9.9%-0.01%)</v>
      </c>
      <c r="H275" s="15">
        <f t="shared" si="12"/>
        <v>-8.2707354184277229E-2</v>
      </c>
      <c r="I275" s="15">
        <f t="shared" si="13"/>
        <v>-8.2707354184277229E-2</v>
      </c>
      <c r="J275" s="12">
        <f t="shared" si="14"/>
        <v>1</v>
      </c>
    </row>
    <row r="276" spans="1:10" x14ac:dyDescent="0.25">
      <c r="A276" s="50">
        <v>-8.2479798598949175E-2</v>
      </c>
      <c r="B276" s="12" t="s">
        <v>185</v>
      </c>
      <c r="C276" s="18">
        <v>1142</v>
      </c>
      <c r="D276" s="51">
        <v>1047.80807</v>
      </c>
      <c r="G276" s="12" t="str" cm="1">
        <f t="array" ref="G276">_xlfn.IFS(
A276&lt;=-1,"(&gt;=100%)",
A276&lt;=-0.9,"(99.9%-90%)",
A276&lt;=-0.8,"(89.9%-80%)",
A276&lt;=-0.7,"(79.9%-70%)",
A276&lt;=-0.6,"(69.9%-60%)",
A276&lt;=-0.5,"(59.9%-50%)",
A276&lt;=-0.4,"(49.9%-40%)",
A276&lt;=-0.3,"(39.9%-30%)",
A276&lt;=-0.2,"(29.9%-20%)",
A276&lt;=-0.1,"(19.9%-10%)",
A276&lt;0,"(9.9%-0.01%)",
A276&lt;=0.0999,"0%-9.9%",
A276&lt;=0.1999,"10%-19.9%",
A276&lt;=0.2999,"20%-29.9%",
A276&lt;=0.3999,"30%-39.9%",
A276&lt;=0.4999,"40%-49.9%",
A276&lt;=0.5999,"50%-59.9%",
A276&lt;=0.6999,"60%-69.9%",
A276&lt;=0.7999,"70%-79.9%",
A276&lt;=0.8999,"80%-89.9%",
A276&lt;=0.999,"90%-99.9%",
A276&lt;=5,"&gt;100%",
A276&gt;5,"&gt;500%"
)</f>
        <v>(9.9%-0.01%)</v>
      </c>
      <c r="H276" s="15">
        <f t="shared" si="12"/>
        <v>-8.2479798598949175E-2</v>
      </c>
      <c r="I276" s="15">
        <f t="shared" si="13"/>
        <v>-8.2479798598949175E-2</v>
      </c>
      <c r="J276" s="12">
        <f t="shared" si="14"/>
        <v>1</v>
      </c>
    </row>
    <row r="277" spans="1:10" x14ac:dyDescent="0.25">
      <c r="A277" s="50">
        <v>-8.2044760037447317E-2</v>
      </c>
      <c r="B277" s="12" t="s">
        <v>766</v>
      </c>
      <c r="C277" s="18">
        <v>384.96840000000003</v>
      </c>
      <c r="D277" s="51">
        <v>353.38376</v>
      </c>
      <c r="G277" s="12" t="str" cm="1">
        <f t="array" ref="G277">_xlfn.IFS(
A277&lt;=-1,"(&gt;=100%)",
A277&lt;=-0.9,"(99.9%-90%)",
A277&lt;=-0.8,"(89.9%-80%)",
A277&lt;=-0.7,"(79.9%-70%)",
A277&lt;=-0.6,"(69.9%-60%)",
A277&lt;=-0.5,"(59.9%-50%)",
A277&lt;=-0.4,"(49.9%-40%)",
A277&lt;=-0.3,"(39.9%-30%)",
A277&lt;=-0.2,"(29.9%-20%)",
A277&lt;=-0.1,"(19.9%-10%)",
A277&lt;0,"(9.9%-0.01%)",
A277&lt;=0.0999,"0%-9.9%",
A277&lt;=0.1999,"10%-19.9%",
A277&lt;=0.2999,"20%-29.9%",
A277&lt;=0.3999,"30%-39.9%",
A277&lt;=0.4999,"40%-49.9%",
A277&lt;=0.5999,"50%-59.9%",
A277&lt;=0.6999,"60%-69.9%",
A277&lt;=0.7999,"70%-79.9%",
A277&lt;=0.8999,"80%-89.9%",
A277&lt;=0.999,"90%-99.9%",
A277&lt;=5,"&gt;100%",
A277&gt;5,"&gt;500%"
)</f>
        <v>(9.9%-0.01%)</v>
      </c>
      <c r="H277" s="15">
        <f t="shared" si="12"/>
        <v>-8.2044760037447317E-2</v>
      </c>
      <c r="I277" s="15">
        <f t="shared" si="13"/>
        <v>-8.2044760037447317E-2</v>
      </c>
      <c r="J277" s="12">
        <f t="shared" si="14"/>
        <v>1</v>
      </c>
    </row>
    <row r="278" spans="1:10" x14ac:dyDescent="0.25">
      <c r="A278" s="50">
        <v>-8.173205596742189E-2</v>
      </c>
      <c r="B278" s="12" t="s">
        <v>913</v>
      </c>
      <c r="C278" s="18">
        <v>957.69999999999993</v>
      </c>
      <c r="D278" s="51">
        <v>879.42520999999999</v>
      </c>
      <c r="G278" s="12" t="str" cm="1">
        <f t="array" ref="G278">_xlfn.IFS(
A278&lt;=-1,"(&gt;=100%)",
A278&lt;=-0.9,"(99.9%-90%)",
A278&lt;=-0.8,"(89.9%-80%)",
A278&lt;=-0.7,"(79.9%-70%)",
A278&lt;=-0.6,"(69.9%-60%)",
A278&lt;=-0.5,"(59.9%-50%)",
A278&lt;=-0.4,"(49.9%-40%)",
A278&lt;=-0.3,"(39.9%-30%)",
A278&lt;=-0.2,"(29.9%-20%)",
A278&lt;=-0.1,"(19.9%-10%)",
A278&lt;0,"(9.9%-0.01%)",
A278&lt;=0.0999,"0%-9.9%",
A278&lt;=0.1999,"10%-19.9%",
A278&lt;=0.2999,"20%-29.9%",
A278&lt;=0.3999,"30%-39.9%",
A278&lt;=0.4999,"40%-49.9%",
A278&lt;=0.5999,"50%-59.9%",
A278&lt;=0.6999,"60%-69.9%",
A278&lt;=0.7999,"70%-79.9%",
A278&lt;=0.8999,"80%-89.9%",
A278&lt;=0.999,"90%-99.9%",
A278&lt;=5,"&gt;100%",
A278&gt;5,"&gt;500%"
)</f>
        <v>(9.9%-0.01%)</v>
      </c>
      <c r="H278" s="15">
        <f t="shared" si="12"/>
        <v>-8.173205596742189E-2</v>
      </c>
      <c r="I278" s="15">
        <f t="shared" si="13"/>
        <v>-8.173205596742189E-2</v>
      </c>
      <c r="J278" s="12">
        <f t="shared" si="14"/>
        <v>1</v>
      </c>
    </row>
    <row r="279" spans="1:10" x14ac:dyDescent="0.25">
      <c r="A279" s="50">
        <v>-8.1676259798544176E-2</v>
      </c>
      <c r="B279" s="12" t="s">
        <v>403</v>
      </c>
      <c r="C279" s="18">
        <v>2000.0419999999999</v>
      </c>
      <c r="D279" s="51">
        <v>1836.68605</v>
      </c>
      <c r="G279" s="12" t="str" cm="1">
        <f t="array" ref="G279">_xlfn.IFS(
A279&lt;=-1,"(&gt;=100%)",
A279&lt;=-0.9,"(99.9%-90%)",
A279&lt;=-0.8,"(89.9%-80%)",
A279&lt;=-0.7,"(79.9%-70%)",
A279&lt;=-0.6,"(69.9%-60%)",
A279&lt;=-0.5,"(59.9%-50%)",
A279&lt;=-0.4,"(49.9%-40%)",
A279&lt;=-0.3,"(39.9%-30%)",
A279&lt;=-0.2,"(29.9%-20%)",
A279&lt;=-0.1,"(19.9%-10%)",
A279&lt;0,"(9.9%-0.01%)",
A279&lt;=0.0999,"0%-9.9%",
A279&lt;=0.1999,"10%-19.9%",
A279&lt;=0.2999,"20%-29.9%",
A279&lt;=0.3999,"30%-39.9%",
A279&lt;=0.4999,"40%-49.9%",
A279&lt;=0.5999,"50%-59.9%",
A279&lt;=0.6999,"60%-69.9%",
A279&lt;=0.7999,"70%-79.9%",
A279&lt;=0.8999,"80%-89.9%",
A279&lt;=0.999,"90%-99.9%",
A279&lt;=5,"&gt;100%",
A279&gt;5,"&gt;500%"
)</f>
        <v>(9.9%-0.01%)</v>
      </c>
      <c r="H279" s="15">
        <f t="shared" si="12"/>
        <v>-8.1676259798544176E-2</v>
      </c>
      <c r="I279" s="15">
        <f t="shared" si="13"/>
        <v>-8.1676259798544176E-2</v>
      </c>
      <c r="J279" s="12">
        <f t="shared" si="14"/>
        <v>1</v>
      </c>
    </row>
    <row r="280" spans="1:10" x14ac:dyDescent="0.25">
      <c r="A280" s="50">
        <v>-8.1661263525305366E-2</v>
      </c>
      <c r="B280" s="12" t="s">
        <v>179</v>
      </c>
      <c r="C280" s="18">
        <v>1432.5</v>
      </c>
      <c r="D280" s="51">
        <v>1315.5202400000001</v>
      </c>
      <c r="G280" s="12" t="str" cm="1">
        <f t="array" ref="G280">_xlfn.IFS(
A280&lt;=-1,"(&gt;=100%)",
A280&lt;=-0.9,"(99.9%-90%)",
A280&lt;=-0.8,"(89.9%-80%)",
A280&lt;=-0.7,"(79.9%-70%)",
A280&lt;=-0.6,"(69.9%-60%)",
A280&lt;=-0.5,"(59.9%-50%)",
A280&lt;=-0.4,"(49.9%-40%)",
A280&lt;=-0.3,"(39.9%-30%)",
A280&lt;=-0.2,"(29.9%-20%)",
A280&lt;=-0.1,"(19.9%-10%)",
A280&lt;0,"(9.9%-0.01%)",
A280&lt;=0.0999,"0%-9.9%",
A280&lt;=0.1999,"10%-19.9%",
A280&lt;=0.2999,"20%-29.9%",
A280&lt;=0.3999,"30%-39.9%",
A280&lt;=0.4999,"40%-49.9%",
A280&lt;=0.5999,"50%-59.9%",
A280&lt;=0.6999,"60%-69.9%",
A280&lt;=0.7999,"70%-79.9%",
A280&lt;=0.8999,"80%-89.9%",
A280&lt;=0.999,"90%-99.9%",
A280&lt;=5,"&gt;100%",
A280&gt;5,"&gt;500%"
)</f>
        <v>(9.9%-0.01%)</v>
      </c>
      <c r="H280" s="15">
        <f t="shared" si="12"/>
        <v>-8.1661263525305366E-2</v>
      </c>
      <c r="I280" s="15">
        <f t="shared" si="13"/>
        <v>-8.1661263525305366E-2</v>
      </c>
      <c r="J280" s="12">
        <f t="shared" si="14"/>
        <v>1</v>
      </c>
    </row>
    <row r="281" spans="1:10" x14ac:dyDescent="0.25">
      <c r="A281" s="50">
        <v>-8.1005301137940647E-2</v>
      </c>
      <c r="B281" s="12" t="s">
        <v>249</v>
      </c>
      <c r="C281" s="18">
        <v>360.3</v>
      </c>
      <c r="D281" s="51">
        <v>331.11378999999999</v>
      </c>
      <c r="G281" s="12" t="str" cm="1">
        <f t="array" ref="G281">_xlfn.IFS(
A281&lt;=-1,"(&gt;=100%)",
A281&lt;=-0.9,"(99.9%-90%)",
A281&lt;=-0.8,"(89.9%-80%)",
A281&lt;=-0.7,"(79.9%-70%)",
A281&lt;=-0.6,"(69.9%-60%)",
A281&lt;=-0.5,"(59.9%-50%)",
A281&lt;=-0.4,"(49.9%-40%)",
A281&lt;=-0.3,"(39.9%-30%)",
A281&lt;=-0.2,"(29.9%-20%)",
A281&lt;=-0.1,"(19.9%-10%)",
A281&lt;0,"(9.9%-0.01%)",
A281&lt;=0.0999,"0%-9.9%",
A281&lt;=0.1999,"10%-19.9%",
A281&lt;=0.2999,"20%-29.9%",
A281&lt;=0.3999,"30%-39.9%",
A281&lt;=0.4999,"40%-49.9%",
A281&lt;=0.5999,"50%-59.9%",
A281&lt;=0.6999,"60%-69.9%",
A281&lt;=0.7999,"70%-79.9%",
A281&lt;=0.8999,"80%-89.9%",
A281&lt;=0.999,"90%-99.9%",
A281&lt;=5,"&gt;100%",
A281&gt;5,"&gt;500%"
)</f>
        <v>(9.9%-0.01%)</v>
      </c>
      <c r="H281" s="15">
        <f t="shared" si="12"/>
        <v>-8.1005301137940647E-2</v>
      </c>
      <c r="I281" s="15">
        <f t="shared" si="13"/>
        <v>-8.1005301137940647E-2</v>
      </c>
      <c r="J281" s="12">
        <f t="shared" si="14"/>
        <v>1</v>
      </c>
    </row>
    <row r="282" spans="1:10" x14ac:dyDescent="0.25">
      <c r="A282" s="50">
        <v>-7.642258771929826E-2</v>
      </c>
      <c r="B282" s="12" t="s">
        <v>132</v>
      </c>
      <c r="C282" s="18">
        <v>45.6</v>
      </c>
      <c r="D282" s="51">
        <v>42.115130000000001</v>
      </c>
      <c r="G282" s="12" t="str" cm="1">
        <f t="array" ref="G282">_xlfn.IFS(
A282&lt;=-1,"(&gt;=100%)",
A282&lt;=-0.9,"(99.9%-90%)",
A282&lt;=-0.8,"(89.9%-80%)",
A282&lt;=-0.7,"(79.9%-70%)",
A282&lt;=-0.6,"(69.9%-60%)",
A282&lt;=-0.5,"(59.9%-50%)",
A282&lt;=-0.4,"(49.9%-40%)",
A282&lt;=-0.3,"(39.9%-30%)",
A282&lt;=-0.2,"(29.9%-20%)",
A282&lt;=-0.1,"(19.9%-10%)",
A282&lt;0,"(9.9%-0.01%)",
A282&lt;=0.0999,"0%-9.9%",
A282&lt;=0.1999,"10%-19.9%",
A282&lt;=0.2999,"20%-29.9%",
A282&lt;=0.3999,"30%-39.9%",
A282&lt;=0.4999,"40%-49.9%",
A282&lt;=0.5999,"50%-59.9%",
A282&lt;=0.6999,"60%-69.9%",
A282&lt;=0.7999,"70%-79.9%",
A282&lt;=0.8999,"80%-89.9%",
A282&lt;=0.999,"90%-99.9%",
A282&lt;=5,"&gt;100%",
A282&gt;5,"&gt;500%"
)</f>
        <v>(9.9%-0.01%)</v>
      </c>
      <c r="H282" s="15">
        <f t="shared" si="12"/>
        <v>-7.642258771929826E-2</v>
      </c>
      <c r="I282" s="15">
        <f t="shared" si="13"/>
        <v>-7.642258771929826E-2</v>
      </c>
      <c r="J282" s="12">
        <f t="shared" si="14"/>
        <v>1</v>
      </c>
    </row>
    <row r="283" spans="1:10" x14ac:dyDescent="0.25">
      <c r="A283" s="50">
        <v>-7.5216024287377253E-2</v>
      </c>
      <c r="B283" s="12" t="s">
        <v>613</v>
      </c>
      <c r="C283" s="18">
        <v>341.90600000000001</v>
      </c>
      <c r="D283" s="51">
        <v>316.18919</v>
      </c>
      <c r="G283" s="12" t="str" cm="1">
        <f t="array" ref="G283">_xlfn.IFS(
A283&lt;=-1,"(&gt;=100%)",
A283&lt;=-0.9,"(99.9%-90%)",
A283&lt;=-0.8,"(89.9%-80%)",
A283&lt;=-0.7,"(79.9%-70%)",
A283&lt;=-0.6,"(69.9%-60%)",
A283&lt;=-0.5,"(59.9%-50%)",
A283&lt;=-0.4,"(49.9%-40%)",
A283&lt;=-0.3,"(39.9%-30%)",
A283&lt;=-0.2,"(29.9%-20%)",
A283&lt;=-0.1,"(19.9%-10%)",
A283&lt;0,"(9.9%-0.01%)",
A283&lt;=0.0999,"0%-9.9%",
A283&lt;=0.1999,"10%-19.9%",
A283&lt;=0.2999,"20%-29.9%",
A283&lt;=0.3999,"30%-39.9%",
A283&lt;=0.4999,"40%-49.9%",
A283&lt;=0.5999,"50%-59.9%",
A283&lt;=0.6999,"60%-69.9%",
A283&lt;=0.7999,"70%-79.9%",
A283&lt;=0.8999,"80%-89.9%",
A283&lt;=0.999,"90%-99.9%",
A283&lt;=5,"&gt;100%",
A283&gt;5,"&gt;500%"
)</f>
        <v>(9.9%-0.01%)</v>
      </c>
      <c r="H283" s="15">
        <f t="shared" si="12"/>
        <v>-7.5216024287377253E-2</v>
      </c>
      <c r="I283" s="15">
        <f t="shared" si="13"/>
        <v>-7.5216024287377253E-2</v>
      </c>
      <c r="J283" s="12">
        <f t="shared" si="14"/>
        <v>1</v>
      </c>
    </row>
    <row r="284" spans="1:10" x14ac:dyDescent="0.25">
      <c r="A284" s="50">
        <v>-7.3663824349442214E-2</v>
      </c>
      <c r="B284" s="12" t="s">
        <v>931</v>
      </c>
      <c r="C284" s="18">
        <v>430.4</v>
      </c>
      <c r="D284" s="51">
        <v>398.69509000000005</v>
      </c>
      <c r="G284" s="12" t="str" cm="1">
        <f t="array" ref="G284">_xlfn.IFS(
A284&lt;=-1,"(&gt;=100%)",
A284&lt;=-0.9,"(99.9%-90%)",
A284&lt;=-0.8,"(89.9%-80%)",
A284&lt;=-0.7,"(79.9%-70%)",
A284&lt;=-0.6,"(69.9%-60%)",
A284&lt;=-0.5,"(59.9%-50%)",
A284&lt;=-0.4,"(49.9%-40%)",
A284&lt;=-0.3,"(39.9%-30%)",
A284&lt;=-0.2,"(29.9%-20%)",
A284&lt;=-0.1,"(19.9%-10%)",
A284&lt;0,"(9.9%-0.01%)",
A284&lt;=0.0999,"0%-9.9%",
A284&lt;=0.1999,"10%-19.9%",
A284&lt;=0.2999,"20%-29.9%",
A284&lt;=0.3999,"30%-39.9%",
A284&lt;=0.4999,"40%-49.9%",
A284&lt;=0.5999,"50%-59.9%",
A284&lt;=0.6999,"60%-69.9%",
A284&lt;=0.7999,"70%-79.9%",
A284&lt;=0.8999,"80%-89.9%",
A284&lt;=0.999,"90%-99.9%",
A284&lt;=5,"&gt;100%",
A284&gt;5,"&gt;500%"
)</f>
        <v>(9.9%-0.01%)</v>
      </c>
      <c r="H284" s="15">
        <f t="shared" si="12"/>
        <v>-7.3663824349442214E-2</v>
      </c>
      <c r="I284" s="15">
        <f t="shared" si="13"/>
        <v>-7.3663824349442214E-2</v>
      </c>
      <c r="J284" s="12">
        <f t="shared" si="14"/>
        <v>1</v>
      </c>
    </row>
    <row r="285" spans="1:10" x14ac:dyDescent="0.25">
      <c r="A285" s="50">
        <v>-7.0025759013282812E-2</v>
      </c>
      <c r="B285" s="12" t="s">
        <v>82</v>
      </c>
      <c r="C285" s="18">
        <v>210.8</v>
      </c>
      <c r="D285" s="51">
        <v>196.03856999999999</v>
      </c>
      <c r="G285" s="12" t="str" cm="1">
        <f t="array" ref="G285">_xlfn.IFS(
A285&lt;=-1,"(&gt;=100%)",
A285&lt;=-0.9,"(99.9%-90%)",
A285&lt;=-0.8,"(89.9%-80%)",
A285&lt;=-0.7,"(79.9%-70%)",
A285&lt;=-0.6,"(69.9%-60%)",
A285&lt;=-0.5,"(59.9%-50%)",
A285&lt;=-0.4,"(49.9%-40%)",
A285&lt;=-0.3,"(39.9%-30%)",
A285&lt;=-0.2,"(29.9%-20%)",
A285&lt;=-0.1,"(19.9%-10%)",
A285&lt;0,"(9.9%-0.01%)",
A285&lt;=0.0999,"0%-9.9%",
A285&lt;=0.1999,"10%-19.9%",
A285&lt;=0.2999,"20%-29.9%",
A285&lt;=0.3999,"30%-39.9%",
A285&lt;=0.4999,"40%-49.9%",
A285&lt;=0.5999,"50%-59.9%",
A285&lt;=0.6999,"60%-69.9%",
A285&lt;=0.7999,"70%-79.9%",
A285&lt;=0.8999,"80%-89.9%",
A285&lt;=0.999,"90%-99.9%",
A285&lt;=5,"&gt;100%",
A285&gt;5,"&gt;500%"
)</f>
        <v>(9.9%-0.01%)</v>
      </c>
      <c r="H285" s="15">
        <f t="shared" si="12"/>
        <v>-7.0025759013282812E-2</v>
      </c>
      <c r="I285" s="15">
        <f t="shared" si="13"/>
        <v>-7.0025759013282812E-2</v>
      </c>
      <c r="J285" s="12">
        <f t="shared" si="14"/>
        <v>1</v>
      </c>
    </row>
    <row r="286" spans="1:10" x14ac:dyDescent="0.25">
      <c r="A286" s="50">
        <v>-6.9126939704209286E-2</v>
      </c>
      <c r="B286" s="12" t="s">
        <v>697</v>
      </c>
      <c r="C286" s="18">
        <v>439.5</v>
      </c>
      <c r="D286" s="51">
        <v>409.11871000000002</v>
      </c>
      <c r="G286" s="12" t="str" cm="1">
        <f t="array" ref="G286">_xlfn.IFS(
A286&lt;=-1,"(&gt;=100%)",
A286&lt;=-0.9,"(99.9%-90%)",
A286&lt;=-0.8,"(89.9%-80%)",
A286&lt;=-0.7,"(79.9%-70%)",
A286&lt;=-0.6,"(69.9%-60%)",
A286&lt;=-0.5,"(59.9%-50%)",
A286&lt;=-0.4,"(49.9%-40%)",
A286&lt;=-0.3,"(39.9%-30%)",
A286&lt;=-0.2,"(29.9%-20%)",
A286&lt;=-0.1,"(19.9%-10%)",
A286&lt;0,"(9.9%-0.01%)",
A286&lt;=0.0999,"0%-9.9%",
A286&lt;=0.1999,"10%-19.9%",
A286&lt;=0.2999,"20%-29.9%",
A286&lt;=0.3999,"30%-39.9%",
A286&lt;=0.4999,"40%-49.9%",
A286&lt;=0.5999,"50%-59.9%",
A286&lt;=0.6999,"60%-69.9%",
A286&lt;=0.7999,"70%-79.9%",
A286&lt;=0.8999,"80%-89.9%",
A286&lt;=0.999,"90%-99.9%",
A286&lt;=5,"&gt;100%",
A286&gt;5,"&gt;500%"
)</f>
        <v>(9.9%-0.01%)</v>
      </c>
      <c r="H286" s="15">
        <f t="shared" si="12"/>
        <v>-6.9126939704209286E-2</v>
      </c>
      <c r="I286" s="15">
        <f t="shared" si="13"/>
        <v>-6.9126939704209286E-2</v>
      </c>
      <c r="J286" s="12">
        <f t="shared" si="14"/>
        <v>1</v>
      </c>
    </row>
    <row r="287" spans="1:10" x14ac:dyDescent="0.25">
      <c r="A287" s="50">
        <v>-6.801520599250932E-2</v>
      </c>
      <c r="B287" s="12" t="s">
        <v>124</v>
      </c>
      <c r="C287" s="18">
        <v>133.5</v>
      </c>
      <c r="D287" s="51">
        <v>124.41997000000001</v>
      </c>
      <c r="G287" s="12" t="str" cm="1">
        <f t="array" ref="G287">_xlfn.IFS(
A287&lt;=-1,"(&gt;=100%)",
A287&lt;=-0.9,"(99.9%-90%)",
A287&lt;=-0.8,"(89.9%-80%)",
A287&lt;=-0.7,"(79.9%-70%)",
A287&lt;=-0.6,"(69.9%-60%)",
A287&lt;=-0.5,"(59.9%-50%)",
A287&lt;=-0.4,"(49.9%-40%)",
A287&lt;=-0.3,"(39.9%-30%)",
A287&lt;=-0.2,"(29.9%-20%)",
A287&lt;=-0.1,"(19.9%-10%)",
A287&lt;0,"(9.9%-0.01%)",
A287&lt;=0.0999,"0%-9.9%",
A287&lt;=0.1999,"10%-19.9%",
A287&lt;=0.2999,"20%-29.9%",
A287&lt;=0.3999,"30%-39.9%",
A287&lt;=0.4999,"40%-49.9%",
A287&lt;=0.5999,"50%-59.9%",
A287&lt;=0.6999,"60%-69.9%",
A287&lt;=0.7999,"70%-79.9%",
A287&lt;=0.8999,"80%-89.9%",
A287&lt;=0.999,"90%-99.9%",
A287&lt;=5,"&gt;100%",
A287&gt;5,"&gt;500%"
)</f>
        <v>(9.9%-0.01%)</v>
      </c>
      <c r="H287" s="15">
        <f t="shared" si="12"/>
        <v>-6.801520599250932E-2</v>
      </c>
      <c r="I287" s="15">
        <f t="shared" si="13"/>
        <v>-6.801520599250932E-2</v>
      </c>
      <c r="J287" s="12">
        <f t="shared" si="14"/>
        <v>1</v>
      </c>
    </row>
    <row r="288" spans="1:10" x14ac:dyDescent="0.25">
      <c r="A288" s="50">
        <v>-6.783402845532284E-2</v>
      </c>
      <c r="B288" s="12" t="s">
        <v>566</v>
      </c>
      <c r="C288" s="18">
        <v>243.10601</v>
      </c>
      <c r="D288" s="51">
        <v>226.61515</v>
      </c>
      <c r="G288" s="12" t="str" cm="1">
        <f t="array" ref="G288">_xlfn.IFS(
A288&lt;=-1,"(&gt;=100%)",
A288&lt;=-0.9,"(99.9%-90%)",
A288&lt;=-0.8,"(89.9%-80%)",
A288&lt;=-0.7,"(79.9%-70%)",
A288&lt;=-0.6,"(69.9%-60%)",
A288&lt;=-0.5,"(59.9%-50%)",
A288&lt;=-0.4,"(49.9%-40%)",
A288&lt;=-0.3,"(39.9%-30%)",
A288&lt;=-0.2,"(29.9%-20%)",
A288&lt;=-0.1,"(19.9%-10%)",
A288&lt;0,"(9.9%-0.01%)",
A288&lt;=0.0999,"0%-9.9%",
A288&lt;=0.1999,"10%-19.9%",
A288&lt;=0.2999,"20%-29.9%",
A288&lt;=0.3999,"30%-39.9%",
A288&lt;=0.4999,"40%-49.9%",
A288&lt;=0.5999,"50%-59.9%",
A288&lt;=0.6999,"60%-69.9%",
A288&lt;=0.7999,"70%-79.9%",
A288&lt;=0.8999,"80%-89.9%",
A288&lt;=0.999,"90%-99.9%",
A288&lt;=5,"&gt;100%",
A288&gt;5,"&gt;500%"
)</f>
        <v>(9.9%-0.01%)</v>
      </c>
      <c r="H288" s="15">
        <f t="shared" si="12"/>
        <v>-6.783402845532284E-2</v>
      </c>
      <c r="I288" s="15">
        <f t="shared" si="13"/>
        <v>-6.783402845532284E-2</v>
      </c>
      <c r="J288" s="12">
        <f t="shared" si="14"/>
        <v>1</v>
      </c>
    </row>
    <row r="289" spans="1:10" x14ac:dyDescent="0.25">
      <c r="A289" s="50">
        <v>-6.7479190421892946E-2</v>
      </c>
      <c r="B289" s="12" t="s">
        <v>593</v>
      </c>
      <c r="C289" s="18">
        <v>175.4</v>
      </c>
      <c r="D289" s="51">
        <v>163.56414999999998</v>
      </c>
      <c r="G289" s="12" t="str" cm="1">
        <f t="array" ref="G289">_xlfn.IFS(
A289&lt;=-1,"(&gt;=100%)",
A289&lt;=-0.9,"(99.9%-90%)",
A289&lt;=-0.8,"(89.9%-80%)",
A289&lt;=-0.7,"(79.9%-70%)",
A289&lt;=-0.6,"(69.9%-60%)",
A289&lt;=-0.5,"(59.9%-50%)",
A289&lt;=-0.4,"(49.9%-40%)",
A289&lt;=-0.3,"(39.9%-30%)",
A289&lt;=-0.2,"(29.9%-20%)",
A289&lt;=-0.1,"(19.9%-10%)",
A289&lt;0,"(9.9%-0.01%)",
A289&lt;=0.0999,"0%-9.9%",
A289&lt;=0.1999,"10%-19.9%",
A289&lt;=0.2999,"20%-29.9%",
A289&lt;=0.3999,"30%-39.9%",
A289&lt;=0.4999,"40%-49.9%",
A289&lt;=0.5999,"50%-59.9%",
A289&lt;=0.6999,"60%-69.9%",
A289&lt;=0.7999,"70%-79.9%",
A289&lt;=0.8999,"80%-89.9%",
A289&lt;=0.999,"90%-99.9%",
A289&lt;=5,"&gt;100%",
A289&gt;5,"&gt;500%"
)</f>
        <v>(9.9%-0.01%)</v>
      </c>
      <c r="H289" s="15">
        <f t="shared" si="12"/>
        <v>-6.7479190421892946E-2</v>
      </c>
      <c r="I289" s="15">
        <f t="shared" si="13"/>
        <v>-6.7479190421892946E-2</v>
      </c>
      <c r="J289" s="12">
        <f t="shared" si="14"/>
        <v>1</v>
      </c>
    </row>
    <row r="290" spans="1:10" x14ac:dyDescent="0.25">
      <c r="A290" s="50">
        <v>-6.6816496589995084E-2</v>
      </c>
      <c r="B290" s="12" t="s">
        <v>959</v>
      </c>
      <c r="C290" s="18">
        <v>668.91399999999999</v>
      </c>
      <c r="D290" s="51">
        <v>624.21951000000001</v>
      </c>
      <c r="G290" s="12" t="str" cm="1">
        <f t="array" ref="G290">_xlfn.IFS(
A290&lt;=-1,"(&gt;=100%)",
A290&lt;=-0.9,"(99.9%-90%)",
A290&lt;=-0.8,"(89.9%-80%)",
A290&lt;=-0.7,"(79.9%-70%)",
A290&lt;=-0.6,"(69.9%-60%)",
A290&lt;=-0.5,"(59.9%-50%)",
A290&lt;=-0.4,"(49.9%-40%)",
A290&lt;=-0.3,"(39.9%-30%)",
A290&lt;=-0.2,"(29.9%-20%)",
A290&lt;=-0.1,"(19.9%-10%)",
A290&lt;0,"(9.9%-0.01%)",
A290&lt;=0.0999,"0%-9.9%",
A290&lt;=0.1999,"10%-19.9%",
A290&lt;=0.2999,"20%-29.9%",
A290&lt;=0.3999,"30%-39.9%",
A290&lt;=0.4999,"40%-49.9%",
A290&lt;=0.5999,"50%-59.9%",
A290&lt;=0.6999,"60%-69.9%",
A290&lt;=0.7999,"70%-79.9%",
A290&lt;=0.8999,"80%-89.9%",
A290&lt;=0.999,"90%-99.9%",
A290&lt;=5,"&gt;100%",
A290&gt;5,"&gt;500%"
)</f>
        <v>(9.9%-0.01%)</v>
      </c>
      <c r="H290" s="15">
        <f t="shared" si="12"/>
        <v>-6.6816496589995084E-2</v>
      </c>
      <c r="I290" s="15">
        <f t="shared" si="13"/>
        <v>-6.6816496589995084E-2</v>
      </c>
      <c r="J290" s="12">
        <f t="shared" si="14"/>
        <v>1</v>
      </c>
    </row>
    <row r="291" spans="1:10" x14ac:dyDescent="0.25">
      <c r="A291" s="50">
        <v>-6.6490305741983516E-2</v>
      </c>
      <c r="B291" s="12" t="s">
        <v>167</v>
      </c>
      <c r="C291" s="18">
        <v>1206.9000000000001</v>
      </c>
      <c r="D291" s="51">
        <v>1126.6528500000002</v>
      </c>
      <c r="G291" s="12" t="str" cm="1">
        <f t="array" ref="G291">_xlfn.IFS(
A291&lt;=-1,"(&gt;=100%)",
A291&lt;=-0.9,"(99.9%-90%)",
A291&lt;=-0.8,"(89.9%-80%)",
A291&lt;=-0.7,"(79.9%-70%)",
A291&lt;=-0.6,"(69.9%-60%)",
A291&lt;=-0.5,"(59.9%-50%)",
A291&lt;=-0.4,"(49.9%-40%)",
A291&lt;=-0.3,"(39.9%-30%)",
A291&lt;=-0.2,"(29.9%-20%)",
A291&lt;=-0.1,"(19.9%-10%)",
A291&lt;0,"(9.9%-0.01%)",
A291&lt;=0.0999,"0%-9.9%",
A291&lt;=0.1999,"10%-19.9%",
A291&lt;=0.2999,"20%-29.9%",
A291&lt;=0.3999,"30%-39.9%",
A291&lt;=0.4999,"40%-49.9%",
A291&lt;=0.5999,"50%-59.9%",
A291&lt;=0.6999,"60%-69.9%",
A291&lt;=0.7999,"70%-79.9%",
A291&lt;=0.8999,"80%-89.9%",
A291&lt;=0.999,"90%-99.9%",
A291&lt;=5,"&gt;100%",
A291&gt;5,"&gt;500%"
)</f>
        <v>(9.9%-0.01%)</v>
      </c>
      <c r="H291" s="15">
        <f t="shared" si="12"/>
        <v>-6.6490305741983516E-2</v>
      </c>
      <c r="I291" s="15">
        <f t="shared" si="13"/>
        <v>-6.6490305741983516E-2</v>
      </c>
      <c r="J291" s="12">
        <f t="shared" si="14"/>
        <v>1</v>
      </c>
    </row>
    <row r="292" spans="1:10" x14ac:dyDescent="0.25">
      <c r="A292" s="50">
        <v>-6.4410293122800041E-2</v>
      </c>
      <c r="B292" s="12" t="s">
        <v>889</v>
      </c>
      <c r="C292" s="18">
        <v>5473.5431700000008</v>
      </c>
      <c r="D292" s="51">
        <v>5120.9906500000006</v>
      </c>
      <c r="G292" s="12" t="str" cm="1">
        <f t="array" ref="G292">_xlfn.IFS(
A292&lt;=-1,"(&gt;=100%)",
A292&lt;=-0.9,"(99.9%-90%)",
A292&lt;=-0.8,"(89.9%-80%)",
A292&lt;=-0.7,"(79.9%-70%)",
A292&lt;=-0.6,"(69.9%-60%)",
A292&lt;=-0.5,"(59.9%-50%)",
A292&lt;=-0.4,"(49.9%-40%)",
A292&lt;=-0.3,"(39.9%-30%)",
A292&lt;=-0.2,"(29.9%-20%)",
A292&lt;=-0.1,"(19.9%-10%)",
A292&lt;0,"(9.9%-0.01%)",
A292&lt;=0.0999,"0%-9.9%",
A292&lt;=0.1999,"10%-19.9%",
A292&lt;=0.2999,"20%-29.9%",
A292&lt;=0.3999,"30%-39.9%",
A292&lt;=0.4999,"40%-49.9%",
A292&lt;=0.5999,"50%-59.9%",
A292&lt;=0.6999,"60%-69.9%",
A292&lt;=0.7999,"70%-79.9%",
A292&lt;=0.8999,"80%-89.9%",
A292&lt;=0.999,"90%-99.9%",
A292&lt;=5,"&gt;100%",
A292&gt;5,"&gt;500%"
)</f>
        <v>(9.9%-0.01%)</v>
      </c>
      <c r="H292" s="15">
        <f t="shared" si="12"/>
        <v>-6.4410293122800041E-2</v>
      </c>
      <c r="I292" s="15">
        <f t="shared" si="13"/>
        <v>-6.4410293122800041E-2</v>
      </c>
      <c r="J292" s="12">
        <f t="shared" si="14"/>
        <v>1</v>
      </c>
    </row>
    <row r="293" spans="1:10" x14ac:dyDescent="0.25">
      <c r="A293" s="50">
        <v>-6.4186097341144679E-2</v>
      </c>
      <c r="B293" s="12" t="s">
        <v>718</v>
      </c>
      <c r="C293" s="18">
        <v>443.8</v>
      </c>
      <c r="D293" s="51">
        <v>415.31421</v>
      </c>
      <c r="G293" s="12" t="str" cm="1">
        <f t="array" ref="G293">_xlfn.IFS(
A293&lt;=-1,"(&gt;=100%)",
A293&lt;=-0.9,"(99.9%-90%)",
A293&lt;=-0.8,"(89.9%-80%)",
A293&lt;=-0.7,"(79.9%-70%)",
A293&lt;=-0.6,"(69.9%-60%)",
A293&lt;=-0.5,"(59.9%-50%)",
A293&lt;=-0.4,"(49.9%-40%)",
A293&lt;=-0.3,"(39.9%-30%)",
A293&lt;=-0.2,"(29.9%-20%)",
A293&lt;=-0.1,"(19.9%-10%)",
A293&lt;0,"(9.9%-0.01%)",
A293&lt;=0.0999,"0%-9.9%",
A293&lt;=0.1999,"10%-19.9%",
A293&lt;=0.2999,"20%-29.9%",
A293&lt;=0.3999,"30%-39.9%",
A293&lt;=0.4999,"40%-49.9%",
A293&lt;=0.5999,"50%-59.9%",
A293&lt;=0.6999,"60%-69.9%",
A293&lt;=0.7999,"70%-79.9%",
A293&lt;=0.8999,"80%-89.9%",
A293&lt;=0.999,"90%-99.9%",
A293&lt;=5,"&gt;100%",
A293&gt;5,"&gt;500%"
)</f>
        <v>(9.9%-0.01%)</v>
      </c>
      <c r="H293" s="15">
        <f t="shared" si="12"/>
        <v>-6.4186097341144679E-2</v>
      </c>
      <c r="I293" s="15">
        <f t="shared" si="13"/>
        <v>-6.4186097341144679E-2</v>
      </c>
      <c r="J293" s="12">
        <f t="shared" si="14"/>
        <v>1</v>
      </c>
    </row>
    <row r="294" spans="1:10" x14ac:dyDescent="0.25">
      <c r="A294" s="50">
        <v>-6.3892950654582115E-2</v>
      </c>
      <c r="B294" s="12" t="s">
        <v>130</v>
      </c>
      <c r="C294" s="18">
        <v>198.6</v>
      </c>
      <c r="D294" s="51">
        <v>185.91085999999999</v>
      </c>
      <c r="G294" s="12" t="str" cm="1">
        <f t="array" ref="G294">_xlfn.IFS(
A294&lt;=-1,"(&gt;=100%)",
A294&lt;=-0.9,"(99.9%-90%)",
A294&lt;=-0.8,"(89.9%-80%)",
A294&lt;=-0.7,"(79.9%-70%)",
A294&lt;=-0.6,"(69.9%-60%)",
A294&lt;=-0.5,"(59.9%-50%)",
A294&lt;=-0.4,"(49.9%-40%)",
A294&lt;=-0.3,"(39.9%-30%)",
A294&lt;=-0.2,"(29.9%-20%)",
A294&lt;=-0.1,"(19.9%-10%)",
A294&lt;0,"(9.9%-0.01%)",
A294&lt;=0.0999,"0%-9.9%",
A294&lt;=0.1999,"10%-19.9%",
A294&lt;=0.2999,"20%-29.9%",
A294&lt;=0.3999,"30%-39.9%",
A294&lt;=0.4999,"40%-49.9%",
A294&lt;=0.5999,"50%-59.9%",
A294&lt;=0.6999,"60%-69.9%",
A294&lt;=0.7999,"70%-79.9%",
A294&lt;=0.8999,"80%-89.9%",
A294&lt;=0.999,"90%-99.9%",
A294&lt;=5,"&gt;100%",
A294&gt;5,"&gt;500%"
)</f>
        <v>(9.9%-0.01%)</v>
      </c>
      <c r="H294" s="15">
        <f t="shared" si="12"/>
        <v>-6.3892950654582115E-2</v>
      </c>
      <c r="I294" s="15">
        <f t="shared" si="13"/>
        <v>-6.3892950654582115E-2</v>
      </c>
      <c r="J294" s="12">
        <f t="shared" si="14"/>
        <v>1</v>
      </c>
    </row>
    <row r="295" spans="1:10" x14ac:dyDescent="0.25">
      <c r="A295" s="50">
        <v>-6.3273585214262185E-2</v>
      </c>
      <c r="B295" s="12" t="s">
        <v>474</v>
      </c>
      <c r="C295" s="18">
        <v>611.4</v>
      </c>
      <c r="D295" s="51">
        <v>572.71453000000008</v>
      </c>
      <c r="G295" s="12" t="str" cm="1">
        <f t="array" ref="G295">_xlfn.IFS(
A295&lt;=-1,"(&gt;=100%)",
A295&lt;=-0.9,"(99.9%-90%)",
A295&lt;=-0.8,"(89.9%-80%)",
A295&lt;=-0.7,"(79.9%-70%)",
A295&lt;=-0.6,"(69.9%-60%)",
A295&lt;=-0.5,"(59.9%-50%)",
A295&lt;=-0.4,"(49.9%-40%)",
A295&lt;=-0.3,"(39.9%-30%)",
A295&lt;=-0.2,"(29.9%-20%)",
A295&lt;=-0.1,"(19.9%-10%)",
A295&lt;0,"(9.9%-0.01%)",
A295&lt;=0.0999,"0%-9.9%",
A295&lt;=0.1999,"10%-19.9%",
A295&lt;=0.2999,"20%-29.9%",
A295&lt;=0.3999,"30%-39.9%",
A295&lt;=0.4999,"40%-49.9%",
A295&lt;=0.5999,"50%-59.9%",
A295&lt;=0.6999,"60%-69.9%",
A295&lt;=0.7999,"70%-79.9%",
A295&lt;=0.8999,"80%-89.9%",
A295&lt;=0.999,"90%-99.9%",
A295&lt;=5,"&gt;100%",
A295&gt;5,"&gt;500%"
)</f>
        <v>(9.9%-0.01%)</v>
      </c>
      <c r="H295" s="15">
        <f t="shared" si="12"/>
        <v>-6.3273585214262185E-2</v>
      </c>
      <c r="I295" s="15">
        <f t="shared" si="13"/>
        <v>-6.3273585214262185E-2</v>
      </c>
      <c r="J295" s="12">
        <f t="shared" si="14"/>
        <v>1</v>
      </c>
    </row>
    <row r="296" spans="1:10" x14ac:dyDescent="0.25">
      <c r="A296" s="50">
        <v>-6.084162768942946E-2</v>
      </c>
      <c r="B296" s="12" t="s">
        <v>650</v>
      </c>
      <c r="C296" s="18">
        <v>213.8</v>
      </c>
      <c r="D296" s="51">
        <v>200.79205999999999</v>
      </c>
      <c r="G296" s="12" t="str" cm="1">
        <f t="array" ref="G296">_xlfn.IFS(
A296&lt;=-1,"(&gt;=100%)",
A296&lt;=-0.9,"(99.9%-90%)",
A296&lt;=-0.8,"(89.9%-80%)",
A296&lt;=-0.7,"(79.9%-70%)",
A296&lt;=-0.6,"(69.9%-60%)",
A296&lt;=-0.5,"(59.9%-50%)",
A296&lt;=-0.4,"(49.9%-40%)",
A296&lt;=-0.3,"(39.9%-30%)",
A296&lt;=-0.2,"(29.9%-20%)",
A296&lt;=-0.1,"(19.9%-10%)",
A296&lt;0,"(9.9%-0.01%)",
A296&lt;=0.0999,"0%-9.9%",
A296&lt;=0.1999,"10%-19.9%",
A296&lt;=0.2999,"20%-29.9%",
A296&lt;=0.3999,"30%-39.9%",
A296&lt;=0.4999,"40%-49.9%",
A296&lt;=0.5999,"50%-59.9%",
A296&lt;=0.6999,"60%-69.9%",
A296&lt;=0.7999,"70%-79.9%",
A296&lt;=0.8999,"80%-89.9%",
A296&lt;=0.999,"90%-99.9%",
A296&lt;=5,"&gt;100%",
A296&gt;5,"&gt;500%"
)</f>
        <v>(9.9%-0.01%)</v>
      </c>
      <c r="H296" s="15">
        <f t="shared" si="12"/>
        <v>-6.084162768942946E-2</v>
      </c>
      <c r="I296" s="15">
        <f t="shared" si="13"/>
        <v>-6.084162768942946E-2</v>
      </c>
      <c r="J296" s="12">
        <f t="shared" si="14"/>
        <v>1</v>
      </c>
    </row>
    <row r="297" spans="1:10" x14ac:dyDescent="0.25">
      <c r="A297" s="50">
        <v>-5.3442417763157835E-2</v>
      </c>
      <c r="B297" s="12" t="s">
        <v>979</v>
      </c>
      <c r="C297" s="18">
        <v>608</v>
      </c>
      <c r="D297" s="51">
        <v>575.50701000000004</v>
      </c>
      <c r="G297" s="12" t="str" cm="1">
        <f t="array" ref="G297">_xlfn.IFS(
A297&lt;=-1,"(&gt;=100%)",
A297&lt;=-0.9,"(99.9%-90%)",
A297&lt;=-0.8,"(89.9%-80%)",
A297&lt;=-0.7,"(79.9%-70%)",
A297&lt;=-0.6,"(69.9%-60%)",
A297&lt;=-0.5,"(59.9%-50%)",
A297&lt;=-0.4,"(49.9%-40%)",
A297&lt;=-0.3,"(39.9%-30%)",
A297&lt;=-0.2,"(29.9%-20%)",
A297&lt;=-0.1,"(19.9%-10%)",
A297&lt;0,"(9.9%-0.01%)",
A297&lt;=0.0999,"0%-9.9%",
A297&lt;=0.1999,"10%-19.9%",
A297&lt;=0.2999,"20%-29.9%",
A297&lt;=0.3999,"30%-39.9%",
A297&lt;=0.4999,"40%-49.9%",
A297&lt;=0.5999,"50%-59.9%",
A297&lt;=0.6999,"60%-69.9%",
A297&lt;=0.7999,"70%-79.9%",
A297&lt;=0.8999,"80%-89.9%",
A297&lt;=0.999,"90%-99.9%",
A297&lt;=5,"&gt;100%",
A297&gt;5,"&gt;500%"
)</f>
        <v>(9.9%-0.01%)</v>
      </c>
      <c r="H297" s="15">
        <f t="shared" si="12"/>
        <v>-5.3442417763157835E-2</v>
      </c>
      <c r="I297" s="15">
        <f t="shared" si="13"/>
        <v>-5.3442417763157835E-2</v>
      </c>
      <c r="J297" s="12">
        <f t="shared" si="14"/>
        <v>1</v>
      </c>
    </row>
    <row r="298" spans="1:10" x14ac:dyDescent="0.25">
      <c r="A298" s="50">
        <v>-5.2040950330616599E-2</v>
      </c>
      <c r="B298" s="12" t="s">
        <v>416</v>
      </c>
      <c r="C298" s="18">
        <v>650.29999999999995</v>
      </c>
      <c r="D298" s="51">
        <v>616.45776999999998</v>
      </c>
      <c r="G298" s="12" t="str" cm="1">
        <f t="array" ref="G298">_xlfn.IFS(
A298&lt;=-1,"(&gt;=100%)",
A298&lt;=-0.9,"(99.9%-90%)",
A298&lt;=-0.8,"(89.9%-80%)",
A298&lt;=-0.7,"(79.9%-70%)",
A298&lt;=-0.6,"(69.9%-60%)",
A298&lt;=-0.5,"(59.9%-50%)",
A298&lt;=-0.4,"(49.9%-40%)",
A298&lt;=-0.3,"(39.9%-30%)",
A298&lt;=-0.2,"(29.9%-20%)",
A298&lt;=-0.1,"(19.9%-10%)",
A298&lt;0,"(9.9%-0.01%)",
A298&lt;=0.0999,"0%-9.9%",
A298&lt;=0.1999,"10%-19.9%",
A298&lt;=0.2999,"20%-29.9%",
A298&lt;=0.3999,"30%-39.9%",
A298&lt;=0.4999,"40%-49.9%",
A298&lt;=0.5999,"50%-59.9%",
A298&lt;=0.6999,"60%-69.9%",
A298&lt;=0.7999,"70%-79.9%",
A298&lt;=0.8999,"80%-89.9%",
A298&lt;=0.999,"90%-99.9%",
A298&lt;=5,"&gt;100%",
A298&gt;5,"&gt;500%"
)</f>
        <v>(9.9%-0.01%)</v>
      </c>
      <c r="H298" s="15">
        <f t="shared" si="12"/>
        <v>-5.2040950330616599E-2</v>
      </c>
      <c r="I298" s="15">
        <f t="shared" si="13"/>
        <v>-5.2040950330616599E-2</v>
      </c>
      <c r="J298" s="12">
        <f t="shared" si="14"/>
        <v>1</v>
      </c>
    </row>
    <row r="299" spans="1:10" x14ac:dyDescent="0.25">
      <c r="A299" s="50">
        <v>-5.1955405319216844E-2</v>
      </c>
      <c r="B299" s="12" t="s">
        <v>70</v>
      </c>
      <c r="C299" s="18">
        <v>1567.9</v>
      </c>
      <c r="D299" s="51">
        <v>1486.43912</v>
      </c>
      <c r="G299" s="12" t="str" cm="1">
        <f t="array" ref="G299">_xlfn.IFS(
A299&lt;=-1,"(&gt;=100%)",
A299&lt;=-0.9,"(99.9%-90%)",
A299&lt;=-0.8,"(89.9%-80%)",
A299&lt;=-0.7,"(79.9%-70%)",
A299&lt;=-0.6,"(69.9%-60%)",
A299&lt;=-0.5,"(59.9%-50%)",
A299&lt;=-0.4,"(49.9%-40%)",
A299&lt;=-0.3,"(39.9%-30%)",
A299&lt;=-0.2,"(29.9%-20%)",
A299&lt;=-0.1,"(19.9%-10%)",
A299&lt;0,"(9.9%-0.01%)",
A299&lt;=0.0999,"0%-9.9%",
A299&lt;=0.1999,"10%-19.9%",
A299&lt;=0.2999,"20%-29.9%",
A299&lt;=0.3999,"30%-39.9%",
A299&lt;=0.4999,"40%-49.9%",
A299&lt;=0.5999,"50%-59.9%",
A299&lt;=0.6999,"60%-69.9%",
A299&lt;=0.7999,"70%-79.9%",
A299&lt;=0.8999,"80%-89.9%",
A299&lt;=0.999,"90%-99.9%",
A299&lt;=5,"&gt;100%",
A299&gt;5,"&gt;500%"
)</f>
        <v>(9.9%-0.01%)</v>
      </c>
      <c r="H299" s="15">
        <f t="shared" si="12"/>
        <v>-5.1955405319216844E-2</v>
      </c>
      <c r="I299" s="15">
        <f t="shared" si="13"/>
        <v>-5.1955405319216844E-2</v>
      </c>
      <c r="J299" s="12">
        <f t="shared" si="14"/>
        <v>1</v>
      </c>
    </row>
    <row r="300" spans="1:10" x14ac:dyDescent="0.25">
      <c r="A300" s="50">
        <v>-4.9366961250849703E-2</v>
      </c>
      <c r="B300" s="12" t="s">
        <v>172</v>
      </c>
      <c r="C300" s="18">
        <v>294.2</v>
      </c>
      <c r="D300" s="51">
        <v>279.67624000000001</v>
      </c>
      <c r="G300" s="12" t="str" cm="1">
        <f t="array" ref="G300">_xlfn.IFS(
A300&lt;=-1,"(&gt;=100%)",
A300&lt;=-0.9,"(99.9%-90%)",
A300&lt;=-0.8,"(89.9%-80%)",
A300&lt;=-0.7,"(79.9%-70%)",
A300&lt;=-0.6,"(69.9%-60%)",
A300&lt;=-0.5,"(59.9%-50%)",
A300&lt;=-0.4,"(49.9%-40%)",
A300&lt;=-0.3,"(39.9%-30%)",
A300&lt;=-0.2,"(29.9%-20%)",
A300&lt;=-0.1,"(19.9%-10%)",
A300&lt;0,"(9.9%-0.01%)",
A300&lt;=0.0999,"0%-9.9%",
A300&lt;=0.1999,"10%-19.9%",
A300&lt;=0.2999,"20%-29.9%",
A300&lt;=0.3999,"30%-39.9%",
A300&lt;=0.4999,"40%-49.9%",
A300&lt;=0.5999,"50%-59.9%",
A300&lt;=0.6999,"60%-69.9%",
A300&lt;=0.7999,"70%-79.9%",
A300&lt;=0.8999,"80%-89.9%",
A300&lt;=0.999,"90%-99.9%",
A300&lt;=5,"&gt;100%",
A300&gt;5,"&gt;500%"
)</f>
        <v>(9.9%-0.01%)</v>
      </c>
      <c r="H300" s="15">
        <f t="shared" si="12"/>
        <v>-4.9366961250849703E-2</v>
      </c>
      <c r="I300" s="15">
        <f t="shared" si="13"/>
        <v>-4.9366961250849703E-2</v>
      </c>
      <c r="J300" s="12">
        <f t="shared" si="14"/>
        <v>1</v>
      </c>
    </row>
    <row r="301" spans="1:10" x14ac:dyDescent="0.25">
      <c r="A301" s="50">
        <v>-4.8913043478260795E-2</v>
      </c>
      <c r="B301" s="12" t="s">
        <v>292</v>
      </c>
      <c r="C301" s="18">
        <v>18.399999999999999</v>
      </c>
      <c r="D301" s="51">
        <v>17.5</v>
      </c>
      <c r="G301" s="12" t="str" cm="1">
        <f t="array" ref="G301">_xlfn.IFS(
A301&lt;=-1,"(&gt;=100%)",
A301&lt;=-0.9,"(99.9%-90%)",
A301&lt;=-0.8,"(89.9%-80%)",
A301&lt;=-0.7,"(79.9%-70%)",
A301&lt;=-0.6,"(69.9%-60%)",
A301&lt;=-0.5,"(59.9%-50%)",
A301&lt;=-0.4,"(49.9%-40%)",
A301&lt;=-0.3,"(39.9%-30%)",
A301&lt;=-0.2,"(29.9%-20%)",
A301&lt;=-0.1,"(19.9%-10%)",
A301&lt;0,"(9.9%-0.01%)",
A301&lt;=0.0999,"0%-9.9%",
A301&lt;=0.1999,"10%-19.9%",
A301&lt;=0.2999,"20%-29.9%",
A301&lt;=0.3999,"30%-39.9%",
A301&lt;=0.4999,"40%-49.9%",
A301&lt;=0.5999,"50%-59.9%",
A301&lt;=0.6999,"60%-69.9%",
A301&lt;=0.7999,"70%-79.9%",
A301&lt;=0.8999,"80%-89.9%",
A301&lt;=0.999,"90%-99.9%",
A301&lt;=5,"&gt;100%",
A301&gt;5,"&gt;500%"
)</f>
        <v>(9.9%-0.01%)</v>
      </c>
      <c r="H301" s="15">
        <f t="shared" si="12"/>
        <v>-4.8913043478260795E-2</v>
      </c>
      <c r="I301" s="15">
        <f t="shared" si="13"/>
        <v>-4.8913043478260795E-2</v>
      </c>
      <c r="J301" s="12">
        <f t="shared" si="14"/>
        <v>1</v>
      </c>
    </row>
    <row r="302" spans="1:10" x14ac:dyDescent="0.25">
      <c r="A302" s="50">
        <v>-4.7971873350923573E-2</v>
      </c>
      <c r="B302" s="12" t="s">
        <v>252</v>
      </c>
      <c r="C302" s="18">
        <v>189.5</v>
      </c>
      <c r="D302" s="51">
        <v>180.40932999999998</v>
      </c>
      <c r="G302" s="12" t="str" cm="1">
        <f t="array" ref="G302">_xlfn.IFS(
A302&lt;=-1,"(&gt;=100%)",
A302&lt;=-0.9,"(99.9%-90%)",
A302&lt;=-0.8,"(89.9%-80%)",
A302&lt;=-0.7,"(79.9%-70%)",
A302&lt;=-0.6,"(69.9%-60%)",
A302&lt;=-0.5,"(59.9%-50%)",
A302&lt;=-0.4,"(49.9%-40%)",
A302&lt;=-0.3,"(39.9%-30%)",
A302&lt;=-0.2,"(29.9%-20%)",
A302&lt;=-0.1,"(19.9%-10%)",
A302&lt;0,"(9.9%-0.01%)",
A302&lt;=0.0999,"0%-9.9%",
A302&lt;=0.1999,"10%-19.9%",
A302&lt;=0.2999,"20%-29.9%",
A302&lt;=0.3999,"30%-39.9%",
A302&lt;=0.4999,"40%-49.9%",
A302&lt;=0.5999,"50%-59.9%",
A302&lt;=0.6999,"60%-69.9%",
A302&lt;=0.7999,"70%-79.9%",
A302&lt;=0.8999,"80%-89.9%",
A302&lt;=0.999,"90%-99.9%",
A302&lt;=5,"&gt;100%",
A302&gt;5,"&gt;500%"
)</f>
        <v>(9.9%-0.01%)</v>
      </c>
      <c r="H302" s="15">
        <f t="shared" si="12"/>
        <v>-4.7971873350923573E-2</v>
      </c>
      <c r="I302" s="15">
        <f t="shared" si="13"/>
        <v>-4.7971873350923573E-2</v>
      </c>
      <c r="J302" s="12">
        <f t="shared" si="14"/>
        <v>1</v>
      </c>
    </row>
    <row r="303" spans="1:10" x14ac:dyDescent="0.25">
      <c r="A303" s="50">
        <v>-4.71840935446462E-2</v>
      </c>
      <c r="B303" s="12" t="s">
        <v>298</v>
      </c>
      <c r="C303" s="18">
        <v>517.4</v>
      </c>
      <c r="D303" s="51">
        <v>492.98695000000004</v>
      </c>
      <c r="G303" s="12" t="str" cm="1">
        <f t="array" ref="G303">_xlfn.IFS(
A303&lt;=-1,"(&gt;=100%)",
A303&lt;=-0.9,"(99.9%-90%)",
A303&lt;=-0.8,"(89.9%-80%)",
A303&lt;=-0.7,"(79.9%-70%)",
A303&lt;=-0.6,"(69.9%-60%)",
A303&lt;=-0.5,"(59.9%-50%)",
A303&lt;=-0.4,"(49.9%-40%)",
A303&lt;=-0.3,"(39.9%-30%)",
A303&lt;=-0.2,"(29.9%-20%)",
A303&lt;=-0.1,"(19.9%-10%)",
A303&lt;0,"(9.9%-0.01%)",
A303&lt;=0.0999,"0%-9.9%",
A303&lt;=0.1999,"10%-19.9%",
A303&lt;=0.2999,"20%-29.9%",
A303&lt;=0.3999,"30%-39.9%",
A303&lt;=0.4999,"40%-49.9%",
A303&lt;=0.5999,"50%-59.9%",
A303&lt;=0.6999,"60%-69.9%",
A303&lt;=0.7999,"70%-79.9%",
A303&lt;=0.8999,"80%-89.9%",
A303&lt;=0.999,"90%-99.9%",
A303&lt;=5,"&gt;100%",
A303&gt;5,"&gt;500%"
)</f>
        <v>(9.9%-0.01%)</v>
      </c>
      <c r="H303" s="15">
        <f t="shared" si="12"/>
        <v>-4.71840935446462E-2</v>
      </c>
      <c r="I303" s="15">
        <f t="shared" si="13"/>
        <v>-4.71840935446462E-2</v>
      </c>
      <c r="J303" s="12">
        <f t="shared" si="14"/>
        <v>1</v>
      </c>
    </row>
    <row r="304" spans="1:10" x14ac:dyDescent="0.25">
      <c r="A304" s="50">
        <v>-4.716267909938586E-2</v>
      </c>
      <c r="B304" s="12" t="s">
        <v>878</v>
      </c>
      <c r="C304" s="18">
        <v>439.7</v>
      </c>
      <c r="D304" s="51">
        <v>418.96257000000003</v>
      </c>
      <c r="G304" s="12" t="str" cm="1">
        <f t="array" ref="G304">_xlfn.IFS(
A304&lt;=-1,"(&gt;=100%)",
A304&lt;=-0.9,"(99.9%-90%)",
A304&lt;=-0.8,"(89.9%-80%)",
A304&lt;=-0.7,"(79.9%-70%)",
A304&lt;=-0.6,"(69.9%-60%)",
A304&lt;=-0.5,"(59.9%-50%)",
A304&lt;=-0.4,"(49.9%-40%)",
A304&lt;=-0.3,"(39.9%-30%)",
A304&lt;=-0.2,"(29.9%-20%)",
A304&lt;=-0.1,"(19.9%-10%)",
A304&lt;0,"(9.9%-0.01%)",
A304&lt;=0.0999,"0%-9.9%",
A304&lt;=0.1999,"10%-19.9%",
A304&lt;=0.2999,"20%-29.9%",
A304&lt;=0.3999,"30%-39.9%",
A304&lt;=0.4999,"40%-49.9%",
A304&lt;=0.5999,"50%-59.9%",
A304&lt;=0.6999,"60%-69.9%",
A304&lt;=0.7999,"70%-79.9%",
A304&lt;=0.8999,"80%-89.9%",
A304&lt;=0.999,"90%-99.9%",
A304&lt;=5,"&gt;100%",
A304&gt;5,"&gt;500%"
)</f>
        <v>(9.9%-0.01%)</v>
      </c>
      <c r="H304" s="15">
        <f t="shared" si="12"/>
        <v>-4.716267909938586E-2</v>
      </c>
      <c r="I304" s="15">
        <f t="shared" si="13"/>
        <v>-4.716267909938586E-2</v>
      </c>
      <c r="J304" s="12">
        <f t="shared" si="14"/>
        <v>1</v>
      </c>
    </row>
    <row r="305" spans="1:10" x14ac:dyDescent="0.25">
      <c r="A305" s="50">
        <v>-4.4341224489795883E-2</v>
      </c>
      <c r="B305" s="12" t="s">
        <v>247</v>
      </c>
      <c r="C305" s="18">
        <v>49</v>
      </c>
      <c r="D305" s="51">
        <v>46.827280000000002</v>
      </c>
      <c r="G305" s="12" t="str" cm="1">
        <f t="array" ref="G305">_xlfn.IFS(
A305&lt;=-1,"(&gt;=100%)",
A305&lt;=-0.9,"(99.9%-90%)",
A305&lt;=-0.8,"(89.9%-80%)",
A305&lt;=-0.7,"(79.9%-70%)",
A305&lt;=-0.6,"(69.9%-60%)",
A305&lt;=-0.5,"(59.9%-50%)",
A305&lt;=-0.4,"(49.9%-40%)",
A305&lt;=-0.3,"(39.9%-30%)",
A305&lt;=-0.2,"(29.9%-20%)",
A305&lt;=-0.1,"(19.9%-10%)",
A305&lt;0,"(9.9%-0.01%)",
A305&lt;=0.0999,"0%-9.9%",
A305&lt;=0.1999,"10%-19.9%",
A305&lt;=0.2999,"20%-29.9%",
A305&lt;=0.3999,"30%-39.9%",
A305&lt;=0.4999,"40%-49.9%",
A305&lt;=0.5999,"50%-59.9%",
A305&lt;=0.6999,"60%-69.9%",
A305&lt;=0.7999,"70%-79.9%",
A305&lt;=0.8999,"80%-89.9%",
A305&lt;=0.999,"90%-99.9%",
A305&lt;=5,"&gt;100%",
A305&gt;5,"&gt;500%"
)</f>
        <v>(9.9%-0.01%)</v>
      </c>
      <c r="H305" s="15">
        <f t="shared" si="12"/>
        <v>-4.4341224489795883E-2</v>
      </c>
      <c r="I305" s="15">
        <f t="shared" si="13"/>
        <v>-4.4341224489795883E-2</v>
      </c>
      <c r="J305" s="12">
        <f t="shared" si="14"/>
        <v>1</v>
      </c>
    </row>
    <row r="306" spans="1:10" x14ac:dyDescent="0.25">
      <c r="A306" s="50">
        <v>-4.027898106649614E-2</v>
      </c>
      <c r="B306" s="12" t="s">
        <v>903</v>
      </c>
      <c r="C306" s="18">
        <v>1093.3000000000002</v>
      </c>
      <c r="D306" s="51">
        <v>1049.2629899999999</v>
      </c>
      <c r="G306" s="12" t="str" cm="1">
        <f t="array" ref="G306">_xlfn.IFS(
A306&lt;=-1,"(&gt;=100%)",
A306&lt;=-0.9,"(99.9%-90%)",
A306&lt;=-0.8,"(89.9%-80%)",
A306&lt;=-0.7,"(79.9%-70%)",
A306&lt;=-0.6,"(69.9%-60%)",
A306&lt;=-0.5,"(59.9%-50%)",
A306&lt;=-0.4,"(49.9%-40%)",
A306&lt;=-0.3,"(39.9%-30%)",
A306&lt;=-0.2,"(29.9%-20%)",
A306&lt;=-0.1,"(19.9%-10%)",
A306&lt;0,"(9.9%-0.01%)",
A306&lt;=0.0999,"0%-9.9%",
A306&lt;=0.1999,"10%-19.9%",
A306&lt;=0.2999,"20%-29.9%",
A306&lt;=0.3999,"30%-39.9%",
A306&lt;=0.4999,"40%-49.9%",
A306&lt;=0.5999,"50%-59.9%",
A306&lt;=0.6999,"60%-69.9%",
A306&lt;=0.7999,"70%-79.9%",
A306&lt;=0.8999,"80%-89.9%",
A306&lt;=0.999,"90%-99.9%",
A306&lt;=5,"&gt;100%",
A306&gt;5,"&gt;500%"
)</f>
        <v>(9.9%-0.01%)</v>
      </c>
      <c r="H306" s="15">
        <f t="shared" si="12"/>
        <v>-4.027898106649614E-2</v>
      </c>
      <c r="I306" s="15">
        <f t="shared" si="13"/>
        <v>-4.027898106649614E-2</v>
      </c>
      <c r="J306" s="12">
        <f t="shared" si="14"/>
        <v>1</v>
      </c>
    </row>
    <row r="307" spans="1:10" x14ac:dyDescent="0.25">
      <c r="A307" s="50">
        <v>-3.9285958254269497E-2</v>
      </c>
      <c r="B307" s="12" t="s">
        <v>249</v>
      </c>
      <c r="C307" s="18">
        <v>263.5</v>
      </c>
      <c r="D307" s="51">
        <v>253.14814999999999</v>
      </c>
      <c r="G307" s="12" t="str" cm="1">
        <f t="array" ref="G307">_xlfn.IFS(
A307&lt;=-1,"(&gt;=100%)",
A307&lt;=-0.9,"(99.9%-90%)",
A307&lt;=-0.8,"(89.9%-80%)",
A307&lt;=-0.7,"(79.9%-70%)",
A307&lt;=-0.6,"(69.9%-60%)",
A307&lt;=-0.5,"(59.9%-50%)",
A307&lt;=-0.4,"(49.9%-40%)",
A307&lt;=-0.3,"(39.9%-30%)",
A307&lt;=-0.2,"(29.9%-20%)",
A307&lt;=-0.1,"(19.9%-10%)",
A307&lt;0,"(9.9%-0.01%)",
A307&lt;=0.0999,"0%-9.9%",
A307&lt;=0.1999,"10%-19.9%",
A307&lt;=0.2999,"20%-29.9%",
A307&lt;=0.3999,"30%-39.9%",
A307&lt;=0.4999,"40%-49.9%",
A307&lt;=0.5999,"50%-59.9%",
A307&lt;=0.6999,"60%-69.9%",
A307&lt;=0.7999,"70%-79.9%",
A307&lt;=0.8999,"80%-89.9%",
A307&lt;=0.999,"90%-99.9%",
A307&lt;=5,"&gt;100%",
A307&gt;5,"&gt;500%"
)</f>
        <v>(9.9%-0.01%)</v>
      </c>
      <c r="H307" s="15">
        <f t="shared" si="12"/>
        <v>-3.9285958254269497E-2</v>
      </c>
      <c r="I307" s="15">
        <f t="shared" si="13"/>
        <v>-3.9285958254269497E-2</v>
      </c>
      <c r="J307" s="12">
        <f t="shared" si="14"/>
        <v>1</v>
      </c>
    </row>
    <row r="308" spans="1:10" x14ac:dyDescent="0.25">
      <c r="A308" s="50">
        <v>-3.8783541666666643E-2</v>
      </c>
      <c r="B308" s="12" t="s">
        <v>138</v>
      </c>
      <c r="C308" s="18">
        <v>48</v>
      </c>
      <c r="D308" s="51">
        <v>46.138390000000001</v>
      </c>
      <c r="G308" s="12" t="str" cm="1">
        <f t="array" ref="G308">_xlfn.IFS(
A308&lt;=-1,"(&gt;=100%)",
A308&lt;=-0.9,"(99.9%-90%)",
A308&lt;=-0.8,"(89.9%-80%)",
A308&lt;=-0.7,"(79.9%-70%)",
A308&lt;=-0.6,"(69.9%-60%)",
A308&lt;=-0.5,"(59.9%-50%)",
A308&lt;=-0.4,"(49.9%-40%)",
A308&lt;=-0.3,"(39.9%-30%)",
A308&lt;=-0.2,"(29.9%-20%)",
A308&lt;=-0.1,"(19.9%-10%)",
A308&lt;0,"(9.9%-0.01%)",
A308&lt;=0.0999,"0%-9.9%",
A308&lt;=0.1999,"10%-19.9%",
A308&lt;=0.2999,"20%-29.9%",
A308&lt;=0.3999,"30%-39.9%",
A308&lt;=0.4999,"40%-49.9%",
A308&lt;=0.5999,"50%-59.9%",
A308&lt;=0.6999,"60%-69.9%",
A308&lt;=0.7999,"70%-79.9%",
A308&lt;=0.8999,"80%-89.9%",
A308&lt;=0.999,"90%-99.9%",
A308&lt;=5,"&gt;100%",
A308&gt;5,"&gt;500%"
)</f>
        <v>(9.9%-0.01%)</v>
      </c>
      <c r="H308" s="15">
        <f t="shared" si="12"/>
        <v>-3.8783541666666643E-2</v>
      </c>
      <c r="I308" s="15">
        <f t="shared" si="13"/>
        <v>-3.8783541666666643E-2</v>
      </c>
      <c r="J308" s="12">
        <f t="shared" si="14"/>
        <v>1</v>
      </c>
    </row>
    <row r="309" spans="1:10" x14ac:dyDescent="0.25">
      <c r="A309" s="50">
        <v>-3.7566477644492863E-2</v>
      </c>
      <c r="B309" s="12" t="s">
        <v>148</v>
      </c>
      <c r="C309" s="18">
        <v>3668</v>
      </c>
      <c r="D309" s="51">
        <v>3530.2061600000002</v>
      </c>
      <c r="G309" s="12" t="str" cm="1">
        <f t="array" ref="G309">_xlfn.IFS(
A309&lt;=-1,"(&gt;=100%)",
A309&lt;=-0.9,"(99.9%-90%)",
A309&lt;=-0.8,"(89.9%-80%)",
A309&lt;=-0.7,"(79.9%-70%)",
A309&lt;=-0.6,"(69.9%-60%)",
A309&lt;=-0.5,"(59.9%-50%)",
A309&lt;=-0.4,"(49.9%-40%)",
A309&lt;=-0.3,"(39.9%-30%)",
A309&lt;=-0.2,"(29.9%-20%)",
A309&lt;=-0.1,"(19.9%-10%)",
A309&lt;0,"(9.9%-0.01%)",
A309&lt;=0.0999,"0%-9.9%",
A309&lt;=0.1999,"10%-19.9%",
A309&lt;=0.2999,"20%-29.9%",
A309&lt;=0.3999,"30%-39.9%",
A309&lt;=0.4999,"40%-49.9%",
A309&lt;=0.5999,"50%-59.9%",
A309&lt;=0.6999,"60%-69.9%",
A309&lt;=0.7999,"70%-79.9%",
A309&lt;=0.8999,"80%-89.9%",
A309&lt;=0.999,"90%-99.9%",
A309&lt;=5,"&gt;100%",
A309&gt;5,"&gt;500%"
)</f>
        <v>(9.9%-0.01%)</v>
      </c>
      <c r="H309" s="15">
        <f t="shared" si="12"/>
        <v>-3.7566477644492863E-2</v>
      </c>
      <c r="I309" s="15">
        <f t="shared" si="13"/>
        <v>-3.7566477644492863E-2</v>
      </c>
      <c r="J309" s="12">
        <f t="shared" si="14"/>
        <v>1</v>
      </c>
    </row>
    <row r="310" spans="1:10" x14ac:dyDescent="0.25">
      <c r="A310" s="50">
        <v>-3.7026271457511355E-2</v>
      </c>
      <c r="B310" s="12" t="s">
        <v>299</v>
      </c>
      <c r="C310" s="18">
        <v>937.9</v>
      </c>
      <c r="D310" s="51">
        <v>903.17306000000008</v>
      </c>
      <c r="G310" s="12" t="str" cm="1">
        <f t="array" ref="G310">_xlfn.IFS(
A310&lt;=-1,"(&gt;=100%)",
A310&lt;=-0.9,"(99.9%-90%)",
A310&lt;=-0.8,"(89.9%-80%)",
A310&lt;=-0.7,"(79.9%-70%)",
A310&lt;=-0.6,"(69.9%-60%)",
A310&lt;=-0.5,"(59.9%-50%)",
A310&lt;=-0.4,"(49.9%-40%)",
A310&lt;=-0.3,"(39.9%-30%)",
A310&lt;=-0.2,"(29.9%-20%)",
A310&lt;=-0.1,"(19.9%-10%)",
A310&lt;0,"(9.9%-0.01%)",
A310&lt;=0.0999,"0%-9.9%",
A310&lt;=0.1999,"10%-19.9%",
A310&lt;=0.2999,"20%-29.9%",
A310&lt;=0.3999,"30%-39.9%",
A310&lt;=0.4999,"40%-49.9%",
A310&lt;=0.5999,"50%-59.9%",
A310&lt;=0.6999,"60%-69.9%",
A310&lt;=0.7999,"70%-79.9%",
A310&lt;=0.8999,"80%-89.9%",
A310&lt;=0.999,"90%-99.9%",
A310&lt;=5,"&gt;100%",
A310&gt;5,"&gt;500%"
)</f>
        <v>(9.9%-0.01%)</v>
      </c>
      <c r="H310" s="15">
        <f t="shared" si="12"/>
        <v>-3.7026271457511355E-2</v>
      </c>
      <c r="I310" s="15">
        <f t="shared" si="13"/>
        <v>-3.7026271457511355E-2</v>
      </c>
      <c r="J310" s="12">
        <f t="shared" si="14"/>
        <v>1</v>
      </c>
    </row>
    <row r="311" spans="1:10" x14ac:dyDescent="0.25">
      <c r="A311" s="50">
        <v>-3.688884689224859E-2</v>
      </c>
      <c r="B311" s="12" t="s">
        <v>436</v>
      </c>
      <c r="C311" s="18">
        <v>1666.8</v>
      </c>
      <c r="D311" s="51">
        <v>1605.31367</v>
      </c>
      <c r="G311" s="12" t="str" cm="1">
        <f t="array" ref="G311">_xlfn.IFS(
A311&lt;=-1,"(&gt;=100%)",
A311&lt;=-0.9,"(99.9%-90%)",
A311&lt;=-0.8,"(89.9%-80%)",
A311&lt;=-0.7,"(79.9%-70%)",
A311&lt;=-0.6,"(69.9%-60%)",
A311&lt;=-0.5,"(59.9%-50%)",
A311&lt;=-0.4,"(49.9%-40%)",
A311&lt;=-0.3,"(39.9%-30%)",
A311&lt;=-0.2,"(29.9%-20%)",
A311&lt;=-0.1,"(19.9%-10%)",
A311&lt;0,"(9.9%-0.01%)",
A311&lt;=0.0999,"0%-9.9%",
A311&lt;=0.1999,"10%-19.9%",
A311&lt;=0.2999,"20%-29.9%",
A311&lt;=0.3999,"30%-39.9%",
A311&lt;=0.4999,"40%-49.9%",
A311&lt;=0.5999,"50%-59.9%",
A311&lt;=0.6999,"60%-69.9%",
A311&lt;=0.7999,"70%-79.9%",
A311&lt;=0.8999,"80%-89.9%",
A311&lt;=0.999,"90%-99.9%",
A311&lt;=5,"&gt;100%",
A311&gt;5,"&gt;500%"
)</f>
        <v>(9.9%-0.01%)</v>
      </c>
      <c r="H311" s="15">
        <f t="shared" si="12"/>
        <v>-3.688884689224859E-2</v>
      </c>
      <c r="I311" s="15">
        <f t="shared" si="13"/>
        <v>-3.688884689224859E-2</v>
      </c>
      <c r="J311" s="12">
        <f t="shared" si="14"/>
        <v>1</v>
      </c>
    </row>
    <row r="312" spans="1:10" x14ac:dyDescent="0.25">
      <c r="A312" s="50">
        <v>-3.5329950083194721E-2</v>
      </c>
      <c r="B312" s="12" t="s">
        <v>249</v>
      </c>
      <c r="C312" s="18">
        <v>240.4</v>
      </c>
      <c r="D312" s="51">
        <v>231.90667999999999</v>
      </c>
      <c r="G312" s="12" t="str" cm="1">
        <f t="array" ref="G312">_xlfn.IFS(
A312&lt;=-1,"(&gt;=100%)",
A312&lt;=-0.9,"(99.9%-90%)",
A312&lt;=-0.8,"(89.9%-80%)",
A312&lt;=-0.7,"(79.9%-70%)",
A312&lt;=-0.6,"(69.9%-60%)",
A312&lt;=-0.5,"(59.9%-50%)",
A312&lt;=-0.4,"(49.9%-40%)",
A312&lt;=-0.3,"(39.9%-30%)",
A312&lt;=-0.2,"(29.9%-20%)",
A312&lt;=-0.1,"(19.9%-10%)",
A312&lt;0,"(9.9%-0.01%)",
A312&lt;=0.0999,"0%-9.9%",
A312&lt;=0.1999,"10%-19.9%",
A312&lt;=0.2999,"20%-29.9%",
A312&lt;=0.3999,"30%-39.9%",
A312&lt;=0.4999,"40%-49.9%",
A312&lt;=0.5999,"50%-59.9%",
A312&lt;=0.6999,"60%-69.9%",
A312&lt;=0.7999,"70%-79.9%",
A312&lt;=0.8999,"80%-89.9%",
A312&lt;=0.999,"90%-99.9%",
A312&lt;=5,"&gt;100%",
A312&gt;5,"&gt;500%"
)</f>
        <v>(9.9%-0.01%)</v>
      </c>
      <c r="H312" s="15">
        <f t="shared" si="12"/>
        <v>-3.5329950083194721E-2</v>
      </c>
      <c r="I312" s="15">
        <f t="shared" si="13"/>
        <v>-3.5329950083194721E-2</v>
      </c>
      <c r="J312" s="12">
        <f t="shared" si="14"/>
        <v>1</v>
      </c>
    </row>
    <row r="313" spans="1:10" x14ac:dyDescent="0.25">
      <c r="A313" s="50">
        <v>-3.4628790806969997E-2</v>
      </c>
      <c r="B313" s="12" t="s">
        <v>585</v>
      </c>
      <c r="C313" s="18">
        <v>5368.415</v>
      </c>
      <c r="D313" s="51">
        <v>5182.5132800000001</v>
      </c>
      <c r="G313" s="12" t="str" cm="1">
        <f t="array" ref="G313">_xlfn.IFS(
A313&lt;=-1,"(&gt;=100%)",
A313&lt;=-0.9,"(99.9%-90%)",
A313&lt;=-0.8,"(89.9%-80%)",
A313&lt;=-0.7,"(79.9%-70%)",
A313&lt;=-0.6,"(69.9%-60%)",
A313&lt;=-0.5,"(59.9%-50%)",
A313&lt;=-0.4,"(49.9%-40%)",
A313&lt;=-0.3,"(39.9%-30%)",
A313&lt;=-0.2,"(29.9%-20%)",
A313&lt;=-0.1,"(19.9%-10%)",
A313&lt;0,"(9.9%-0.01%)",
A313&lt;=0.0999,"0%-9.9%",
A313&lt;=0.1999,"10%-19.9%",
A313&lt;=0.2999,"20%-29.9%",
A313&lt;=0.3999,"30%-39.9%",
A313&lt;=0.4999,"40%-49.9%",
A313&lt;=0.5999,"50%-59.9%",
A313&lt;=0.6999,"60%-69.9%",
A313&lt;=0.7999,"70%-79.9%",
A313&lt;=0.8999,"80%-89.9%",
A313&lt;=0.999,"90%-99.9%",
A313&lt;=5,"&gt;100%",
A313&gt;5,"&gt;500%"
)</f>
        <v>(9.9%-0.01%)</v>
      </c>
      <c r="H313" s="15">
        <f t="shared" si="12"/>
        <v>-3.4628790806969997E-2</v>
      </c>
      <c r="I313" s="15">
        <f t="shared" si="13"/>
        <v>-3.4628790806969997E-2</v>
      </c>
      <c r="J313" s="12">
        <f t="shared" si="14"/>
        <v>1</v>
      </c>
    </row>
    <row r="314" spans="1:10" x14ac:dyDescent="0.25">
      <c r="A314" s="50">
        <v>-3.4319991259663327E-2</v>
      </c>
      <c r="B314" s="12" t="s">
        <v>219</v>
      </c>
      <c r="C314" s="18">
        <v>6635.9</v>
      </c>
      <c r="D314" s="51">
        <v>6408.1559699999998</v>
      </c>
      <c r="G314" s="12" t="str" cm="1">
        <f t="array" ref="G314">_xlfn.IFS(
A314&lt;=-1,"(&gt;=100%)",
A314&lt;=-0.9,"(99.9%-90%)",
A314&lt;=-0.8,"(89.9%-80%)",
A314&lt;=-0.7,"(79.9%-70%)",
A314&lt;=-0.6,"(69.9%-60%)",
A314&lt;=-0.5,"(59.9%-50%)",
A314&lt;=-0.4,"(49.9%-40%)",
A314&lt;=-0.3,"(39.9%-30%)",
A314&lt;=-0.2,"(29.9%-20%)",
A314&lt;=-0.1,"(19.9%-10%)",
A314&lt;0,"(9.9%-0.01%)",
A314&lt;=0.0999,"0%-9.9%",
A314&lt;=0.1999,"10%-19.9%",
A314&lt;=0.2999,"20%-29.9%",
A314&lt;=0.3999,"30%-39.9%",
A314&lt;=0.4999,"40%-49.9%",
A314&lt;=0.5999,"50%-59.9%",
A314&lt;=0.6999,"60%-69.9%",
A314&lt;=0.7999,"70%-79.9%",
A314&lt;=0.8999,"80%-89.9%",
A314&lt;=0.999,"90%-99.9%",
A314&lt;=5,"&gt;100%",
A314&gt;5,"&gt;500%"
)</f>
        <v>(9.9%-0.01%)</v>
      </c>
      <c r="H314" s="15">
        <f t="shared" si="12"/>
        <v>-3.4319991259663327E-2</v>
      </c>
      <c r="I314" s="15">
        <f t="shared" si="13"/>
        <v>-3.4319991259663327E-2</v>
      </c>
      <c r="J314" s="12">
        <f t="shared" si="14"/>
        <v>1</v>
      </c>
    </row>
    <row r="315" spans="1:10" x14ac:dyDescent="0.25">
      <c r="A315" s="50">
        <v>-3.325966768018488E-2</v>
      </c>
      <c r="B315" s="12" t="s">
        <v>321</v>
      </c>
      <c r="C315" s="18">
        <v>2335.1</v>
      </c>
      <c r="D315" s="51">
        <v>2257.4353500000002</v>
      </c>
      <c r="G315" s="12" t="str" cm="1">
        <f t="array" ref="G315">_xlfn.IFS(
A315&lt;=-1,"(&gt;=100%)",
A315&lt;=-0.9,"(99.9%-90%)",
A315&lt;=-0.8,"(89.9%-80%)",
A315&lt;=-0.7,"(79.9%-70%)",
A315&lt;=-0.6,"(69.9%-60%)",
A315&lt;=-0.5,"(59.9%-50%)",
A315&lt;=-0.4,"(49.9%-40%)",
A315&lt;=-0.3,"(39.9%-30%)",
A315&lt;=-0.2,"(29.9%-20%)",
A315&lt;=-0.1,"(19.9%-10%)",
A315&lt;0,"(9.9%-0.01%)",
A315&lt;=0.0999,"0%-9.9%",
A315&lt;=0.1999,"10%-19.9%",
A315&lt;=0.2999,"20%-29.9%",
A315&lt;=0.3999,"30%-39.9%",
A315&lt;=0.4999,"40%-49.9%",
A315&lt;=0.5999,"50%-59.9%",
A315&lt;=0.6999,"60%-69.9%",
A315&lt;=0.7999,"70%-79.9%",
A315&lt;=0.8999,"80%-89.9%",
A315&lt;=0.999,"90%-99.9%",
A315&lt;=5,"&gt;100%",
A315&gt;5,"&gt;500%"
)</f>
        <v>(9.9%-0.01%)</v>
      </c>
      <c r="H315" s="15">
        <f t="shared" si="12"/>
        <v>-3.325966768018488E-2</v>
      </c>
      <c r="I315" s="15">
        <f t="shared" si="13"/>
        <v>-3.325966768018488E-2</v>
      </c>
      <c r="J315" s="12">
        <f t="shared" si="14"/>
        <v>1</v>
      </c>
    </row>
    <row r="316" spans="1:10" x14ac:dyDescent="0.25">
      <c r="A316" s="50">
        <v>-3.1437810437069884E-2</v>
      </c>
      <c r="B316" s="12" t="s">
        <v>953</v>
      </c>
      <c r="C316" s="18">
        <v>469.90199999999999</v>
      </c>
      <c r="D316" s="51">
        <v>455.12930999999998</v>
      </c>
      <c r="G316" s="12" t="str" cm="1">
        <f t="array" ref="G316">_xlfn.IFS(
A316&lt;=-1,"(&gt;=100%)",
A316&lt;=-0.9,"(99.9%-90%)",
A316&lt;=-0.8,"(89.9%-80%)",
A316&lt;=-0.7,"(79.9%-70%)",
A316&lt;=-0.6,"(69.9%-60%)",
A316&lt;=-0.5,"(59.9%-50%)",
A316&lt;=-0.4,"(49.9%-40%)",
A316&lt;=-0.3,"(39.9%-30%)",
A316&lt;=-0.2,"(29.9%-20%)",
A316&lt;=-0.1,"(19.9%-10%)",
A316&lt;0,"(9.9%-0.01%)",
A316&lt;=0.0999,"0%-9.9%",
A316&lt;=0.1999,"10%-19.9%",
A316&lt;=0.2999,"20%-29.9%",
A316&lt;=0.3999,"30%-39.9%",
A316&lt;=0.4999,"40%-49.9%",
A316&lt;=0.5999,"50%-59.9%",
A316&lt;=0.6999,"60%-69.9%",
A316&lt;=0.7999,"70%-79.9%",
A316&lt;=0.8999,"80%-89.9%",
A316&lt;=0.999,"90%-99.9%",
A316&lt;=5,"&gt;100%",
A316&gt;5,"&gt;500%"
)</f>
        <v>(9.9%-0.01%)</v>
      </c>
      <c r="H316" s="15">
        <f t="shared" si="12"/>
        <v>-3.1437810437069884E-2</v>
      </c>
      <c r="I316" s="15">
        <f t="shared" si="13"/>
        <v>-3.1437810437069884E-2</v>
      </c>
      <c r="J316" s="12">
        <f t="shared" si="14"/>
        <v>1</v>
      </c>
    </row>
    <row r="317" spans="1:10" x14ac:dyDescent="0.25">
      <c r="A317" s="50">
        <v>-2.8857623658583607E-2</v>
      </c>
      <c r="B317" s="12" t="s">
        <v>629</v>
      </c>
      <c r="C317" s="18">
        <v>217.494</v>
      </c>
      <c r="D317" s="51">
        <v>211.21764000000002</v>
      </c>
      <c r="G317" s="12" t="str" cm="1">
        <f t="array" ref="G317">_xlfn.IFS(
A317&lt;=-1,"(&gt;=100%)",
A317&lt;=-0.9,"(99.9%-90%)",
A317&lt;=-0.8,"(89.9%-80%)",
A317&lt;=-0.7,"(79.9%-70%)",
A317&lt;=-0.6,"(69.9%-60%)",
A317&lt;=-0.5,"(59.9%-50%)",
A317&lt;=-0.4,"(49.9%-40%)",
A317&lt;=-0.3,"(39.9%-30%)",
A317&lt;=-0.2,"(29.9%-20%)",
A317&lt;=-0.1,"(19.9%-10%)",
A317&lt;0,"(9.9%-0.01%)",
A317&lt;=0.0999,"0%-9.9%",
A317&lt;=0.1999,"10%-19.9%",
A317&lt;=0.2999,"20%-29.9%",
A317&lt;=0.3999,"30%-39.9%",
A317&lt;=0.4999,"40%-49.9%",
A317&lt;=0.5999,"50%-59.9%",
A317&lt;=0.6999,"60%-69.9%",
A317&lt;=0.7999,"70%-79.9%",
A317&lt;=0.8999,"80%-89.9%",
A317&lt;=0.999,"90%-99.9%",
A317&lt;=5,"&gt;100%",
A317&gt;5,"&gt;500%"
)</f>
        <v>(9.9%-0.01%)</v>
      </c>
      <c r="H317" s="15">
        <f t="shared" si="12"/>
        <v>-2.8857623658583607E-2</v>
      </c>
      <c r="I317" s="15">
        <f t="shared" si="13"/>
        <v>-2.8857623658583607E-2</v>
      </c>
      <c r="J317" s="12">
        <f t="shared" si="14"/>
        <v>1</v>
      </c>
    </row>
    <row r="318" spans="1:10" x14ac:dyDescent="0.25">
      <c r="A318" s="50">
        <v>-2.7919230769230821E-2</v>
      </c>
      <c r="B318" s="12" t="s">
        <v>118</v>
      </c>
      <c r="C318" s="18">
        <v>46.8</v>
      </c>
      <c r="D318" s="51">
        <v>45.493379999999995</v>
      </c>
      <c r="G318" s="12" t="str" cm="1">
        <f t="array" ref="G318">_xlfn.IFS(
A318&lt;=-1,"(&gt;=100%)",
A318&lt;=-0.9,"(99.9%-90%)",
A318&lt;=-0.8,"(89.9%-80%)",
A318&lt;=-0.7,"(79.9%-70%)",
A318&lt;=-0.6,"(69.9%-60%)",
A318&lt;=-0.5,"(59.9%-50%)",
A318&lt;=-0.4,"(49.9%-40%)",
A318&lt;=-0.3,"(39.9%-30%)",
A318&lt;=-0.2,"(29.9%-20%)",
A318&lt;=-0.1,"(19.9%-10%)",
A318&lt;0,"(9.9%-0.01%)",
A318&lt;=0.0999,"0%-9.9%",
A318&lt;=0.1999,"10%-19.9%",
A318&lt;=0.2999,"20%-29.9%",
A318&lt;=0.3999,"30%-39.9%",
A318&lt;=0.4999,"40%-49.9%",
A318&lt;=0.5999,"50%-59.9%",
A318&lt;=0.6999,"60%-69.9%",
A318&lt;=0.7999,"70%-79.9%",
A318&lt;=0.8999,"80%-89.9%",
A318&lt;=0.999,"90%-99.9%",
A318&lt;=5,"&gt;100%",
A318&gt;5,"&gt;500%"
)</f>
        <v>(9.9%-0.01%)</v>
      </c>
      <c r="H318" s="15">
        <f t="shared" si="12"/>
        <v>-2.7919230769230821E-2</v>
      </c>
      <c r="I318" s="15">
        <f t="shared" si="13"/>
        <v>-2.7919230769230821E-2</v>
      </c>
      <c r="J318" s="12">
        <f t="shared" si="14"/>
        <v>1</v>
      </c>
    </row>
    <row r="319" spans="1:10" x14ac:dyDescent="0.25">
      <c r="A319" s="50">
        <v>-2.6826042873696294E-2</v>
      </c>
      <c r="B319" s="12" t="s">
        <v>434</v>
      </c>
      <c r="C319" s="18">
        <v>345.2</v>
      </c>
      <c r="D319" s="51">
        <v>335.93965000000003</v>
      </c>
      <c r="G319" s="12" t="str" cm="1">
        <f t="array" ref="G319">_xlfn.IFS(
A319&lt;=-1,"(&gt;=100%)",
A319&lt;=-0.9,"(99.9%-90%)",
A319&lt;=-0.8,"(89.9%-80%)",
A319&lt;=-0.7,"(79.9%-70%)",
A319&lt;=-0.6,"(69.9%-60%)",
A319&lt;=-0.5,"(59.9%-50%)",
A319&lt;=-0.4,"(49.9%-40%)",
A319&lt;=-0.3,"(39.9%-30%)",
A319&lt;=-0.2,"(29.9%-20%)",
A319&lt;=-0.1,"(19.9%-10%)",
A319&lt;0,"(9.9%-0.01%)",
A319&lt;=0.0999,"0%-9.9%",
A319&lt;=0.1999,"10%-19.9%",
A319&lt;=0.2999,"20%-29.9%",
A319&lt;=0.3999,"30%-39.9%",
A319&lt;=0.4999,"40%-49.9%",
A319&lt;=0.5999,"50%-59.9%",
A319&lt;=0.6999,"60%-69.9%",
A319&lt;=0.7999,"70%-79.9%",
A319&lt;=0.8999,"80%-89.9%",
A319&lt;=0.999,"90%-99.9%",
A319&lt;=5,"&gt;100%",
A319&gt;5,"&gt;500%"
)</f>
        <v>(9.9%-0.01%)</v>
      </c>
      <c r="H319" s="15">
        <f t="shared" si="12"/>
        <v>-2.6826042873696294E-2</v>
      </c>
      <c r="I319" s="15">
        <f t="shared" si="13"/>
        <v>-2.6826042873696294E-2</v>
      </c>
      <c r="J319" s="12">
        <f t="shared" si="14"/>
        <v>1</v>
      </c>
    </row>
    <row r="320" spans="1:10" x14ac:dyDescent="0.25">
      <c r="A320" s="50">
        <v>-2.6816847720635764E-2</v>
      </c>
      <c r="B320" s="12" t="s">
        <v>734</v>
      </c>
      <c r="C320" s="18">
        <v>407.15300000000002</v>
      </c>
      <c r="D320" s="51">
        <v>396.23444000000001</v>
      </c>
      <c r="G320" s="12" t="str" cm="1">
        <f t="array" ref="G320">_xlfn.IFS(
A320&lt;=-1,"(&gt;=100%)",
A320&lt;=-0.9,"(99.9%-90%)",
A320&lt;=-0.8,"(89.9%-80%)",
A320&lt;=-0.7,"(79.9%-70%)",
A320&lt;=-0.6,"(69.9%-60%)",
A320&lt;=-0.5,"(59.9%-50%)",
A320&lt;=-0.4,"(49.9%-40%)",
A320&lt;=-0.3,"(39.9%-30%)",
A320&lt;=-0.2,"(29.9%-20%)",
A320&lt;=-0.1,"(19.9%-10%)",
A320&lt;0,"(9.9%-0.01%)",
A320&lt;=0.0999,"0%-9.9%",
A320&lt;=0.1999,"10%-19.9%",
A320&lt;=0.2999,"20%-29.9%",
A320&lt;=0.3999,"30%-39.9%",
A320&lt;=0.4999,"40%-49.9%",
A320&lt;=0.5999,"50%-59.9%",
A320&lt;=0.6999,"60%-69.9%",
A320&lt;=0.7999,"70%-79.9%",
A320&lt;=0.8999,"80%-89.9%",
A320&lt;=0.999,"90%-99.9%",
A320&lt;=5,"&gt;100%",
A320&gt;5,"&gt;500%"
)</f>
        <v>(9.9%-0.01%)</v>
      </c>
      <c r="H320" s="15">
        <f t="shared" si="12"/>
        <v>-2.6816847720635764E-2</v>
      </c>
      <c r="I320" s="15">
        <f t="shared" si="13"/>
        <v>-2.6816847720635764E-2</v>
      </c>
      <c r="J320" s="12">
        <f t="shared" si="14"/>
        <v>1</v>
      </c>
    </row>
    <row r="321" spans="1:10" x14ac:dyDescent="0.25">
      <c r="A321" s="50">
        <v>-2.6074685059797004E-2</v>
      </c>
      <c r="B321" s="12" t="s">
        <v>575</v>
      </c>
      <c r="C321" s="18">
        <v>846.11300000000006</v>
      </c>
      <c r="D321" s="51">
        <v>824.05087000000003</v>
      </c>
      <c r="G321" s="12" t="str" cm="1">
        <f t="array" ref="G321">_xlfn.IFS(
A321&lt;=-1,"(&gt;=100%)",
A321&lt;=-0.9,"(99.9%-90%)",
A321&lt;=-0.8,"(89.9%-80%)",
A321&lt;=-0.7,"(79.9%-70%)",
A321&lt;=-0.6,"(69.9%-60%)",
A321&lt;=-0.5,"(59.9%-50%)",
A321&lt;=-0.4,"(49.9%-40%)",
A321&lt;=-0.3,"(39.9%-30%)",
A321&lt;=-0.2,"(29.9%-20%)",
A321&lt;=-0.1,"(19.9%-10%)",
A321&lt;0,"(9.9%-0.01%)",
A321&lt;=0.0999,"0%-9.9%",
A321&lt;=0.1999,"10%-19.9%",
A321&lt;=0.2999,"20%-29.9%",
A321&lt;=0.3999,"30%-39.9%",
A321&lt;=0.4999,"40%-49.9%",
A321&lt;=0.5999,"50%-59.9%",
A321&lt;=0.6999,"60%-69.9%",
A321&lt;=0.7999,"70%-79.9%",
A321&lt;=0.8999,"80%-89.9%",
A321&lt;=0.999,"90%-99.9%",
A321&lt;=5,"&gt;100%",
A321&gt;5,"&gt;500%"
)</f>
        <v>(9.9%-0.01%)</v>
      </c>
      <c r="H321" s="15">
        <f t="shared" si="12"/>
        <v>-2.6074685059797004E-2</v>
      </c>
      <c r="I321" s="15">
        <f t="shared" si="13"/>
        <v>-2.6074685059797004E-2</v>
      </c>
      <c r="J321" s="12">
        <f t="shared" si="14"/>
        <v>1</v>
      </c>
    </row>
    <row r="322" spans="1:10" x14ac:dyDescent="0.25">
      <c r="A322" s="50">
        <v>-2.5865363788520269E-2</v>
      </c>
      <c r="B322" s="12" t="s">
        <v>56</v>
      </c>
      <c r="C322" s="18">
        <v>3047.1</v>
      </c>
      <c r="D322" s="51">
        <v>2968.2856499999998</v>
      </c>
      <c r="G322" s="12" t="str" cm="1">
        <f t="array" ref="G322">_xlfn.IFS(
A322&lt;=-1,"(&gt;=100%)",
A322&lt;=-0.9,"(99.9%-90%)",
A322&lt;=-0.8,"(89.9%-80%)",
A322&lt;=-0.7,"(79.9%-70%)",
A322&lt;=-0.6,"(69.9%-60%)",
A322&lt;=-0.5,"(59.9%-50%)",
A322&lt;=-0.4,"(49.9%-40%)",
A322&lt;=-0.3,"(39.9%-30%)",
A322&lt;=-0.2,"(29.9%-20%)",
A322&lt;=-0.1,"(19.9%-10%)",
A322&lt;0,"(9.9%-0.01%)",
A322&lt;=0.0999,"0%-9.9%",
A322&lt;=0.1999,"10%-19.9%",
A322&lt;=0.2999,"20%-29.9%",
A322&lt;=0.3999,"30%-39.9%",
A322&lt;=0.4999,"40%-49.9%",
A322&lt;=0.5999,"50%-59.9%",
A322&lt;=0.6999,"60%-69.9%",
A322&lt;=0.7999,"70%-79.9%",
A322&lt;=0.8999,"80%-89.9%",
A322&lt;=0.999,"90%-99.9%",
A322&lt;=5,"&gt;100%",
A322&gt;5,"&gt;500%"
)</f>
        <v>(9.9%-0.01%)</v>
      </c>
      <c r="H322" s="15">
        <f t="shared" si="12"/>
        <v>-2.5865363788520269E-2</v>
      </c>
      <c r="I322" s="15">
        <f t="shared" si="13"/>
        <v>-2.5865363788520269E-2</v>
      </c>
      <c r="J322" s="12">
        <f t="shared" si="14"/>
        <v>1</v>
      </c>
    </row>
    <row r="323" spans="1:10" x14ac:dyDescent="0.25">
      <c r="A323" s="50">
        <v>-2.5127097880681154E-2</v>
      </c>
      <c r="B323" s="12" t="s">
        <v>512</v>
      </c>
      <c r="C323" s="18">
        <v>261.21600000000001</v>
      </c>
      <c r="D323" s="51">
        <v>254.6524</v>
      </c>
      <c r="G323" s="12" t="str" cm="1">
        <f t="array" ref="G323">_xlfn.IFS(
A323&lt;=-1,"(&gt;=100%)",
A323&lt;=-0.9,"(99.9%-90%)",
A323&lt;=-0.8,"(89.9%-80%)",
A323&lt;=-0.7,"(79.9%-70%)",
A323&lt;=-0.6,"(69.9%-60%)",
A323&lt;=-0.5,"(59.9%-50%)",
A323&lt;=-0.4,"(49.9%-40%)",
A323&lt;=-0.3,"(39.9%-30%)",
A323&lt;=-0.2,"(29.9%-20%)",
A323&lt;=-0.1,"(19.9%-10%)",
A323&lt;0,"(9.9%-0.01%)",
A323&lt;=0.0999,"0%-9.9%",
A323&lt;=0.1999,"10%-19.9%",
A323&lt;=0.2999,"20%-29.9%",
A323&lt;=0.3999,"30%-39.9%",
A323&lt;=0.4999,"40%-49.9%",
A323&lt;=0.5999,"50%-59.9%",
A323&lt;=0.6999,"60%-69.9%",
A323&lt;=0.7999,"70%-79.9%",
A323&lt;=0.8999,"80%-89.9%",
A323&lt;=0.999,"90%-99.9%",
A323&lt;=5,"&gt;100%",
A323&gt;5,"&gt;500%"
)</f>
        <v>(9.9%-0.01%)</v>
      </c>
      <c r="H323" s="15">
        <f t="shared" si="12"/>
        <v>-2.5127097880681154E-2</v>
      </c>
      <c r="I323" s="15">
        <f t="shared" si="13"/>
        <v>-2.5127097880681154E-2</v>
      </c>
      <c r="J323" s="12">
        <f t="shared" si="14"/>
        <v>1</v>
      </c>
    </row>
    <row r="324" spans="1:10" x14ac:dyDescent="0.25">
      <c r="A324" s="50">
        <v>-2.440422650800159E-2</v>
      </c>
      <c r="B324" s="12" t="s">
        <v>851</v>
      </c>
      <c r="C324" s="18">
        <v>243.7</v>
      </c>
      <c r="D324" s="51">
        <v>237.75269</v>
      </c>
      <c r="G324" s="12" t="str" cm="1">
        <f t="array" ref="G324">_xlfn.IFS(
A324&lt;=-1,"(&gt;=100%)",
A324&lt;=-0.9,"(99.9%-90%)",
A324&lt;=-0.8,"(89.9%-80%)",
A324&lt;=-0.7,"(79.9%-70%)",
A324&lt;=-0.6,"(69.9%-60%)",
A324&lt;=-0.5,"(59.9%-50%)",
A324&lt;=-0.4,"(49.9%-40%)",
A324&lt;=-0.3,"(39.9%-30%)",
A324&lt;=-0.2,"(29.9%-20%)",
A324&lt;=-0.1,"(19.9%-10%)",
A324&lt;0,"(9.9%-0.01%)",
A324&lt;=0.0999,"0%-9.9%",
A324&lt;=0.1999,"10%-19.9%",
A324&lt;=0.2999,"20%-29.9%",
A324&lt;=0.3999,"30%-39.9%",
A324&lt;=0.4999,"40%-49.9%",
A324&lt;=0.5999,"50%-59.9%",
A324&lt;=0.6999,"60%-69.9%",
A324&lt;=0.7999,"70%-79.9%",
A324&lt;=0.8999,"80%-89.9%",
A324&lt;=0.999,"90%-99.9%",
A324&lt;=5,"&gt;100%",
A324&gt;5,"&gt;500%"
)</f>
        <v>(9.9%-0.01%)</v>
      </c>
      <c r="H324" s="15">
        <f t="shared" ref="H324:H387" si="15">IF(A324&lt;&gt;"",A324,#N/A)</f>
        <v>-2.440422650800159E-2</v>
      </c>
      <c r="I324" s="15">
        <f t="shared" ref="I324:I387" si="16">IF(ISNUMBER(H324),H324,"")</f>
        <v>-2.440422650800159E-2</v>
      </c>
      <c r="J324" s="12">
        <f t="shared" ref="J324:J387" si="17">IF(ISNUMBER(I324),IF(AND(I324&gt;=($M$14-$M$13),I324&lt;=($M$14+$M$13)),1,0),"")</f>
        <v>1</v>
      </c>
    </row>
    <row r="325" spans="1:10" x14ac:dyDescent="0.25">
      <c r="A325" s="50">
        <v>-2.2540052770448449E-2</v>
      </c>
      <c r="B325" s="12" t="s">
        <v>897</v>
      </c>
      <c r="C325" s="18">
        <v>757.99999999999989</v>
      </c>
      <c r="D325" s="51">
        <v>740.91463999999996</v>
      </c>
      <c r="G325" s="12" t="str" cm="1">
        <f t="array" ref="G325">_xlfn.IFS(
A325&lt;=-1,"(&gt;=100%)",
A325&lt;=-0.9,"(99.9%-90%)",
A325&lt;=-0.8,"(89.9%-80%)",
A325&lt;=-0.7,"(79.9%-70%)",
A325&lt;=-0.6,"(69.9%-60%)",
A325&lt;=-0.5,"(59.9%-50%)",
A325&lt;=-0.4,"(49.9%-40%)",
A325&lt;=-0.3,"(39.9%-30%)",
A325&lt;=-0.2,"(29.9%-20%)",
A325&lt;=-0.1,"(19.9%-10%)",
A325&lt;0,"(9.9%-0.01%)",
A325&lt;=0.0999,"0%-9.9%",
A325&lt;=0.1999,"10%-19.9%",
A325&lt;=0.2999,"20%-29.9%",
A325&lt;=0.3999,"30%-39.9%",
A325&lt;=0.4999,"40%-49.9%",
A325&lt;=0.5999,"50%-59.9%",
A325&lt;=0.6999,"60%-69.9%",
A325&lt;=0.7999,"70%-79.9%",
A325&lt;=0.8999,"80%-89.9%",
A325&lt;=0.999,"90%-99.9%",
A325&lt;=5,"&gt;100%",
A325&gt;5,"&gt;500%"
)</f>
        <v>(9.9%-0.01%)</v>
      </c>
      <c r="H325" s="15">
        <f t="shared" si="15"/>
        <v>-2.2540052770448449E-2</v>
      </c>
      <c r="I325" s="15">
        <f t="shared" si="16"/>
        <v>-2.2540052770448449E-2</v>
      </c>
      <c r="J325" s="12">
        <f t="shared" si="17"/>
        <v>1</v>
      </c>
    </row>
    <row r="326" spans="1:10" x14ac:dyDescent="0.25">
      <c r="A326" s="50">
        <v>-2.1889834024896263E-2</v>
      </c>
      <c r="B326" s="12" t="s">
        <v>634</v>
      </c>
      <c r="C326" s="18">
        <v>48.2</v>
      </c>
      <c r="D326" s="51">
        <v>47.144910000000003</v>
      </c>
      <c r="G326" s="12" t="str" cm="1">
        <f t="array" ref="G326">_xlfn.IFS(
A326&lt;=-1,"(&gt;=100%)",
A326&lt;=-0.9,"(99.9%-90%)",
A326&lt;=-0.8,"(89.9%-80%)",
A326&lt;=-0.7,"(79.9%-70%)",
A326&lt;=-0.6,"(69.9%-60%)",
A326&lt;=-0.5,"(59.9%-50%)",
A326&lt;=-0.4,"(49.9%-40%)",
A326&lt;=-0.3,"(39.9%-30%)",
A326&lt;=-0.2,"(29.9%-20%)",
A326&lt;=-0.1,"(19.9%-10%)",
A326&lt;0,"(9.9%-0.01%)",
A326&lt;=0.0999,"0%-9.9%",
A326&lt;=0.1999,"10%-19.9%",
A326&lt;=0.2999,"20%-29.9%",
A326&lt;=0.3999,"30%-39.9%",
A326&lt;=0.4999,"40%-49.9%",
A326&lt;=0.5999,"50%-59.9%",
A326&lt;=0.6999,"60%-69.9%",
A326&lt;=0.7999,"70%-79.9%",
A326&lt;=0.8999,"80%-89.9%",
A326&lt;=0.999,"90%-99.9%",
A326&lt;=5,"&gt;100%",
A326&gt;5,"&gt;500%"
)</f>
        <v>(9.9%-0.01%)</v>
      </c>
      <c r="H326" s="15">
        <f t="shared" si="15"/>
        <v>-2.1889834024896263E-2</v>
      </c>
      <c r="I326" s="15">
        <f t="shared" si="16"/>
        <v>-2.1889834024896263E-2</v>
      </c>
      <c r="J326" s="12">
        <f t="shared" si="17"/>
        <v>1</v>
      </c>
    </row>
    <row r="327" spans="1:10" x14ac:dyDescent="0.25">
      <c r="A327" s="50">
        <v>-2.0905312767780636E-2</v>
      </c>
      <c r="B327" s="12" t="s">
        <v>383</v>
      </c>
      <c r="C327" s="18">
        <v>233.4</v>
      </c>
      <c r="D327" s="51">
        <v>228.52070000000001</v>
      </c>
      <c r="G327" s="12" t="str" cm="1">
        <f t="array" ref="G327">_xlfn.IFS(
A327&lt;=-1,"(&gt;=100%)",
A327&lt;=-0.9,"(99.9%-90%)",
A327&lt;=-0.8,"(89.9%-80%)",
A327&lt;=-0.7,"(79.9%-70%)",
A327&lt;=-0.6,"(69.9%-60%)",
A327&lt;=-0.5,"(59.9%-50%)",
A327&lt;=-0.4,"(49.9%-40%)",
A327&lt;=-0.3,"(39.9%-30%)",
A327&lt;=-0.2,"(29.9%-20%)",
A327&lt;=-0.1,"(19.9%-10%)",
A327&lt;0,"(9.9%-0.01%)",
A327&lt;=0.0999,"0%-9.9%",
A327&lt;=0.1999,"10%-19.9%",
A327&lt;=0.2999,"20%-29.9%",
A327&lt;=0.3999,"30%-39.9%",
A327&lt;=0.4999,"40%-49.9%",
A327&lt;=0.5999,"50%-59.9%",
A327&lt;=0.6999,"60%-69.9%",
A327&lt;=0.7999,"70%-79.9%",
A327&lt;=0.8999,"80%-89.9%",
A327&lt;=0.999,"90%-99.9%",
A327&lt;=5,"&gt;100%",
A327&gt;5,"&gt;500%"
)</f>
        <v>(9.9%-0.01%)</v>
      </c>
      <c r="H327" s="15">
        <f t="shared" si="15"/>
        <v>-2.0905312767780636E-2</v>
      </c>
      <c r="I327" s="15">
        <f t="shared" si="16"/>
        <v>-2.0905312767780636E-2</v>
      </c>
      <c r="J327" s="12">
        <f t="shared" si="17"/>
        <v>1</v>
      </c>
    </row>
    <row r="328" spans="1:10" x14ac:dyDescent="0.25">
      <c r="A328" s="50">
        <v>-2.0774074074074101E-2</v>
      </c>
      <c r="B328" s="12" t="s">
        <v>721</v>
      </c>
      <c r="C328" s="18">
        <v>18.899999999999999</v>
      </c>
      <c r="D328" s="51">
        <v>18.507369999999998</v>
      </c>
      <c r="G328" s="12" t="str" cm="1">
        <f t="array" ref="G328">_xlfn.IFS(
A328&lt;=-1,"(&gt;=100%)",
A328&lt;=-0.9,"(99.9%-90%)",
A328&lt;=-0.8,"(89.9%-80%)",
A328&lt;=-0.7,"(79.9%-70%)",
A328&lt;=-0.6,"(69.9%-60%)",
A328&lt;=-0.5,"(59.9%-50%)",
A328&lt;=-0.4,"(49.9%-40%)",
A328&lt;=-0.3,"(39.9%-30%)",
A328&lt;=-0.2,"(29.9%-20%)",
A328&lt;=-0.1,"(19.9%-10%)",
A328&lt;0,"(9.9%-0.01%)",
A328&lt;=0.0999,"0%-9.9%",
A328&lt;=0.1999,"10%-19.9%",
A328&lt;=0.2999,"20%-29.9%",
A328&lt;=0.3999,"30%-39.9%",
A328&lt;=0.4999,"40%-49.9%",
A328&lt;=0.5999,"50%-59.9%",
A328&lt;=0.6999,"60%-69.9%",
A328&lt;=0.7999,"70%-79.9%",
A328&lt;=0.8999,"80%-89.9%",
A328&lt;=0.999,"90%-99.9%",
A328&lt;=5,"&gt;100%",
A328&gt;5,"&gt;500%"
)</f>
        <v>(9.9%-0.01%)</v>
      </c>
      <c r="H328" s="15">
        <f t="shared" si="15"/>
        <v>-2.0774074074074101E-2</v>
      </c>
      <c r="I328" s="15">
        <f t="shared" si="16"/>
        <v>-2.0774074074074101E-2</v>
      </c>
      <c r="J328" s="12">
        <f t="shared" si="17"/>
        <v>1</v>
      </c>
    </row>
    <row r="329" spans="1:10" x14ac:dyDescent="0.25">
      <c r="A329" s="50">
        <v>-2.038089833539693E-2</v>
      </c>
      <c r="B329" s="12" t="s">
        <v>977</v>
      </c>
      <c r="C329" s="18">
        <v>1453.8</v>
      </c>
      <c r="D329" s="51">
        <v>1424.1702499999999</v>
      </c>
      <c r="G329" s="12" t="str" cm="1">
        <f t="array" ref="G329">_xlfn.IFS(
A329&lt;=-1,"(&gt;=100%)",
A329&lt;=-0.9,"(99.9%-90%)",
A329&lt;=-0.8,"(89.9%-80%)",
A329&lt;=-0.7,"(79.9%-70%)",
A329&lt;=-0.6,"(69.9%-60%)",
A329&lt;=-0.5,"(59.9%-50%)",
A329&lt;=-0.4,"(49.9%-40%)",
A329&lt;=-0.3,"(39.9%-30%)",
A329&lt;=-0.2,"(29.9%-20%)",
A329&lt;=-0.1,"(19.9%-10%)",
A329&lt;0,"(9.9%-0.01%)",
A329&lt;=0.0999,"0%-9.9%",
A329&lt;=0.1999,"10%-19.9%",
A329&lt;=0.2999,"20%-29.9%",
A329&lt;=0.3999,"30%-39.9%",
A329&lt;=0.4999,"40%-49.9%",
A329&lt;=0.5999,"50%-59.9%",
A329&lt;=0.6999,"60%-69.9%",
A329&lt;=0.7999,"70%-79.9%",
A329&lt;=0.8999,"80%-89.9%",
A329&lt;=0.999,"90%-99.9%",
A329&lt;=5,"&gt;100%",
A329&gt;5,"&gt;500%"
)</f>
        <v>(9.9%-0.01%)</v>
      </c>
      <c r="H329" s="15">
        <f t="shared" si="15"/>
        <v>-2.038089833539693E-2</v>
      </c>
      <c r="I329" s="15">
        <f t="shared" si="16"/>
        <v>-2.038089833539693E-2</v>
      </c>
      <c r="J329" s="12">
        <f t="shared" si="17"/>
        <v>1</v>
      </c>
    </row>
    <row r="330" spans="1:10" x14ac:dyDescent="0.25">
      <c r="A330" s="50">
        <v>-1.9903491947514278E-2</v>
      </c>
      <c r="B330" s="12" t="s">
        <v>627</v>
      </c>
      <c r="C330" s="18">
        <v>262.77600000000001</v>
      </c>
      <c r="D330" s="51">
        <v>257.54584</v>
      </c>
      <c r="G330" s="12" t="str" cm="1">
        <f t="array" ref="G330">_xlfn.IFS(
A330&lt;=-1,"(&gt;=100%)",
A330&lt;=-0.9,"(99.9%-90%)",
A330&lt;=-0.8,"(89.9%-80%)",
A330&lt;=-0.7,"(79.9%-70%)",
A330&lt;=-0.6,"(69.9%-60%)",
A330&lt;=-0.5,"(59.9%-50%)",
A330&lt;=-0.4,"(49.9%-40%)",
A330&lt;=-0.3,"(39.9%-30%)",
A330&lt;=-0.2,"(29.9%-20%)",
A330&lt;=-0.1,"(19.9%-10%)",
A330&lt;0,"(9.9%-0.01%)",
A330&lt;=0.0999,"0%-9.9%",
A330&lt;=0.1999,"10%-19.9%",
A330&lt;=0.2999,"20%-29.9%",
A330&lt;=0.3999,"30%-39.9%",
A330&lt;=0.4999,"40%-49.9%",
A330&lt;=0.5999,"50%-59.9%",
A330&lt;=0.6999,"60%-69.9%",
A330&lt;=0.7999,"70%-79.9%",
A330&lt;=0.8999,"80%-89.9%",
A330&lt;=0.999,"90%-99.9%",
A330&lt;=5,"&gt;100%",
A330&gt;5,"&gt;500%"
)</f>
        <v>(9.9%-0.01%)</v>
      </c>
      <c r="H330" s="15">
        <f t="shared" si="15"/>
        <v>-1.9903491947514278E-2</v>
      </c>
      <c r="I330" s="15">
        <f t="shared" si="16"/>
        <v>-1.9903491947514278E-2</v>
      </c>
      <c r="J330" s="12">
        <f t="shared" si="17"/>
        <v>1</v>
      </c>
    </row>
    <row r="331" spans="1:10" x14ac:dyDescent="0.25">
      <c r="A331" s="50">
        <v>-1.9330576441102896E-2</v>
      </c>
      <c r="B331" s="12" t="s">
        <v>86</v>
      </c>
      <c r="C331" s="18">
        <v>279.3</v>
      </c>
      <c r="D331" s="51">
        <v>273.90096999999997</v>
      </c>
      <c r="G331" s="12" t="str" cm="1">
        <f t="array" ref="G331">_xlfn.IFS(
A331&lt;=-1,"(&gt;=100%)",
A331&lt;=-0.9,"(99.9%-90%)",
A331&lt;=-0.8,"(89.9%-80%)",
A331&lt;=-0.7,"(79.9%-70%)",
A331&lt;=-0.6,"(69.9%-60%)",
A331&lt;=-0.5,"(59.9%-50%)",
A331&lt;=-0.4,"(49.9%-40%)",
A331&lt;=-0.3,"(39.9%-30%)",
A331&lt;=-0.2,"(29.9%-20%)",
A331&lt;=-0.1,"(19.9%-10%)",
A331&lt;0,"(9.9%-0.01%)",
A331&lt;=0.0999,"0%-9.9%",
A331&lt;=0.1999,"10%-19.9%",
A331&lt;=0.2999,"20%-29.9%",
A331&lt;=0.3999,"30%-39.9%",
A331&lt;=0.4999,"40%-49.9%",
A331&lt;=0.5999,"50%-59.9%",
A331&lt;=0.6999,"60%-69.9%",
A331&lt;=0.7999,"70%-79.9%",
A331&lt;=0.8999,"80%-89.9%",
A331&lt;=0.999,"90%-99.9%",
A331&lt;=5,"&gt;100%",
A331&gt;5,"&gt;500%"
)</f>
        <v>(9.9%-0.01%)</v>
      </c>
      <c r="H331" s="15">
        <f t="shared" si="15"/>
        <v>-1.9330576441102896E-2</v>
      </c>
      <c r="I331" s="15">
        <f t="shared" si="16"/>
        <v>-1.9330576441102896E-2</v>
      </c>
      <c r="J331" s="12">
        <f t="shared" si="17"/>
        <v>1</v>
      </c>
    </row>
    <row r="332" spans="1:10" x14ac:dyDescent="0.25">
      <c r="A332" s="50">
        <v>-1.7437341772151862E-2</v>
      </c>
      <c r="B332" s="12" t="s">
        <v>426</v>
      </c>
      <c r="C332" s="18">
        <v>47.4</v>
      </c>
      <c r="D332" s="51">
        <v>46.57347</v>
      </c>
      <c r="G332" s="12" t="str" cm="1">
        <f t="array" ref="G332">_xlfn.IFS(
A332&lt;=-1,"(&gt;=100%)",
A332&lt;=-0.9,"(99.9%-90%)",
A332&lt;=-0.8,"(89.9%-80%)",
A332&lt;=-0.7,"(79.9%-70%)",
A332&lt;=-0.6,"(69.9%-60%)",
A332&lt;=-0.5,"(59.9%-50%)",
A332&lt;=-0.4,"(49.9%-40%)",
A332&lt;=-0.3,"(39.9%-30%)",
A332&lt;=-0.2,"(29.9%-20%)",
A332&lt;=-0.1,"(19.9%-10%)",
A332&lt;0,"(9.9%-0.01%)",
A332&lt;=0.0999,"0%-9.9%",
A332&lt;=0.1999,"10%-19.9%",
A332&lt;=0.2999,"20%-29.9%",
A332&lt;=0.3999,"30%-39.9%",
A332&lt;=0.4999,"40%-49.9%",
A332&lt;=0.5999,"50%-59.9%",
A332&lt;=0.6999,"60%-69.9%",
A332&lt;=0.7999,"70%-79.9%",
A332&lt;=0.8999,"80%-89.9%",
A332&lt;=0.999,"90%-99.9%",
A332&lt;=5,"&gt;100%",
A332&gt;5,"&gt;500%"
)</f>
        <v>(9.9%-0.01%)</v>
      </c>
      <c r="H332" s="15">
        <f t="shared" si="15"/>
        <v>-1.7437341772151862E-2</v>
      </c>
      <c r="I332" s="15">
        <f t="shared" si="16"/>
        <v>-1.7437341772151862E-2</v>
      </c>
      <c r="J332" s="12">
        <f t="shared" si="17"/>
        <v>1</v>
      </c>
    </row>
    <row r="333" spans="1:10" x14ac:dyDescent="0.25">
      <c r="A333" s="50">
        <v>-1.6595619184112901E-2</v>
      </c>
      <c r="B333" s="12" t="s">
        <v>370</v>
      </c>
      <c r="C333" s="18">
        <v>291658</v>
      </c>
      <c r="D333" s="51">
        <v>286817.7549</v>
      </c>
      <c r="G333" s="12" t="str" cm="1">
        <f t="array" ref="G333">_xlfn.IFS(
A333&lt;=-1,"(&gt;=100%)",
A333&lt;=-0.9,"(99.9%-90%)",
A333&lt;=-0.8,"(89.9%-80%)",
A333&lt;=-0.7,"(79.9%-70%)",
A333&lt;=-0.6,"(69.9%-60%)",
A333&lt;=-0.5,"(59.9%-50%)",
A333&lt;=-0.4,"(49.9%-40%)",
A333&lt;=-0.3,"(39.9%-30%)",
A333&lt;=-0.2,"(29.9%-20%)",
A333&lt;=-0.1,"(19.9%-10%)",
A333&lt;0,"(9.9%-0.01%)",
A333&lt;=0.0999,"0%-9.9%",
A333&lt;=0.1999,"10%-19.9%",
A333&lt;=0.2999,"20%-29.9%",
A333&lt;=0.3999,"30%-39.9%",
A333&lt;=0.4999,"40%-49.9%",
A333&lt;=0.5999,"50%-59.9%",
A333&lt;=0.6999,"60%-69.9%",
A333&lt;=0.7999,"70%-79.9%",
A333&lt;=0.8999,"80%-89.9%",
A333&lt;=0.999,"90%-99.9%",
A333&lt;=5,"&gt;100%",
A333&gt;5,"&gt;500%"
)</f>
        <v>(9.9%-0.01%)</v>
      </c>
      <c r="H333" s="15">
        <f t="shared" si="15"/>
        <v>-1.6595619184112901E-2</v>
      </c>
      <c r="I333" s="15">
        <f t="shared" si="16"/>
        <v>-1.6595619184112901E-2</v>
      </c>
      <c r="J333" s="12">
        <f t="shared" si="17"/>
        <v>1</v>
      </c>
    </row>
    <row r="334" spans="1:10" x14ac:dyDescent="0.25">
      <c r="A334" s="50">
        <v>-1.6254728370221429E-2</v>
      </c>
      <c r="B334" s="12" t="s">
        <v>693</v>
      </c>
      <c r="C334" s="18">
        <v>49.7</v>
      </c>
      <c r="D334" s="51">
        <v>48.892139999999998</v>
      </c>
      <c r="G334" s="12" t="str" cm="1">
        <f t="array" ref="G334">_xlfn.IFS(
A334&lt;=-1,"(&gt;=100%)",
A334&lt;=-0.9,"(99.9%-90%)",
A334&lt;=-0.8,"(89.9%-80%)",
A334&lt;=-0.7,"(79.9%-70%)",
A334&lt;=-0.6,"(69.9%-60%)",
A334&lt;=-0.5,"(59.9%-50%)",
A334&lt;=-0.4,"(49.9%-40%)",
A334&lt;=-0.3,"(39.9%-30%)",
A334&lt;=-0.2,"(29.9%-20%)",
A334&lt;=-0.1,"(19.9%-10%)",
A334&lt;0,"(9.9%-0.01%)",
A334&lt;=0.0999,"0%-9.9%",
A334&lt;=0.1999,"10%-19.9%",
A334&lt;=0.2999,"20%-29.9%",
A334&lt;=0.3999,"30%-39.9%",
A334&lt;=0.4999,"40%-49.9%",
A334&lt;=0.5999,"50%-59.9%",
A334&lt;=0.6999,"60%-69.9%",
A334&lt;=0.7999,"70%-79.9%",
A334&lt;=0.8999,"80%-89.9%",
A334&lt;=0.999,"90%-99.9%",
A334&lt;=5,"&gt;100%",
A334&gt;5,"&gt;500%"
)</f>
        <v>(9.9%-0.01%)</v>
      </c>
      <c r="H334" s="15">
        <f t="shared" si="15"/>
        <v>-1.6254728370221429E-2</v>
      </c>
      <c r="I334" s="15">
        <f t="shared" si="16"/>
        <v>-1.6254728370221429E-2</v>
      </c>
      <c r="J334" s="12">
        <f t="shared" si="17"/>
        <v>1</v>
      </c>
    </row>
    <row r="335" spans="1:10" x14ac:dyDescent="0.25">
      <c r="A335" s="50">
        <v>-1.5989028026237233E-2</v>
      </c>
      <c r="B335" s="12" t="s">
        <v>386</v>
      </c>
      <c r="C335" s="18">
        <v>167.7</v>
      </c>
      <c r="D335" s="51">
        <v>165.01864</v>
      </c>
      <c r="G335" s="12" t="str" cm="1">
        <f t="array" ref="G335">_xlfn.IFS(
A335&lt;=-1,"(&gt;=100%)",
A335&lt;=-0.9,"(99.9%-90%)",
A335&lt;=-0.8,"(89.9%-80%)",
A335&lt;=-0.7,"(79.9%-70%)",
A335&lt;=-0.6,"(69.9%-60%)",
A335&lt;=-0.5,"(59.9%-50%)",
A335&lt;=-0.4,"(49.9%-40%)",
A335&lt;=-0.3,"(39.9%-30%)",
A335&lt;=-0.2,"(29.9%-20%)",
A335&lt;=-0.1,"(19.9%-10%)",
A335&lt;0,"(9.9%-0.01%)",
A335&lt;=0.0999,"0%-9.9%",
A335&lt;=0.1999,"10%-19.9%",
A335&lt;=0.2999,"20%-29.9%",
A335&lt;=0.3999,"30%-39.9%",
A335&lt;=0.4999,"40%-49.9%",
A335&lt;=0.5999,"50%-59.9%",
A335&lt;=0.6999,"60%-69.9%",
A335&lt;=0.7999,"70%-79.9%",
A335&lt;=0.8999,"80%-89.9%",
A335&lt;=0.999,"90%-99.9%",
A335&lt;=5,"&gt;100%",
A335&gt;5,"&gt;500%"
)</f>
        <v>(9.9%-0.01%)</v>
      </c>
      <c r="H335" s="15">
        <f t="shared" si="15"/>
        <v>-1.5989028026237233E-2</v>
      </c>
      <c r="I335" s="15">
        <f t="shared" si="16"/>
        <v>-1.5989028026237233E-2</v>
      </c>
      <c r="J335" s="12">
        <f t="shared" si="17"/>
        <v>1</v>
      </c>
    </row>
    <row r="336" spans="1:10" x14ac:dyDescent="0.25">
      <c r="A336" s="50">
        <v>-1.3887356980644978E-2</v>
      </c>
      <c r="B336" s="12" t="s">
        <v>558</v>
      </c>
      <c r="C336" s="18">
        <v>1245.723</v>
      </c>
      <c r="D336" s="51">
        <v>1228.4232</v>
      </c>
      <c r="G336" s="12" t="str" cm="1">
        <f t="array" ref="G336">_xlfn.IFS(
A336&lt;=-1,"(&gt;=100%)",
A336&lt;=-0.9,"(99.9%-90%)",
A336&lt;=-0.8,"(89.9%-80%)",
A336&lt;=-0.7,"(79.9%-70%)",
A336&lt;=-0.6,"(69.9%-60%)",
A336&lt;=-0.5,"(59.9%-50%)",
A336&lt;=-0.4,"(49.9%-40%)",
A336&lt;=-0.3,"(39.9%-30%)",
A336&lt;=-0.2,"(29.9%-20%)",
A336&lt;=-0.1,"(19.9%-10%)",
A336&lt;0,"(9.9%-0.01%)",
A336&lt;=0.0999,"0%-9.9%",
A336&lt;=0.1999,"10%-19.9%",
A336&lt;=0.2999,"20%-29.9%",
A336&lt;=0.3999,"30%-39.9%",
A336&lt;=0.4999,"40%-49.9%",
A336&lt;=0.5999,"50%-59.9%",
A336&lt;=0.6999,"60%-69.9%",
A336&lt;=0.7999,"70%-79.9%",
A336&lt;=0.8999,"80%-89.9%",
A336&lt;=0.999,"90%-99.9%",
A336&lt;=5,"&gt;100%",
A336&gt;5,"&gt;500%"
)</f>
        <v>(9.9%-0.01%)</v>
      </c>
      <c r="H336" s="15">
        <f t="shared" si="15"/>
        <v>-1.3887356980644978E-2</v>
      </c>
      <c r="I336" s="15">
        <f t="shared" si="16"/>
        <v>-1.3887356980644978E-2</v>
      </c>
      <c r="J336" s="12">
        <f t="shared" si="17"/>
        <v>1</v>
      </c>
    </row>
    <row r="337" spans="1:10" x14ac:dyDescent="0.25">
      <c r="A337" s="50">
        <v>-1.372313541221685E-2</v>
      </c>
      <c r="B337" s="12" t="s">
        <v>43</v>
      </c>
      <c r="C337" s="18">
        <v>1170.5</v>
      </c>
      <c r="D337" s="51">
        <v>1154.4370700000002</v>
      </c>
      <c r="G337" s="12" t="str" cm="1">
        <f t="array" ref="G337">_xlfn.IFS(
A337&lt;=-1,"(&gt;=100%)",
A337&lt;=-0.9,"(99.9%-90%)",
A337&lt;=-0.8,"(89.9%-80%)",
A337&lt;=-0.7,"(79.9%-70%)",
A337&lt;=-0.6,"(69.9%-60%)",
A337&lt;=-0.5,"(59.9%-50%)",
A337&lt;=-0.4,"(49.9%-40%)",
A337&lt;=-0.3,"(39.9%-30%)",
A337&lt;=-0.2,"(29.9%-20%)",
A337&lt;=-0.1,"(19.9%-10%)",
A337&lt;0,"(9.9%-0.01%)",
A337&lt;=0.0999,"0%-9.9%",
A337&lt;=0.1999,"10%-19.9%",
A337&lt;=0.2999,"20%-29.9%",
A337&lt;=0.3999,"30%-39.9%",
A337&lt;=0.4999,"40%-49.9%",
A337&lt;=0.5999,"50%-59.9%",
A337&lt;=0.6999,"60%-69.9%",
A337&lt;=0.7999,"70%-79.9%",
A337&lt;=0.8999,"80%-89.9%",
A337&lt;=0.999,"90%-99.9%",
A337&lt;=5,"&gt;100%",
A337&gt;5,"&gt;500%"
)</f>
        <v>(9.9%-0.01%)</v>
      </c>
      <c r="H337" s="15">
        <f t="shared" si="15"/>
        <v>-1.372313541221685E-2</v>
      </c>
      <c r="I337" s="15">
        <f t="shared" si="16"/>
        <v>-1.372313541221685E-2</v>
      </c>
      <c r="J337" s="12">
        <f t="shared" si="17"/>
        <v>1</v>
      </c>
    </row>
    <row r="338" spans="1:10" x14ac:dyDescent="0.25">
      <c r="A338" s="50">
        <v>-1.2153267186219221E-2</v>
      </c>
      <c r="B338" s="12" t="s">
        <v>945</v>
      </c>
      <c r="C338" s="18">
        <v>16347.4</v>
      </c>
      <c r="D338" s="51">
        <v>16148.72568</v>
      </c>
      <c r="G338" s="12" t="str" cm="1">
        <f t="array" ref="G338">_xlfn.IFS(
A338&lt;=-1,"(&gt;=100%)",
A338&lt;=-0.9,"(99.9%-90%)",
A338&lt;=-0.8,"(89.9%-80%)",
A338&lt;=-0.7,"(79.9%-70%)",
A338&lt;=-0.6,"(69.9%-60%)",
A338&lt;=-0.5,"(59.9%-50%)",
A338&lt;=-0.4,"(49.9%-40%)",
A338&lt;=-0.3,"(39.9%-30%)",
A338&lt;=-0.2,"(29.9%-20%)",
A338&lt;=-0.1,"(19.9%-10%)",
A338&lt;0,"(9.9%-0.01%)",
A338&lt;=0.0999,"0%-9.9%",
A338&lt;=0.1999,"10%-19.9%",
A338&lt;=0.2999,"20%-29.9%",
A338&lt;=0.3999,"30%-39.9%",
A338&lt;=0.4999,"40%-49.9%",
A338&lt;=0.5999,"50%-59.9%",
A338&lt;=0.6999,"60%-69.9%",
A338&lt;=0.7999,"70%-79.9%",
A338&lt;=0.8999,"80%-89.9%",
A338&lt;=0.999,"90%-99.9%",
A338&lt;=5,"&gt;100%",
A338&gt;5,"&gt;500%"
)</f>
        <v>(9.9%-0.01%)</v>
      </c>
      <c r="H338" s="15">
        <f t="shared" si="15"/>
        <v>-1.2153267186219221E-2</v>
      </c>
      <c r="I338" s="15">
        <f t="shared" si="16"/>
        <v>-1.2153267186219221E-2</v>
      </c>
      <c r="J338" s="12">
        <f t="shared" si="17"/>
        <v>1</v>
      </c>
    </row>
    <row r="339" spans="1:10" x14ac:dyDescent="0.25">
      <c r="A339" s="50">
        <v>-1.1914638447971733E-2</v>
      </c>
      <c r="B339" s="12" t="s">
        <v>124</v>
      </c>
      <c r="C339" s="18">
        <v>113.4</v>
      </c>
      <c r="D339" s="51">
        <v>112.04888000000001</v>
      </c>
      <c r="G339" s="12" t="str" cm="1">
        <f t="array" ref="G339">_xlfn.IFS(
A339&lt;=-1,"(&gt;=100%)",
A339&lt;=-0.9,"(99.9%-90%)",
A339&lt;=-0.8,"(89.9%-80%)",
A339&lt;=-0.7,"(79.9%-70%)",
A339&lt;=-0.6,"(69.9%-60%)",
A339&lt;=-0.5,"(59.9%-50%)",
A339&lt;=-0.4,"(49.9%-40%)",
A339&lt;=-0.3,"(39.9%-30%)",
A339&lt;=-0.2,"(29.9%-20%)",
A339&lt;=-0.1,"(19.9%-10%)",
A339&lt;0,"(9.9%-0.01%)",
A339&lt;=0.0999,"0%-9.9%",
A339&lt;=0.1999,"10%-19.9%",
A339&lt;=0.2999,"20%-29.9%",
A339&lt;=0.3999,"30%-39.9%",
A339&lt;=0.4999,"40%-49.9%",
A339&lt;=0.5999,"50%-59.9%",
A339&lt;=0.6999,"60%-69.9%",
A339&lt;=0.7999,"70%-79.9%",
A339&lt;=0.8999,"80%-89.9%",
A339&lt;=0.999,"90%-99.9%",
A339&lt;=5,"&gt;100%",
A339&gt;5,"&gt;500%"
)</f>
        <v>(9.9%-0.01%)</v>
      </c>
      <c r="H339" s="15">
        <f t="shared" si="15"/>
        <v>-1.1914638447971733E-2</v>
      </c>
      <c r="I339" s="15">
        <f t="shared" si="16"/>
        <v>-1.1914638447971733E-2</v>
      </c>
      <c r="J339" s="12">
        <f t="shared" si="17"/>
        <v>1</v>
      </c>
    </row>
    <row r="340" spans="1:10" x14ac:dyDescent="0.25">
      <c r="A340" s="50">
        <v>-1.1605132501072568E-2</v>
      </c>
      <c r="B340" s="12" t="s">
        <v>247</v>
      </c>
      <c r="C340" s="18">
        <v>48.942999999999998</v>
      </c>
      <c r="D340" s="51">
        <v>48.375010000000003</v>
      </c>
      <c r="G340" s="12" t="str" cm="1">
        <f t="array" ref="G340">_xlfn.IFS(
A340&lt;=-1,"(&gt;=100%)",
A340&lt;=-0.9,"(99.9%-90%)",
A340&lt;=-0.8,"(89.9%-80%)",
A340&lt;=-0.7,"(79.9%-70%)",
A340&lt;=-0.6,"(69.9%-60%)",
A340&lt;=-0.5,"(59.9%-50%)",
A340&lt;=-0.4,"(49.9%-40%)",
A340&lt;=-0.3,"(39.9%-30%)",
A340&lt;=-0.2,"(29.9%-20%)",
A340&lt;=-0.1,"(19.9%-10%)",
A340&lt;0,"(9.9%-0.01%)",
A340&lt;=0.0999,"0%-9.9%",
A340&lt;=0.1999,"10%-19.9%",
A340&lt;=0.2999,"20%-29.9%",
A340&lt;=0.3999,"30%-39.9%",
A340&lt;=0.4999,"40%-49.9%",
A340&lt;=0.5999,"50%-59.9%",
A340&lt;=0.6999,"60%-69.9%",
A340&lt;=0.7999,"70%-79.9%",
A340&lt;=0.8999,"80%-89.9%",
A340&lt;=0.999,"90%-99.9%",
A340&lt;=5,"&gt;100%",
A340&gt;5,"&gt;500%"
)</f>
        <v>(9.9%-0.01%)</v>
      </c>
      <c r="H340" s="15">
        <f t="shared" si="15"/>
        <v>-1.1605132501072568E-2</v>
      </c>
      <c r="I340" s="15">
        <f t="shared" si="16"/>
        <v>-1.1605132501072568E-2</v>
      </c>
      <c r="J340" s="12">
        <f t="shared" si="17"/>
        <v>1</v>
      </c>
    </row>
    <row r="341" spans="1:10" x14ac:dyDescent="0.25">
      <c r="A341" s="50">
        <v>-7.0105731865285625E-3</v>
      </c>
      <c r="B341" s="12" t="s">
        <v>656</v>
      </c>
      <c r="C341" s="18">
        <v>617.6</v>
      </c>
      <c r="D341" s="51">
        <v>613.27026999999998</v>
      </c>
      <c r="G341" s="12" t="str" cm="1">
        <f t="array" ref="G341">_xlfn.IFS(
A341&lt;=-1,"(&gt;=100%)",
A341&lt;=-0.9,"(99.9%-90%)",
A341&lt;=-0.8,"(89.9%-80%)",
A341&lt;=-0.7,"(79.9%-70%)",
A341&lt;=-0.6,"(69.9%-60%)",
A341&lt;=-0.5,"(59.9%-50%)",
A341&lt;=-0.4,"(49.9%-40%)",
A341&lt;=-0.3,"(39.9%-30%)",
A341&lt;=-0.2,"(29.9%-20%)",
A341&lt;=-0.1,"(19.9%-10%)",
A341&lt;0,"(9.9%-0.01%)",
A341&lt;=0.0999,"0%-9.9%",
A341&lt;=0.1999,"10%-19.9%",
A341&lt;=0.2999,"20%-29.9%",
A341&lt;=0.3999,"30%-39.9%",
A341&lt;=0.4999,"40%-49.9%",
A341&lt;=0.5999,"50%-59.9%",
A341&lt;=0.6999,"60%-69.9%",
A341&lt;=0.7999,"70%-79.9%",
A341&lt;=0.8999,"80%-89.9%",
A341&lt;=0.999,"90%-99.9%",
A341&lt;=5,"&gt;100%",
A341&gt;5,"&gt;500%"
)</f>
        <v>(9.9%-0.01%)</v>
      </c>
      <c r="H341" s="15">
        <f t="shared" si="15"/>
        <v>-7.0105731865285625E-3</v>
      </c>
      <c r="I341" s="15">
        <f t="shared" si="16"/>
        <v>-7.0105731865285625E-3</v>
      </c>
      <c r="J341" s="12">
        <f t="shared" si="17"/>
        <v>1</v>
      </c>
    </row>
    <row r="342" spans="1:10" x14ac:dyDescent="0.25">
      <c r="A342" s="50">
        <v>-6.7510555794916428E-3</v>
      </c>
      <c r="B342" s="12" t="s">
        <v>842</v>
      </c>
      <c r="C342" s="18">
        <v>232.1</v>
      </c>
      <c r="D342" s="51">
        <v>230.53307999999998</v>
      </c>
      <c r="G342" s="12" t="str" cm="1">
        <f t="array" ref="G342">_xlfn.IFS(
A342&lt;=-1,"(&gt;=100%)",
A342&lt;=-0.9,"(99.9%-90%)",
A342&lt;=-0.8,"(89.9%-80%)",
A342&lt;=-0.7,"(79.9%-70%)",
A342&lt;=-0.6,"(69.9%-60%)",
A342&lt;=-0.5,"(59.9%-50%)",
A342&lt;=-0.4,"(49.9%-40%)",
A342&lt;=-0.3,"(39.9%-30%)",
A342&lt;=-0.2,"(29.9%-20%)",
A342&lt;=-0.1,"(19.9%-10%)",
A342&lt;0,"(9.9%-0.01%)",
A342&lt;=0.0999,"0%-9.9%",
A342&lt;=0.1999,"10%-19.9%",
A342&lt;=0.2999,"20%-29.9%",
A342&lt;=0.3999,"30%-39.9%",
A342&lt;=0.4999,"40%-49.9%",
A342&lt;=0.5999,"50%-59.9%",
A342&lt;=0.6999,"60%-69.9%",
A342&lt;=0.7999,"70%-79.9%",
A342&lt;=0.8999,"80%-89.9%",
A342&lt;=0.999,"90%-99.9%",
A342&lt;=5,"&gt;100%",
A342&gt;5,"&gt;500%"
)</f>
        <v>(9.9%-0.01%)</v>
      </c>
      <c r="H342" s="15">
        <f t="shared" si="15"/>
        <v>-6.7510555794916428E-3</v>
      </c>
      <c r="I342" s="15">
        <f t="shared" si="16"/>
        <v>-6.7510555794916428E-3</v>
      </c>
      <c r="J342" s="12">
        <f t="shared" si="17"/>
        <v>1</v>
      </c>
    </row>
    <row r="343" spans="1:10" x14ac:dyDescent="0.25">
      <c r="A343" s="50">
        <v>-6.6989061087268879E-3</v>
      </c>
      <c r="B343" s="12" t="s">
        <v>386</v>
      </c>
      <c r="C343" s="18">
        <v>157.054</v>
      </c>
      <c r="D343" s="51">
        <v>156.00191000000001</v>
      </c>
      <c r="G343" s="12" t="str" cm="1">
        <f t="array" ref="G343">_xlfn.IFS(
A343&lt;=-1,"(&gt;=100%)",
A343&lt;=-0.9,"(99.9%-90%)",
A343&lt;=-0.8,"(89.9%-80%)",
A343&lt;=-0.7,"(79.9%-70%)",
A343&lt;=-0.6,"(69.9%-60%)",
A343&lt;=-0.5,"(59.9%-50%)",
A343&lt;=-0.4,"(49.9%-40%)",
A343&lt;=-0.3,"(39.9%-30%)",
A343&lt;=-0.2,"(29.9%-20%)",
A343&lt;=-0.1,"(19.9%-10%)",
A343&lt;0,"(9.9%-0.01%)",
A343&lt;=0.0999,"0%-9.9%",
A343&lt;=0.1999,"10%-19.9%",
A343&lt;=0.2999,"20%-29.9%",
A343&lt;=0.3999,"30%-39.9%",
A343&lt;=0.4999,"40%-49.9%",
A343&lt;=0.5999,"50%-59.9%",
A343&lt;=0.6999,"60%-69.9%",
A343&lt;=0.7999,"70%-79.9%",
A343&lt;=0.8999,"80%-89.9%",
A343&lt;=0.999,"90%-99.9%",
A343&lt;=5,"&gt;100%",
A343&gt;5,"&gt;500%"
)</f>
        <v>(9.9%-0.01%)</v>
      </c>
      <c r="H343" s="15">
        <f t="shared" si="15"/>
        <v>-6.6989061087268879E-3</v>
      </c>
      <c r="I343" s="15">
        <f t="shared" si="16"/>
        <v>-6.6989061087268879E-3</v>
      </c>
      <c r="J343" s="12">
        <f t="shared" si="17"/>
        <v>1</v>
      </c>
    </row>
    <row r="344" spans="1:10" x14ac:dyDescent="0.25">
      <c r="A344" s="50">
        <v>-6.2368802823406302E-3</v>
      </c>
      <c r="B344" s="12" t="s">
        <v>809</v>
      </c>
      <c r="C344" s="18">
        <v>239.99659</v>
      </c>
      <c r="D344" s="51">
        <v>238.49976000000001</v>
      </c>
      <c r="G344" s="12" t="str" cm="1">
        <f t="array" ref="G344">_xlfn.IFS(
A344&lt;=-1,"(&gt;=100%)",
A344&lt;=-0.9,"(99.9%-90%)",
A344&lt;=-0.8,"(89.9%-80%)",
A344&lt;=-0.7,"(79.9%-70%)",
A344&lt;=-0.6,"(69.9%-60%)",
A344&lt;=-0.5,"(59.9%-50%)",
A344&lt;=-0.4,"(49.9%-40%)",
A344&lt;=-0.3,"(39.9%-30%)",
A344&lt;=-0.2,"(29.9%-20%)",
A344&lt;=-0.1,"(19.9%-10%)",
A344&lt;0,"(9.9%-0.01%)",
A344&lt;=0.0999,"0%-9.9%",
A344&lt;=0.1999,"10%-19.9%",
A344&lt;=0.2999,"20%-29.9%",
A344&lt;=0.3999,"30%-39.9%",
A344&lt;=0.4999,"40%-49.9%",
A344&lt;=0.5999,"50%-59.9%",
A344&lt;=0.6999,"60%-69.9%",
A344&lt;=0.7999,"70%-79.9%",
A344&lt;=0.8999,"80%-89.9%",
A344&lt;=0.999,"90%-99.9%",
A344&lt;=5,"&gt;100%",
A344&gt;5,"&gt;500%"
)</f>
        <v>(9.9%-0.01%)</v>
      </c>
      <c r="H344" s="15">
        <f t="shared" si="15"/>
        <v>-6.2368802823406302E-3</v>
      </c>
      <c r="I344" s="15">
        <f t="shared" si="16"/>
        <v>-6.2368802823406302E-3</v>
      </c>
      <c r="J344" s="12">
        <f t="shared" si="17"/>
        <v>1</v>
      </c>
    </row>
    <row r="345" spans="1:10" x14ac:dyDescent="0.25">
      <c r="A345" s="50">
        <v>-3.3762839646306448E-3</v>
      </c>
      <c r="B345" s="12" t="s">
        <v>602</v>
      </c>
      <c r="C345" s="18">
        <v>142.72200000000001</v>
      </c>
      <c r="D345" s="51">
        <v>142.24012999999999</v>
      </c>
      <c r="G345" s="12" t="str" cm="1">
        <f t="array" ref="G345">_xlfn.IFS(
A345&lt;=-1,"(&gt;=100%)",
A345&lt;=-0.9,"(99.9%-90%)",
A345&lt;=-0.8,"(89.9%-80%)",
A345&lt;=-0.7,"(79.9%-70%)",
A345&lt;=-0.6,"(69.9%-60%)",
A345&lt;=-0.5,"(59.9%-50%)",
A345&lt;=-0.4,"(49.9%-40%)",
A345&lt;=-0.3,"(39.9%-30%)",
A345&lt;=-0.2,"(29.9%-20%)",
A345&lt;=-0.1,"(19.9%-10%)",
A345&lt;0,"(9.9%-0.01%)",
A345&lt;=0.0999,"0%-9.9%",
A345&lt;=0.1999,"10%-19.9%",
A345&lt;=0.2999,"20%-29.9%",
A345&lt;=0.3999,"30%-39.9%",
A345&lt;=0.4999,"40%-49.9%",
A345&lt;=0.5999,"50%-59.9%",
A345&lt;=0.6999,"60%-69.9%",
A345&lt;=0.7999,"70%-79.9%",
A345&lt;=0.8999,"80%-89.9%",
A345&lt;=0.999,"90%-99.9%",
A345&lt;=5,"&gt;100%",
A345&gt;5,"&gt;500%"
)</f>
        <v>(9.9%-0.01%)</v>
      </c>
      <c r="H345" s="15">
        <f t="shared" si="15"/>
        <v>-3.3762839646306448E-3</v>
      </c>
      <c r="I345" s="15">
        <f t="shared" si="16"/>
        <v>-3.3762839646306448E-3</v>
      </c>
      <c r="J345" s="12">
        <f t="shared" si="17"/>
        <v>1</v>
      </c>
    </row>
    <row r="346" spans="1:10" x14ac:dyDescent="0.25">
      <c r="A346" s="50">
        <v>-1.3328119908763366E-3</v>
      </c>
      <c r="B346" s="12" t="s">
        <v>654</v>
      </c>
      <c r="C346" s="18">
        <v>306.89999999999998</v>
      </c>
      <c r="D346" s="51">
        <v>306.49096000000003</v>
      </c>
      <c r="G346" s="12" t="str" cm="1">
        <f t="array" ref="G346">_xlfn.IFS(
A346&lt;=-1,"(&gt;=100%)",
A346&lt;=-0.9,"(99.9%-90%)",
A346&lt;=-0.8,"(89.9%-80%)",
A346&lt;=-0.7,"(79.9%-70%)",
A346&lt;=-0.6,"(69.9%-60%)",
A346&lt;=-0.5,"(59.9%-50%)",
A346&lt;=-0.4,"(49.9%-40%)",
A346&lt;=-0.3,"(39.9%-30%)",
A346&lt;=-0.2,"(29.9%-20%)",
A346&lt;=-0.1,"(19.9%-10%)",
A346&lt;0,"(9.9%-0.01%)",
A346&lt;=0.0999,"0%-9.9%",
A346&lt;=0.1999,"10%-19.9%",
A346&lt;=0.2999,"20%-29.9%",
A346&lt;=0.3999,"30%-39.9%",
A346&lt;=0.4999,"40%-49.9%",
A346&lt;=0.5999,"50%-59.9%",
A346&lt;=0.6999,"60%-69.9%",
A346&lt;=0.7999,"70%-79.9%",
A346&lt;=0.8999,"80%-89.9%",
A346&lt;=0.999,"90%-99.9%",
A346&lt;=5,"&gt;100%",
A346&gt;5,"&gt;500%"
)</f>
        <v>(9.9%-0.01%)</v>
      </c>
      <c r="H346" s="15">
        <f t="shared" si="15"/>
        <v>-1.3328119908763366E-3</v>
      </c>
      <c r="I346" s="15">
        <f t="shared" si="16"/>
        <v>-1.3328119908763366E-3</v>
      </c>
      <c r="J346" s="12">
        <f t="shared" si="17"/>
        <v>1</v>
      </c>
    </row>
    <row r="347" spans="1:10" x14ac:dyDescent="0.25">
      <c r="A347" s="50">
        <v>-3.4474333662382338E-4</v>
      </c>
      <c r="B347" s="12" t="s">
        <v>671</v>
      </c>
      <c r="C347" s="18">
        <v>405.2</v>
      </c>
      <c r="D347" s="51">
        <v>405.06031000000002</v>
      </c>
      <c r="G347" s="12" t="str" cm="1">
        <f t="array" ref="G347">_xlfn.IFS(
A347&lt;=-1,"(&gt;=100%)",
A347&lt;=-0.9,"(99.9%-90%)",
A347&lt;=-0.8,"(89.9%-80%)",
A347&lt;=-0.7,"(79.9%-70%)",
A347&lt;=-0.6,"(69.9%-60%)",
A347&lt;=-0.5,"(59.9%-50%)",
A347&lt;=-0.4,"(49.9%-40%)",
A347&lt;=-0.3,"(39.9%-30%)",
A347&lt;=-0.2,"(29.9%-20%)",
A347&lt;=-0.1,"(19.9%-10%)",
A347&lt;0,"(9.9%-0.01%)",
A347&lt;=0.0999,"0%-9.9%",
A347&lt;=0.1999,"10%-19.9%",
A347&lt;=0.2999,"20%-29.9%",
A347&lt;=0.3999,"30%-39.9%",
A347&lt;=0.4999,"40%-49.9%",
A347&lt;=0.5999,"50%-59.9%",
A347&lt;=0.6999,"60%-69.9%",
A347&lt;=0.7999,"70%-79.9%",
A347&lt;=0.8999,"80%-89.9%",
A347&lt;=0.999,"90%-99.9%",
A347&lt;=5,"&gt;100%",
A347&gt;5,"&gt;500%"
)</f>
        <v>(9.9%-0.01%)</v>
      </c>
      <c r="H347" s="15">
        <f t="shared" si="15"/>
        <v>-3.4474333662382338E-4</v>
      </c>
      <c r="I347" s="15">
        <f t="shared" si="16"/>
        <v>-3.4474333662382338E-4</v>
      </c>
      <c r="J347" s="12">
        <f t="shared" si="17"/>
        <v>1</v>
      </c>
    </row>
    <row r="348" spans="1:10" x14ac:dyDescent="0.25">
      <c r="A348" s="50">
        <v>-2.3903697334491289E-5</v>
      </c>
      <c r="B348" s="12" t="s">
        <v>66</v>
      </c>
      <c r="C348" s="18">
        <v>465.2</v>
      </c>
      <c r="D348" s="51">
        <v>465.18887999999998</v>
      </c>
      <c r="G348" s="12" t="str" cm="1">
        <f t="array" ref="G348">_xlfn.IFS(
A348&lt;=-1,"(&gt;=100%)",
A348&lt;=-0.9,"(99.9%-90%)",
A348&lt;=-0.8,"(89.9%-80%)",
A348&lt;=-0.7,"(79.9%-70%)",
A348&lt;=-0.6,"(69.9%-60%)",
A348&lt;=-0.5,"(59.9%-50%)",
A348&lt;=-0.4,"(49.9%-40%)",
A348&lt;=-0.3,"(39.9%-30%)",
A348&lt;=-0.2,"(29.9%-20%)",
A348&lt;=-0.1,"(19.9%-10%)",
A348&lt;0,"(9.9%-0.01%)",
A348&lt;=0.0999,"0%-9.9%",
A348&lt;=0.1999,"10%-19.9%",
A348&lt;=0.2999,"20%-29.9%",
A348&lt;=0.3999,"30%-39.9%",
A348&lt;=0.4999,"40%-49.9%",
A348&lt;=0.5999,"50%-59.9%",
A348&lt;=0.6999,"60%-69.9%",
A348&lt;=0.7999,"70%-79.9%",
A348&lt;=0.8999,"80%-89.9%",
A348&lt;=0.999,"90%-99.9%",
A348&lt;=5,"&gt;100%",
A348&gt;5,"&gt;500%"
)</f>
        <v>(9.9%-0.01%)</v>
      </c>
      <c r="H348" s="15">
        <f t="shared" si="15"/>
        <v>-2.3903697334491289E-5</v>
      </c>
      <c r="I348" s="15">
        <f t="shared" si="16"/>
        <v>-2.3903697334491289E-5</v>
      </c>
      <c r="J348" s="12">
        <f t="shared" si="17"/>
        <v>1</v>
      </c>
    </row>
    <row r="349" spans="1:10" x14ac:dyDescent="0.25">
      <c r="A349" s="50">
        <v>2.4928617780671476E-4</v>
      </c>
      <c r="B349" s="12" t="s">
        <v>682</v>
      </c>
      <c r="C349" s="18">
        <v>308.2</v>
      </c>
      <c r="D349" s="51">
        <v>308.27683000000002</v>
      </c>
      <c r="G349" s="12" t="str" cm="1">
        <f t="array" ref="G349">_xlfn.IFS(
A349&lt;=-1,"(&gt;=100%)",
A349&lt;=-0.9,"(99.9%-90%)",
A349&lt;=-0.8,"(89.9%-80%)",
A349&lt;=-0.7,"(79.9%-70%)",
A349&lt;=-0.6,"(69.9%-60%)",
A349&lt;=-0.5,"(59.9%-50%)",
A349&lt;=-0.4,"(49.9%-40%)",
A349&lt;=-0.3,"(39.9%-30%)",
A349&lt;=-0.2,"(29.9%-20%)",
A349&lt;=-0.1,"(19.9%-10%)",
A349&lt;0,"(9.9%-0.01%)",
A349&lt;=0.0999,"0%-9.9%",
A349&lt;=0.1999,"10%-19.9%",
A349&lt;=0.2999,"20%-29.9%",
A349&lt;=0.3999,"30%-39.9%",
A349&lt;=0.4999,"40%-49.9%",
A349&lt;=0.5999,"50%-59.9%",
A349&lt;=0.6999,"60%-69.9%",
A349&lt;=0.7999,"70%-79.9%",
A349&lt;=0.8999,"80%-89.9%",
A349&lt;=0.999,"90%-99.9%",
A349&lt;=5,"&gt;100%",
A349&gt;5,"&gt;500%"
)</f>
        <v>0%-9.9%</v>
      </c>
      <c r="H349" s="15">
        <f t="shared" si="15"/>
        <v>2.4928617780671476E-4</v>
      </c>
      <c r="I349" s="15">
        <f t="shared" si="16"/>
        <v>2.4928617780671476E-4</v>
      </c>
      <c r="J349" s="12">
        <f t="shared" si="17"/>
        <v>1</v>
      </c>
    </row>
    <row r="350" spans="1:10" x14ac:dyDescent="0.25">
      <c r="A350" s="50">
        <v>1.4579489056727945E-3</v>
      </c>
      <c r="B350" s="12" t="s">
        <v>507</v>
      </c>
      <c r="C350" s="18">
        <v>803.14200000000005</v>
      </c>
      <c r="D350" s="51">
        <v>804.31293999999991</v>
      </c>
      <c r="G350" s="12" t="str" cm="1">
        <f t="array" ref="G350">_xlfn.IFS(
A350&lt;=-1,"(&gt;=100%)",
A350&lt;=-0.9,"(99.9%-90%)",
A350&lt;=-0.8,"(89.9%-80%)",
A350&lt;=-0.7,"(79.9%-70%)",
A350&lt;=-0.6,"(69.9%-60%)",
A350&lt;=-0.5,"(59.9%-50%)",
A350&lt;=-0.4,"(49.9%-40%)",
A350&lt;=-0.3,"(39.9%-30%)",
A350&lt;=-0.2,"(29.9%-20%)",
A350&lt;=-0.1,"(19.9%-10%)",
A350&lt;0,"(9.9%-0.01%)",
A350&lt;=0.0999,"0%-9.9%",
A350&lt;=0.1999,"10%-19.9%",
A350&lt;=0.2999,"20%-29.9%",
A350&lt;=0.3999,"30%-39.9%",
A350&lt;=0.4999,"40%-49.9%",
A350&lt;=0.5999,"50%-59.9%",
A350&lt;=0.6999,"60%-69.9%",
A350&lt;=0.7999,"70%-79.9%",
A350&lt;=0.8999,"80%-89.9%",
A350&lt;=0.999,"90%-99.9%",
A350&lt;=5,"&gt;100%",
A350&gt;5,"&gt;500%"
)</f>
        <v>0%-9.9%</v>
      </c>
      <c r="H350" s="15">
        <f t="shared" si="15"/>
        <v>1.4579489056727945E-3</v>
      </c>
      <c r="I350" s="15">
        <f t="shared" si="16"/>
        <v>1.4579489056727945E-3</v>
      </c>
      <c r="J350" s="12">
        <f t="shared" si="17"/>
        <v>1</v>
      </c>
    </row>
    <row r="351" spans="1:10" x14ac:dyDescent="0.25">
      <c r="A351" s="50">
        <v>2.9332682281209086E-3</v>
      </c>
      <c r="B351" s="12" t="s">
        <v>571</v>
      </c>
      <c r="C351" s="18">
        <v>311.291</v>
      </c>
      <c r="D351" s="51">
        <v>312.20409999999998</v>
      </c>
      <c r="G351" s="12" t="str" cm="1">
        <f t="array" ref="G351">_xlfn.IFS(
A351&lt;=-1,"(&gt;=100%)",
A351&lt;=-0.9,"(99.9%-90%)",
A351&lt;=-0.8,"(89.9%-80%)",
A351&lt;=-0.7,"(79.9%-70%)",
A351&lt;=-0.6,"(69.9%-60%)",
A351&lt;=-0.5,"(59.9%-50%)",
A351&lt;=-0.4,"(49.9%-40%)",
A351&lt;=-0.3,"(39.9%-30%)",
A351&lt;=-0.2,"(29.9%-20%)",
A351&lt;=-0.1,"(19.9%-10%)",
A351&lt;0,"(9.9%-0.01%)",
A351&lt;=0.0999,"0%-9.9%",
A351&lt;=0.1999,"10%-19.9%",
A351&lt;=0.2999,"20%-29.9%",
A351&lt;=0.3999,"30%-39.9%",
A351&lt;=0.4999,"40%-49.9%",
A351&lt;=0.5999,"50%-59.9%",
A351&lt;=0.6999,"60%-69.9%",
A351&lt;=0.7999,"70%-79.9%",
A351&lt;=0.8999,"80%-89.9%",
A351&lt;=0.999,"90%-99.9%",
A351&lt;=5,"&gt;100%",
A351&gt;5,"&gt;500%"
)</f>
        <v>0%-9.9%</v>
      </c>
      <c r="H351" s="15">
        <f t="shared" si="15"/>
        <v>2.9332682281209086E-3</v>
      </c>
      <c r="I351" s="15">
        <f t="shared" si="16"/>
        <v>2.9332682281209086E-3</v>
      </c>
      <c r="J351" s="12">
        <f t="shared" si="17"/>
        <v>1</v>
      </c>
    </row>
    <row r="352" spans="1:10" x14ac:dyDescent="0.25">
      <c r="A352" s="50">
        <v>5.5057268390753264E-3</v>
      </c>
      <c r="B352" s="12" t="s">
        <v>211</v>
      </c>
      <c r="C352" s="18">
        <v>26560.9</v>
      </c>
      <c r="D352" s="51">
        <v>26707.137059999997</v>
      </c>
      <c r="G352" s="12" t="str" cm="1">
        <f t="array" ref="G352">_xlfn.IFS(
A352&lt;=-1,"(&gt;=100%)",
A352&lt;=-0.9,"(99.9%-90%)",
A352&lt;=-0.8,"(89.9%-80%)",
A352&lt;=-0.7,"(79.9%-70%)",
A352&lt;=-0.6,"(69.9%-60%)",
A352&lt;=-0.5,"(59.9%-50%)",
A352&lt;=-0.4,"(49.9%-40%)",
A352&lt;=-0.3,"(39.9%-30%)",
A352&lt;=-0.2,"(29.9%-20%)",
A352&lt;=-0.1,"(19.9%-10%)",
A352&lt;0,"(9.9%-0.01%)",
A352&lt;=0.0999,"0%-9.9%",
A352&lt;=0.1999,"10%-19.9%",
A352&lt;=0.2999,"20%-29.9%",
A352&lt;=0.3999,"30%-39.9%",
A352&lt;=0.4999,"40%-49.9%",
A352&lt;=0.5999,"50%-59.9%",
A352&lt;=0.6999,"60%-69.9%",
A352&lt;=0.7999,"70%-79.9%",
A352&lt;=0.8999,"80%-89.9%",
A352&lt;=0.999,"90%-99.9%",
A352&lt;=5,"&gt;100%",
A352&gt;5,"&gt;500%"
)</f>
        <v>0%-9.9%</v>
      </c>
      <c r="H352" s="15">
        <f t="shared" si="15"/>
        <v>5.5057268390753264E-3</v>
      </c>
      <c r="I352" s="15">
        <f t="shared" si="16"/>
        <v>5.5057268390753264E-3</v>
      </c>
      <c r="J352" s="12">
        <f t="shared" si="17"/>
        <v>1</v>
      </c>
    </row>
    <row r="353" spans="1:10" x14ac:dyDescent="0.25">
      <c r="A353" s="50">
        <v>5.7776925587467408E-3</v>
      </c>
      <c r="B353" s="12" t="s">
        <v>62</v>
      </c>
      <c r="C353" s="18">
        <v>612.79999999999995</v>
      </c>
      <c r="D353" s="51">
        <v>616.34056999999996</v>
      </c>
      <c r="G353" s="12" t="str" cm="1">
        <f t="array" ref="G353">_xlfn.IFS(
A353&lt;=-1,"(&gt;=100%)",
A353&lt;=-0.9,"(99.9%-90%)",
A353&lt;=-0.8,"(89.9%-80%)",
A353&lt;=-0.7,"(79.9%-70%)",
A353&lt;=-0.6,"(69.9%-60%)",
A353&lt;=-0.5,"(59.9%-50%)",
A353&lt;=-0.4,"(49.9%-40%)",
A353&lt;=-0.3,"(39.9%-30%)",
A353&lt;=-0.2,"(29.9%-20%)",
A353&lt;=-0.1,"(19.9%-10%)",
A353&lt;0,"(9.9%-0.01%)",
A353&lt;=0.0999,"0%-9.9%",
A353&lt;=0.1999,"10%-19.9%",
A353&lt;=0.2999,"20%-29.9%",
A353&lt;=0.3999,"30%-39.9%",
A353&lt;=0.4999,"40%-49.9%",
A353&lt;=0.5999,"50%-59.9%",
A353&lt;=0.6999,"60%-69.9%",
A353&lt;=0.7999,"70%-79.9%",
A353&lt;=0.8999,"80%-89.9%",
A353&lt;=0.999,"90%-99.9%",
A353&lt;=5,"&gt;100%",
A353&gt;5,"&gt;500%"
)</f>
        <v>0%-9.9%</v>
      </c>
      <c r="H353" s="15">
        <f t="shared" si="15"/>
        <v>5.7776925587467408E-3</v>
      </c>
      <c r="I353" s="15">
        <f t="shared" si="16"/>
        <v>5.7776925587467408E-3</v>
      </c>
      <c r="J353" s="12">
        <f t="shared" si="17"/>
        <v>1</v>
      </c>
    </row>
    <row r="354" spans="1:10" x14ac:dyDescent="0.25">
      <c r="A354" s="50">
        <v>6.974636678200692E-3</v>
      </c>
      <c r="B354" s="12" t="s">
        <v>981</v>
      </c>
      <c r="C354" s="18">
        <v>289</v>
      </c>
      <c r="D354" s="51">
        <v>291.01567</v>
      </c>
      <c r="G354" s="12" t="str" cm="1">
        <f t="array" ref="G354">_xlfn.IFS(
A354&lt;=-1,"(&gt;=100%)",
A354&lt;=-0.9,"(99.9%-90%)",
A354&lt;=-0.8,"(89.9%-80%)",
A354&lt;=-0.7,"(79.9%-70%)",
A354&lt;=-0.6,"(69.9%-60%)",
A354&lt;=-0.5,"(59.9%-50%)",
A354&lt;=-0.4,"(49.9%-40%)",
A354&lt;=-0.3,"(39.9%-30%)",
A354&lt;=-0.2,"(29.9%-20%)",
A354&lt;=-0.1,"(19.9%-10%)",
A354&lt;0,"(9.9%-0.01%)",
A354&lt;=0.0999,"0%-9.9%",
A354&lt;=0.1999,"10%-19.9%",
A354&lt;=0.2999,"20%-29.9%",
A354&lt;=0.3999,"30%-39.9%",
A354&lt;=0.4999,"40%-49.9%",
A354&lt;=0.5999,"50%-59.9%",
A354&lt;=0.6999,"60%-69.9%",
A354&lt;=0.7999,"70%-79.9%",
A354&lt;=0.8999,"80%-89.9%",
A354&lt;=0.999,"90%-99.9%",
A354&lt;=5,"&gt;100%",
A354&gt;5,"&gt;500%"
)</f>
        <v>0%-9.9%</v>
      </c>
      <c r="H354" s="15">
        <f t="shared" si="15"/>
        <v>6.974636678200692E-3</v>
      </c>
      <c r="I354" s="15">
        <f t="shared" si="16"/>
        <v>6.974636678200692E-3</v>
      </c>
      <c r="J354" s="12">
        <f t="shared" si="17"/>
        <v>1</v>
      </c>
    </row>
    <row r="355" spans="1:10" x14ac:dyDescent="0.25">
      <c r="A355" s="50">
        <v>1.0955407854984882E-2</v>
      </c>
      <c r="B355" s="12" t="s">
        <v>170</v>
      </c>
      <c r="C355" s="18">
        <v>165.5</v>
      </c>
      <c r="D355" s="51">
        <v>167.31312</v>
      </c>
      <c r="G355" s="12" t="str" cm="1">
        <f t="array" ref="G355">_xlfn.IFS(
A355&lt;=-1,"(&gt;=100%)",
A355&lt;=-0.9,"(99.9%-90%)",
A355&lt;=-0.8,"(89.9%-80%)",
A355&lt;=-0.7,"(79.9%-70%)",
A355&lt;=-0.6,"(69.9%-60%)",
A355&lt;=-0.5,"(59.9%-50%)",
A355&lt;=-0.4,"(49.9%-40%)",
A355&lt;=-0.3,"(39.9%-30%)",
A355&lt;=-0.2,"(29.9%-20%)",
A355&lt;=-0.1,"(19.9%-10%)",
A355&lt;0,"(9.9%-0.01%)",
A355&lt;=0.0999,"0%-9.9%",
A355&lt;=0.1999,"10%-19.9%",
A355&lt;=0.2999,"20%-29.9%",
A355&lt;=0.3999,"30%-39.9%",
A355&lt;=0.4999,"40%-49.9%",
A355&lt;=0.5999,"50%-59.9%",
A355&lt;=0.6999,"60%-69.9%",
A355&lt;=0.7999,"70%-79.9%",
A355&lt;=0.8999,"80%-89.9%",
A355&lt;=0.999,"90%-99.9%",
A355&lt;=5,"&gt;100%",
A355&gt;5,"&gt;500%"
)</f>
        <v>0%-9.9%</v>
      </c>
      <c r="H355" s="15">
        <f t="shared" si="15"/>
        <v>1.0955407854984882E-2</v>
      </c>
      <c r="I355" s="15">
        <f t="shared" si="16"/>
        <v>1.0955407854984882E-2</v>
      </c>
      <c r="J355" s="12">
        <f t="shared" si="17"/>
        <v>1</v>
      </c>
    </row>
    <row r="356" spans="1:10" x14ac:dyDescent="0.25">
      <c r="A356" s="50">
        <v>1.2458606264105254E-2</v>
      </c>
      <c r="B356" s="12" t="s">
        <v>223</v>
      </c>
      <c r="C356" s="18">
        <v>1816.7</v>
      </c>
      <c r="D356" s="51">
        <v>1839.3335500000001</v>
      </c>
      <c r="G356" s="12" t="str" cm="1">
        <f t="array" ref="G356">_xlfn.IFS(
A356&lt;=-1,"(&gt;=100%)",
A356&lt;=-0.9,"(99.9%-90%)",
A356&lt;=-0.8,"(89.9%-80%)",
A356&lt;=-0.7,"(79.9%-70%)",
A356&lt;=-0.6,"(69.9%-60%)",
A356&lt;=-0.5,"(59.9%-50%)",
A356&lt;=-0.4,"(49.9%-40%)",
A356&lt;=-0.3,"(39.9%-30%)",
A356&lt;=-0.2,"(29.9%-20%)",
A356&lt;=-0.1,"(19.9%-10%)",
A356&lt;0,"(9.9%-0.01%)",
A356&lt;=0.0999,"0%-9.9%",
A356&lt;=0.1999,"10%-19.9%",
A356&lt;=0.2999,"20%-29.9%",
A356&lt;=0.3999,"30%-39.9%",
A356&lt;=0.4999,"40%-49.9%",
A356&lt;=0.5999,"50%-59.9%",
A356&lt;=0.6999,"60%-69.9%",
A356&lt;=0.7999,"70%-79.9%",
A356&lt;=0.8999,"80%-89.9%",
A356&lt;=0.999,"90%-99.9%",
A356&lt;=5,"&gt;100%",
A356&gt;5,"&gt;500%"
)</f>
        <v>0%-9.9%</v>
      </c>
      <c r="H356" s="15">
        <f t="shared" si="15"/>
        <v>1.2458606264105254E-2</v>
      </c>
      <c r="I356" s="15">
        <f t="shared" si="16"/>
        <v>1.2458606264105254E-2</v>
      </c>
      <c r="J356" s="12">
        <f t="shared" si="17"/>
        <v>1</v>
      </c>
    </row>
    <row r="357" spans="1:10" x14ac:dyDescent="0.25">
      <c r="A357" s="50">
        <v>1.4240725806451558E-2</v>
      </c>
      <c r="B357" s="12" t="s">
        <v>688</v>
      </c>
      <c r="C357" s="18">
        <v>49.6</v>
      </c>
      <c r="D357" s="51">
        <v>50.306339999999999</v>
      </c>
      <c r="G357" s="12" t="str" cm="1">
        <f t="array" ref="G357">_xlfn.IFS(
A357&lt;=-1,"(&gt;=100%)",
A357&lt;=-0.9,"(99.9%-90%)",
A357&lt;=-0.8,"(89.9%-80%)",
A357&lt;=-0.7,"(79.9%-70%)",
A357&lt;=-0.6,"(69.9%-60%)",
A357&lt;=-0.5,"(59.9%-50%)",
A357&lt;=-0.4,"(49.9%-40%)",
A357&lt;=-0.3,"(39.9%-30%)",
A357&lt;=-0.2,"(29.9%-20%)",
A357&lt;=-0.1,"(19.9%-10%)",
A357&lt;0,"(9.9%-0.01%)",
A357&lt;=0.0999,"0%-9.9%",
A357&lt;=0.1999,"10%-19.9%",
A357&lt;=0.2999,"20%-29.9%",
A357&lt;=0.3999,"30%-39.9%",
A357&lt;=0.4999,"40%-49.9%",
A357&lt;=0.5999,"50%-59.9%",
A357&lt;=0.6999,"60%-69.9%",
A357&lt;=0.7999,"70%-79.9%",
A357&lt;=0.8999,"80%-89.9%",
A357&lt;=0.999,"90%-99.9%",
A357&lt;=5,"&gt;100%",
A357&gt;5,"&gt;500%"
)</f>
        <v>0%-9.9%</v>
      </c>
      <c r="H357" s="15">
        <f t="shared" si="15"/>
        <v>1.4240725806451558E-2</v>
      </c>
      <c r="I357" s="15">
        <f t="shared" si="16"/>
        <v>1.4240725806451558E-2</v>
      </c>
      <c r="J357" s="12">
        <f t="shared" si="17"/>
        <v>1</v>
      </c>
    </row>
    <row r="358" spans="1:10" x14ac:dyDescent="0.25">
      <c r="A358" s="50">
        <v>1.437338709677413E-2</v>
      </c>
      <c r="B358" s="12" t="s">
        <v>244</v>
      </c>
      <c r="C358" s="18">
        <v>74.400000000000006</v>
      </c>
      <c r="D358" s="51">
        <v>75.469380000000001</v>
      </c>
      <c r="G358" s="12" t="str" cm="1">
        <f t="array" ref="G358">_xlfn.IFS(
A358&lt;=-1,"(&gt;=100%)",
A358&lt;=-0.9,"(99.9%-90%)",
A358&lt;=-0.8,"(89.9%-80%)",
A358&lt;=-0.7,"(79.9%-70%)",
A358&lt;=-0.6,"(69.9%-60%)",
A358&lt;=-0.5,"(59.9%-50%)",
A358&lt;=-0.4,"(49.9%-40%)",
A358&lt;=-0.3,"(39.9%-30%)",
A358&lt;=-0.2,"(29.9%-20%)",
A358&lt;=-0.1,"(19.9%-10%)",
A358&lt;0,"(9.9%-0.01%)",
A358&lt;=0.0999,"0%-9.9%",
A358&lt;=0.1999,"10%-19.9%",
A358&lt;=0.2999,"20%-29.9%",
A358&lt;=0.3999,"30%-39.9%",
A358&lt;=0.4999,"40%-49.9%",
A358&lt;=0.5999,"50%-59.9%",
A358&lt;=0.6999,"60%-69.9%",
A358&lt;=0.7999,"70%-79.9%",
A358&lt;=0.8999,"80%-89.9%",
A358&lt;=0.999,"90%-99.9%",
A358&lt;=5,"&gt;100%",
A358&gt;5,"&gt;500%"
)</f>
        <v>0%-9.9%</v>
      </c>
      <c r="H358" s="15">
        <f t="shared" si="15"/>
        <v>1.437338709677413E-2</v>
      </c>
      <c r="I358" s="15">
        <f t="shared" si="16"/>
        <v>1.437338709677413E-2</v>
      </c>
      <c r="J358" s="12">
        <f t="shared" si="17"/>
        <v>1</v>
      </c>
    </row>
    <row r="359" spans="1:10" x14ac:dyDescent="0.25">
      <c r="A359" s="50">
        <v>1.5383636363636261E-2</v>
      </c>
      <c r="B359" s="12" t="s">
        <v>280</v>
      </c>
      <c r="C359" s="18">
        <v>49.5</v>
      </c>
      <c r="D359" s="51">
        <v>50.261489999999995</v>
      </c>
      <c r="G359" s="12" t="str" cm="1">
        <f t="array" ref="G359">_xlfn.IFS(
A359&lt;=-1,"(&gt;=100%)",
A359&lt;=-0.9,"(99.9%-90%)",
A359&lt;=-0.8,"(89.9%-80%)",
A359&lt;=-0.7,"(79.9%-70%)",
A359&lt;=-0.6,"(69.9%-60%)",
A359&lt;=-0.5,"(59.9%-50%)",
A359&lt;=-0.4,"(49.9%-40%)",
A359&lt;=-0.3,"(39.9%-30%)",
A359&lt;=-0.2,"(29.9%-20%)",
A359&lt;=-0.1,"(19.9%-10%)",
A359&lt;0,"(9.9%-0.01%)",
A359&lt;=0.0999,"0%-9.9%",
A359&lt;=0.1999,"10%-19.9%",
A359&lt;=0.2999,"20%-29.9%",
A359&lt;=0.3999,"30%-39.9%",
A359&lt;=0.4999,"40%-49.9%",
A359&lt;=0.5999,"50%-59.9%",
A359&lt;=0.6999,"60%-69.9%",
A359&lt;=0.7999,"70%-79.9%",
A359&lt;=0.8999,"80%-89.9%",
A359&lt;=0.999,"90%-99.9%",
A359&lt;=5,"&gt;100%",
A359&gt;5,"&gt;500%"
)</f>
        <v>0%-9.9%</v>
      </c>
      <c r="H359" s="15">
        <f t="shared" si="15"/>
        <v>1.5383636363636261E-2</v>
      </c>
      <c r="I359" s="15">
        <f t="shared" si="16"/>
        <v>1.5383636363636261E-2</v>
      </c>
      <c r="J359" s="12">
        <f t="shared" si="17"/>
        <v>1</v>
      </c>
    </row>
    <row r="360" spans="1:10" x14ac:dyDescent="0.25">
      <c r="A360" s="50">
        <v>1.7316194331983854E-2</v>
      </c>
      <c r="B360" s="12" t="s">
        <v>247</v>
      </c>
      <c r="C360" s="18">
        <v>49.4</v>
      </c>
      <c r="D360" s="51">
        <v>50.255420000000001</v>
      </c>
      <c r="G360" s="12" t="str" cm="1">
        <f t="array" ref="G360">_xlfn.IFS(
A360&lt;=-1,"(&gt;=100%)",
A360&lt;=-0.9,"(99.9%-90%)",
A360&lt;=-0.8,"(89.9%-80%)",
A360&lt;=-0.7,"(79.9%-70%)",
A360&lt;=-0.6,"(69.9%-60%)",
A360&lt;=-0.5,"(59.9%-50%)",
A360&lt;=-0.4,"(49.9%-40%)",
A360&lt;=-0.3,"(39.9%-30%)",
A360&lt;=-0.2,"(29.9%-20%)",
A360&lt;=-0.1,"(19.9%-10%)",
A360&lt;0,"(9.9%-0.01%)",
A360&lt;=0.0999,"0%-9.9%",
A360&lt;=0.1999,"10%-19.9%",
A360&lt;=0.2999,"20%-29.9%",
A360&lt;=0.3999,"30%-39.9%",
A360&lt;=0.4999,"40%-49.9%",
A360&lt;=0.5999,"50%-59.9%",
A360&lt;=0.6999,"60%-69.9%",
A360&lt;=0.7999,"70%-79.9%",
A360&lt;=0.8999,"80%-89.9%",
A360&lt;=0.999,"90%-99.9%",
A360&lt;=5,"&gt;100%",
A360&gt;5,"&gt;500%"
)</f>
        <v>0%-9.9%</v>
      </c>
      <c r="H360" s="15">
        <f t="shared" si="15"/>
        <v>1.7316194331983854E-2</v>
      </c>
      <c r="I360" s="15">
        <f t="shared" si="16"/>
        <v>1.7316194331983854E-2</v>
      </c>
      <c r="J360" s="12">
        <f t="shared" si="17"/>
        <v>1</v>
      </c>
    </row>
    <row r="361" spans="1:10" x14ac:dyDescent="0.25">
      <c r="A361" s="50">
        <v>1.8646938775510175E-2</v>
      </c>
      <c r="B361" s="12" t="s">
        <v>108</v>
      </c>
      <c r="C361" s="18">
        <v>49</v>
      </c>
      <c r="D361" s="51">
        <v>49.913699999999999</v>
      </c>
      <c r="G361" s="12" t="str" cm="1">
        <f t="array" ref="G361">_xlfn.IFS(
A361&lt;=-1,"(&gt;=100%)",
A361&lt;=-0.9,"(99.9%-90%)",
A361&lt;=-0.8,"(89.9%-80%)",
A361&lt;=-0.7,"(79.9%-70%)",
A361&lt;=-0.6,"(69.9%-60%)",
A361&lt;=-0.5,"(59.9%-50%)",
A361&lt;=-0.4,"(49.9%-40%)",
A361&lt;=-0.3,"(39.9%-30%)",
A361&lt;=-0.2,"(29.9%-20%)",
A361&lt;=-0.1,"(19.9%-10%)",
A361&lt;0,"(9.9%-0.01%)",
A361&lt;=0.0999,"0%-9.9%",
A361&lt;=0.1999,"10%-19.9%",
A361&lt;=0.2999,"20%-29.9%",
A361&lt;=0.3999,"30%-39.9%",
A361&lt;=0.4999,"40%-49.9%",
A361&lt;=0.5999,"50%-59.9%",
A361&lt;=0.6999,"60%-69.9%",
A361&lt;=0.7999,"70%-79.9%",
A361&lt;=0.8999,"80%-89.9%",
A361&lt;=0.999,"90%-99.9%",
A361&lt;=5,"&gt;100%",
A361&gt;5,"&gt;500%"
)</f>
        <v>0%-9.9%</v>
      </c>
      <c r="H361" s="15">
        <f t="shared" si="15"/>
        <v>1.8646938775510175E-2</v>
      </c>
      <c r="I361" s="15">
        <f t="shared" si="16"/>
        <v>1.8646938775510175E-2</v>
      </c>
      <c r="J361" s="12">
        <f t="shared" si="17"/>
        <v>1</v>
      </c>
    </row>
    <row r="362" spans="1:10" x14ac:dyDescent="0.25">
      <c r="A362" s="50">
        <v>1.8842757348095561E-2</v>
      </c>
      <c r="B362" s="12" t="s">
        <v>247</v>
      </c>
      <c r="C362" s="18">
        <v>45.521999999999998</v>
      </c>
      <c r="D362" s="51">
        <v>46.379760000000005</v>
      </c>
      <c r="G362" s="12" t="str" cm="1">
        <f t="array" ref="G362">_xlfn.IFS(
A362&lt;=-1,"(&gt;=100%)",
A362&lt;=-0.9,"(99.9%-90%)",
A362&lt;=-0.8,"(89.9%-80%)",
A362&lt;=-0.7,"(79.9%-70%)",
A362&lt;=-0.6,"(69.9%-60%)",
A362&lt;=-0.5,"(59.9%-50%)",
A362&lt;=-0.4,"(49.9%-40%)",
A362&lt;=-0.3,"(39.9%-30%)",
A362&lt;=-0.2,"(29.9%-20%)",
A362&lt;=-0.1,"(19.9%-10%)",
A362&lt;0,"(9.9%-0.01%)",
A362&lt;=0.0999,"0%-9.9%",
A362&lt;=0.1999,"10%-19.9%",
A362&lt;=0.2999,"20%-29.9%",
A362&lt;=0.3999,"30%-39.9%",
A362&lt;=0.4999,"40%-49.9%",
A362&lt;=0.5999,"50%-59.9%",
A362&lt;=0.6999,"60%-69.9%",
A362&lt;=0.7999,"70%-79.9%",
A362&lt;=0.8999,"80%-89.9%",
A362&lt;=0.999,"90%-99.9%",
A362&lt;=5,"&gt;100%",
A362&gt;5,"&gt;500%"
)</f>
        <v>0%-9.9%</v>
      </c>
      <c r="H362" s="15">
        <f t="shared" si="15"/>
        <v>1.8842757348095561E-2</v>
      </c>
      <c r="I362" s="15">
        <f t="shared" si="16"/>
        <v>1.8842757348095561E-2</v>
      </c>
      <c r="J362" s="12">
        <f t="shared" si="17"/>
        <v>1</v>
      </c>
    </row>
    <row r="363" spans="1:10" x14ac:dyDescent="0.25">
      <c r="A363" s="50">
        <v>2.0050000000000005E-2</v>
      </c>
      <c r="B363" s="12" t="s">
        <v>132</v>
      </c>
      <c r="C363" s="18">
        <v>26</v>
      </c>
      <c r="D363" s="51">
        <v>26.5213</v>
      </c>
      <c r="G363" s="12" t="str" cm="1">
        <f t="array" ref="G363">_xlfn.IFS(
A363&lt;=-1,"(&gt;=100%)",
A363&lt;=-0.9,"(99.9%-90%)",
A363&lt;=-0.8,"(89.9%-80%)",
A363&lt;=-0.7,"(79.9%-70%)",
A363&lt;=-0.6,"(69.9%-60%)",
A363&lt;=-0.5,"(59.9%-50%)",
A363&lt;=-0.4,"(49.9%-40%)",
A363&lt;=-0.3,"(39.9%-30%)",
A363&lt;=-0.2,"(29.9%-20%)",
A363&lt;=-0.1,"(19.9%-10%)",
A363&lt;0,"(9.9%-0.01%)",
A363&lt;=0.0999,"0%-9.9%",
A363&lt;=0.1999,"10%-19.9%",
A363&lt;=0.2999,"20%-29.9%",
A363&lt;=0.3999,"30%-39.9%",
A363&lt;=0.4999,"40%-49.9%",
A363&lt;=0.5999,"50%-59.9%",
A363&lt;=0.6999,"60%-69.9%",
A363&lt;=0.7999,"70%-79.9%",
A363&lt;=0.8999,"80%-89.9%",
A363&lt;=0.999,"90%-99.9%",
A363&lt;=5,"&gt;100%",
A363&gt;5,"&gt;500%"
)</f>
        <v>0%-9.9%</v>
      </c>
      <c r="H363" s="15">
        <f t="shared" si="15"/>
        <v>2.0050000000000005E-2</v>
      </c>
      <c r="I363" s="15">
        <f t="shared" si="16"/>
        <v>2.0050000000000005E-2</v>
      </c>
      <c r="J363" s="12">
        <f t="shared" si="17"/>
        <v>1</v>
      </c>
    </row>
    <row r="364" spans="1:10" x14ac:dyDescent="0.25">
      <c r="A364" s="50">
        <v>2.0478754358161672E-2</v>
      </c>
      <c r="B364" s="12" t="s">
        <v>327</v>
      </c>
      <c r="C364" s="18">
        <v>3155</v>
      </c>
      <c r="D364" s="51">
        <v>3219.6104700000001</v>
      </c>
      <c r="G364" s="12" t="str" cm="1">
        <f t="array" ref="G364">_xlfn.IFS(
A364&lt;=-1,"(&gt;=100%)",
A364&lt;=-0.9,"(99.9%-90%)",
A364&lt;=-0.8,"(89.9%-80%)",
A364&lt;=-0.7,"(79.9%-70%)",
A364&lt;=-0.6,"(69.9%-60%)",
A364&lt;=-0.5,"(59.9%-50%)",
A364&lt;=-0.4,"(49.9%-40%)",
A364&lt;=-0.3,"(39.9%-30%)",
A364&lt;=-0.2,"(29.9%-20%)",
A364&lt;=-0.1,"(19.9%-10%)",
A364&lt;0,"(9.9%-0.01%)",
A364&lt;=0.0999,"0%-9.9%",
A364&lt;=0.1999,"10%-19.9%",
A364&lt;=0.2999,"20%-29.9%",
A364&lt;=0.3999,"30%-39.9%",
A364&lt;=0.4999,"40%-49.9%",
A364&lt;=0.5999,"50%-59.9%",
A364&lt;=0.6999,"60%-69.9%",
A364&lt;=0.7999,"70%-79.9%",
A364&lt;=0.8999,"80%-89.9%",
A364&lt;=0.999,"90%-99.9%",
A364&lt;=5,"&gt;100%",
A364&gt;5,"&gt;500%"
)</f>
        <v>0%-9.9%</v>
      </c>
      <c r="H364" s="15">
        <f t="shared" si="15"/>
        <v>2.0478754358161672E-2</v>
      </c>
      <c r="I364" s="15">
        <f t="shared" si="16"/>
        <v>2.0478754358161672E-2</v>
      </c>
      <c r="J364" s="12">
        <f t="shared" si="17"/>
        <v>1</v>
      </c>
    </row>
    <row r="365" spans="1:10" x14ac:dyDescent="0.25">
      <c r="A365" s="50">
        <v>2.1945918367346835E-2</v>
      </c>
      <c r="B365" s="12" t="s">
        <v>714</v>
      </c>
      <c r="C365" s="18">
        <v>19.600000000000001</v>
      </c>
      <c r="D365" s="51">
        <v>20.030139999999999</v>
      </c>
      <c r="G365" s="12" t="str" cm="1">
        <f t="array" ref="G365">_xlfn.IFS(
A365&lt;=-1,"(&gt;=100%)",
A365&lt;=-0.9,"(99.9%-90%)",
A365&lt;=-0.8,"(89.9%-80%)",
A365&lt;=-0.7,"(79.9%-70%)",
A365&lt;=-0.6,"(69.9%-60%)",
A365&lt;=-0.5,"(59.9%-50%)",
A365&lt;=-0.4,"(49.9%-40%)",
A365&lt;=-0.3,"(39.9%-30%)",
A365&lt;=-0.2,"(29.9%-20%)",
A365&lt;=-0.1,"(19.9%-10%)",
A365&lt;0,"(9.9%-0.01%)",
A365&lt;=0.0999,"0%-9.9%",
A365&lt;=0.1999,"10%-19.9%",
A365&lt;=0.2999,"20%-29.9%",
A365&lt;=0.3999,"30%-39.9%",
A365&lt;=0.4999,"40%-49.9%",
A365&lt;=0.5999,"50%-59.9%",
A365&lt;=0.6999,"60%-69.9%",
A365&lt;=0.7999,"70%-79.9%",
A365&lt;=0.8999,"80%-89.9%",
A365&lt;=0.999,"90%-99.9%",
A365&lt;=5,"&gt;100%",
A365&gt;5,"&gt;500%"
)</f>
        <v>0%-9.9%</v>
      </c>
      <c r="H365" s="15">
        <f t="shared" si="15"/>
        <v>2.1945918367346835E-2</v>
      </c>
      <c r="I365" s="15">
        <f t="shared" si="16"/>
        <v>2.1945918367346835E-2</v>
      </c>
      <c r="J365" s="12">
        <f t="shared" si="17"/>
        <v>1</v>
      </c>
    </row>
    <row r="366" spans="1:10" x14ac:dyDescent="0.25">
      <c r="A366" s="50">
        <v>2.2328944377990542E-2</v>
      </c>
      <c r="B366" s="12" t="s">
        <v>983</v>
      </c>
      <c r="C366" s="18">
        <v>3344</v>
      </c>
      <c r="D366" s="51">
        <v>3418.6679900000004</v>
      </c>
      <c r="G366" s="12" t="str" cm="1">
        <f t="array" ref="G366">_xlfn.IFS(
A366&lt;=-1,"(&gt;=100%)",
A366&lt;=-0.9,"(99.9%-90%)",
A366&lt;=-0.8,"(89.9%-80%)",
A366&lt;=-0.7,"(79.9%-70%)",
A366&lt;=-0.6,"(69.9%-60%)",
A366&lt;=-0.5,"(59.9%-50%)",
A366&lt;=-0.4,"(49.9%-40%)",
A366&lt;=-0.3,"(39.9%-30%)",
A366&lt;=-0.2,"(29.9%-20%)",
A366&lt;=-0.1,"(19.9%-10%)",
A366&lt;0,"(9.9%-0.01%)",
A366&lt;=0.0999,"0%-9.9%",
A366&lt;=0.1999,"10%-19.9%",
A366&lt;=0.2999,"20%-29.9%",
A366&lt;=0.3999,"30%-39.9%",
A366&lt;=0.4999,"40%-49.9%",
A366&lt;=0.5999,"50%-59.9%",
A366&lt;=0.6999,"60%-69.9%",
A366&lt;=0.7999,"70%-79.9%",
A366&lt;=0.8999,"80%-89.9%",
A366&lt;=0.999,"90%-99.9%",
A366&lt;=5,"&gt;100%",
A366&gt;5,"&gt;500%"
)</f>
        <v>0%-9.9%</v>
      </c>
      <c r="H366" s="15">
        <f t="shared" si="15"/>
        <v>2.2328944377990542E-2</v>
      </c>
      <c r="I366" s="15">
        <f t="shared" si="16"/>
        <v>2.2328944377990542E-2</v>
      </c>
      <c r="J366" s="12">
        <f t="shared" si="17"/>
        <v>1</v>
      </c>
    </row>
    <row r="367" spans="1:10" x14ac:dyDescent="0.25">
      <c r="A367" s="50">
        <v>2.2447083775185572E-2</v>
      </c>
      <c r="B367" s="12" t="s">
        <v>28</v>
      </c>
      <c r="C367" s="18">
        <v>94.3</v>
      </c>
      <c r="D367" s="51">
        <v>96.416759999999996</v>
      </c>
      <c r="G367" s="12" t="str" cm="1">
        <f t="array" ref="G367">_xlfn.IFS(
A367&lt;=-1,"(&gt;=100%)",
A367&lt;=-0.9,"(99.9%-90%)",
A367&lt;=-0.8,"(89.9%-80%)",
A367&lt;=-0.7,"(79.9%-70%)",
A367&lt;=-0.6,"(69.9%-60%)",
A367&lt;=-0.5,"(59.9%-50%)",
A367&lt;=-0.4,"(49.9%-40%)",
A367&lt;=-0.3,"(39.9%-30%)",
A367&lt;=-0.2,"(29.9%-20%)",
A367&lt;=-0.1,"(19.9%-10%)",
A367&lt;0,"(9.9%-0.01%)",
A367&lt;=0.0999,"0%-9.9%",
A367&lt;=0.1999,"10%-19.9%",
A367&lt;=0.2999,"20%-29.9%",
A367&lt;=0.3999,"30%-39.9%",
A367&lt;=0.4999,"40%-49.9%",
A367&lt;=0.5999,"50%-59.9%",
A367&lt;=0.6999,"60%-69.9%",
A367&lt;=0.7999,"70%-79.9%",
A367&lt;=0.8999,"80%-89.9%",
A367&lt;=0.999,"90%-99.9%",
A367&lt;=5,"&gt;100%",
A367&gt;5,"&gt;500%"
)</f>
        <v>0%-9.9%</v>
      </c>
      <c r="H367" s="15">
        <f t="shared" si="15"/>
        <v>2.2447083775185572E-2</v>
      </c>
      <c r="I367" s="15">
        <f t="shared" si="16"/>
        <v>2.2447083775185572E-2</v>
      </c>
      <c r="J367" s="12">
        <f t="shared" si="17"/>
        <v>1</v>
      </c>
    </row>
    <row r="368" spans="1:10" x14ac:dyDescent="0.25">
      <c r="A368" s="50">
        <v>2.2724127149557054E-2</v>
      </c>
      <c r="B368" s="12" t="s">
        <v>48</v>
      </c>
      <c r="C368" s="18">
        <v>191.9</v>
      </c>
      <c r="D368" s="51">
        <v>196.26076</v>
      </c>
      <c r="G368" s="12" t="str" cm="1">
        <f t="array" ref="G368">_xlfn.IFS(
A368&lt;=-1,"(&gt;=100%)",
A368&lt;=-0.9,"(99.9%-90%)",
A368&lt;=-0.8,"(89.9%-80%)",
A368&lt;=-0.7,"(79.9%-70%)",
A368&lt;=-0.6,"(69.9%-60%)",
A368&lt;=-0.5,"(59.9%-50%)",
A368&lt;=-0.4,"(49.9%-40%)",
A368&lt;=-0.3,"(39.9%-30%)",
A368&lt;=-0.2,"(29.9%-20%)",
A368&lt;=-0.1,"(19.9%-10%)",
A368&lt;0,"(9.9%-0.01%)",
A368&lt;=0.0999,"0%-9.9%",
A368&lt;=0.1999,"10%-19.9%",
A368&lt;=0.2999,"20%-29.9%",
A368&lt;=0.3999,"30%-39.9%",
A368&lt;=0.4999,"40%-49.9%",
A368&lt;=0.5999,"50%-59.9%",
A368&lt;=0.6999,"60%-69.9%",
A368&lt;=0.7999,"70%-79.9%",
A368&lt;=0.8999,"80%-89.9%",
A368&lt;=0.999,"90%-99.9%",
A368&lt;=5,"&gt;100%",
A368&gt;5,"&gt;500%"
)</f>
        <v>0%-9.9%</v>
      </c>
      <c r="H368" s="15">
        <f t="shared" si="15"/>
        <v>2.2724127149557054E-2</v>
      </c>
      <c r="I368" s="15">
        <f t="shared" si="16"/>
        <v>2.2724127149557054E-2</v>
      </c>
      <c r="J368" s="12">
        <f t="shared" si="17"/>
        <v>1</v>
      </c>
    </row>
    <row r="369" spans="1:10" x14ac:dyDescent="0.25">
      <c r="A369" s="50">
        <v>2.3101773648648592E-2</v>
      </c>
      <c r="B369" s="12" t="s">
        <v>116</v>
      </c>
      <c r="C369" s="18">
        <v>118.4</v>
      </c>
      <c r="D369" s="51">
        <v>121.13525</v>
      </c>
      <c r="G369" s="12" t="str" cm="1">
        <f t="array" ref="G369">_xlfn.IFS(
A369&lt;=-1,"(&gt;=100%)",
A369&lt;=-0.9,"(99.9%-90%)",
A369&lt;=-0.8,"(89.9%-80%)",
A369&lt;=-0.7,"(79.9%-70%)",
A369&lt;=-0.6,"(69.9%-60%)",
A369&lt;=-0.5,"(59.9%-50%)",
A369&lt;=-0.4,"(49.9%-40%)",
A369&lt;=-0.3,"(39.9%-30%)",
A369&lt;=-0.2,"(29.9%-20%)",
A369&lt;=-0.1,"(19.9%-10%)",
A369&lt;0,"(9.9%-0.01%)",
A369&lt;=0.0999,"0%-9.9%",
A369&lt;=0.1999,"10%-19.9%",
A369&lt;=0.2999,"20%-29.9%",
A369&lt;=0.3999,"30%-39.9%",
A369&lt;=0.4999,"40%-49.9%",
A369&lt;=0.5999,"50%-59.9%",
A369&lt;=0.6999,"60%-69.9%",
A369&lt;=0.7999,"70%-79.9%",
A369&lt;=0.8999,"80%-89.9%",
A369&lt;=0.999,"90%-99.9%",
A369&lt;=5,"&gt;100%",
A369&gt;5,"&gt;500%"
)</f>
        <v>0%-9.9%</v>
      </c>
      <c r="H369" s="15">
        <f t="shared" si="15"/>
        <v>2.3101773648648592E-2</v>
      </c>
      <c r="I369" s="15">
        <f t="shared" si="16"/>
        <v>2.3101773648648592E-2</v>
      </c>
      <c r="J369" s="12">
        <f t="shared" si="17"/>
        <v>1</v>
      </c>
    </row>
    <row r="370" spans="1:10" x14ac:dyDescent="0.25">
      <c r="A370" s="50">
        <v>2.3454532567864537E-2</v>
      </c>
      <c r="B370" s="12" t="s">
        <v>943</v>
      </c>
      <c r="C370" s="18">
        <v>28.218</v>
      </c>
      <c r="D370" s="51">
        <v>28.879840000000002</v>
      </c>
      <c r="G370" s="12" t="str" cm="1">
        <f t="array" ref="G370">_xlfn.IFS(
A370&lt;=-1,"(&gt;=100%)",
A370&lt;=-0.9,"(99.9%-90%)",
A370&lt;=-0.8,"(89.9%-80%)",
A370&lt;=-0.7,"(79.9%-70%)",
A370&lt;=-0.6,"(69.9%-60%)",
A370&lt;=-0.5,"(59.9%-50%)",
A370&lt;=-0.4,"(49.9%-40%)",
A370&lt;=-0.3,"(39.9%-30%)",
A370&lt;=-0.2,"(29.9%-20%)",
A370&lt;=-0.1,"(19.9%-10%)",
A370&lt;0,"(9.9%-0.01%)",
A370&lt;=0.0999,"0%-9.9%",
A370&lt;=0.1999,"10%-19.9%",
A370&lt;=0.2999,"20%-29.9%",
A370&lt;=0.3999,"30%-39.9%",
A370&lt;=0.4999,"40%-49.9%",
A370&lt;=0.5999,"50%-59.9%",
A370&lt;=0.6999,"60%-69.9%",
A370&lt;=0.7999,"70%-79.9%",
A370&lt;=0.8999,"80%-89.9%",
A370&lt;=0.999,"90%-99.9%",
A370&lt;=5,"&gt;100%",
A370&gt;5,"&gt;500%"
)</f>
        <v>0%-9.9%</v>
      </c>
      <c r="H370" s="15">
        <f t="shared" si="15"/>
        <v>2.3454532567864537E-2</v>
      </c>
      <c r="I370" s="15">
        <f t="shared" si="16"/>
        <v>2.3454532567864537E-2</v>
      </c>
      <c r="J370" s="12">
        <f t="shared" si="17"/>
        <v>1</v>
      </c>
    </row>
    <row r="371" spans="1:10" x14ac:dyDescent="0.25">
      <c r="A371" s="50">
        <v>2.3489260934101874E-2</v>
      </c>
      <c r="B371" s="12" t="s">
        <v>110</v>
      </c>
      <c r="C371" s="18">
        <v>2896.9</v>
      </c>
      <c r="D371" s="51">
        <v>2964.9460399999998</v>
      </c>
      <c r="G371" s="12" t="str" cm="1">
        <f t="array" ref="G371">_xlfn.IFS(
A371&lt;=-1,"(&gt;=100%)",
A371&lt;=-0.9,"(99.9%-90%)",
A371&lt;=-0.8,"(89.9%-80%)",
A371&lt;=-0.7,"(79.9%-70%)",
A371&lt;=-0.6,"(69.9%-60%)",
A371&lt;=-0.5,"(59.9%-50%)",
A371&lt;=-0.4,"(49.9%-40%)",
A371&lt;=-0.3,"(39.9%-30%)",
A371&lt;=-0.2,"(29.9%-20%)",
A371&lt;=-0.1,"(19.9%-10%)",
A371&lt;0,"(9.9%-0.01%)",
A371&lt;=0.0999,"0%-9.9%",
A371&lt;=0.1999,"10%-19.9%",
A371&lt;=0.2999,"20%-29.9%",
A371&lt;=0.3999,"30%-39.9%",
A371&lt;=0.4999,"40%-49.9%",
A371&lt;=0.5999,"50%-59.9%",
A371&lt;=0.6999,"60%-69.9%",
A371&lt;=0.7999,"70%-79.9%",
A371&lt;=0.8999,"80%-89.9%",
A371&lt;=0.999,"90%-99.9%",
A371&lt;=5,"&gt;100%",
A371&gt;5,"&gt;500%"
)</f>
        <v>0%-9.9%</v>
      </c>
      <c r="H371" s="15">
        <f t="shared" si="15"/>
        <v>2.3489260934101874E-2</v>
      </c>
      <c r="I371" s="15">
        <f t="shared" si="16"/>
        <v>2.3489260934101874E-2</v>
      </c>
      <c r="J371" s="12">
        <f t="shared" si="17"/>
        <v>1</v>
      </c>
    </row>
    <row r="372" spans="1:10" x14ac:dyDescent="0.25">
      <c r="A372" s="50">
        <v>2.4809320411581872E-2</v>
      </c>
      <c r="B372" s="12" t="s">
        <v>392</v>
      </c>
      <c r="C372" s="18">
        <v>4179</v>
      </c>
      <c r="D372" s="51">
        <v>4282.6781500000006</v>
      </c>
      <c r="G372" s="12" t="str" cm="1">
        <f t="array" ref="G372">_xlfn.IFS(
A372&lt;=-1,"(&gt;=100%)",
A372&lt;=-0.9,"(99.9%-90%)",
A372&lt;=-0.8,"(89.9%-80%)",
A372&lt;=-0.7,"(79.9%-70%)",
A372&lt;=-0.6,"(69.9%-60%)",
A372&lt;=-0.5,"(59.9%-50%)",
A372&lt;=-0.4,"(49.9%-40%)",
A372&lt;=-0.3,"(39.9%-30%)",
A372&lt;=-0.2,"(29.9%-20%)",
A372&lt;=-0.1,"(19.9%-10%)",
A372&lt;0,"(9.9%-0.01%)",
A372&lt;=0.0999,"0%-9.9%",
A372&lt;=0.1999,"10%-19.9%",
A372&lt;=0.2999,"20%-29.9%",
A372&lt;=0.3999,"30%-39.9%",
A372&lt;=0.4999,"40%-49.9%",
A372&lt;=0.5999,"50%-59.9%",
A372&lt;=0.6999,"60%-69.9%",
A372&lt;=0.7999,"70%-79.9%",
A372&lt;=0.8999,"80%-89.9%",
A372&lt;=0.999,"90%-99.9%",
A372&lt;=5,"&gt;100%",
A372&gt;5,"&gt;500%"
)</f>
        <v>0%-9.9%</v>
      </c>
      <c r="H372" s="15">
        <f t="shared" si="15"/>
        <v>2.4809320411581872E-2</v>
      </c>
      <c r="I372" s="15">
        <f t="shared" si="16"/>
        <v>2.4809320411581872E-2</v>
      </c>
      <c r="J372" s="12">
        <f t="shared" si="17"/>
        <v>1</v>
      </c>
    </row>
    <row r="373" spans="1:10" x14ac:dyDescent="0.25">
      <c r="A373" s="50">
        <v>2.5698062593144534E-2</v>
      </c>
      <c r="B373" s="12" t="s">
        <v>731</v>
      </c>
      <c r="C373" s="18">
        <v>67.099999999999994</v>
      </c>
      <c r="D373" s="51">
        <v>68.824339999999992</v>
      </c>
      <c r="G373" s="12" t="str" cm="1">
        <f t="array" ref="G373">_xlfn.IFS(
A373&lt;=-1,"(&gt;=100%)",
A373&lt;=-0.9,"(99.9%-90%)",
A373&lt;=-0.8,"(89.9%-80%)",
A373&lt;=-0.7,"(79.9%-70%)",
A373&lt;=-0.6,"(69.9%-60%)",
A373&lt;=-0.5,"(59.9%-50%)",
A373&lt;=-0.4,"(49.9%-40%)",
A373&lt;=-0.3,"(39.9%-30%)",
A373&lt;=-0.2,"(29.9%-20%)",
A373&lt;=-0.1,"(19.9%-10%)",
A373&lt;0,"(9.9%-0.01%)",
A373&lt;=0.0999,"0%-9.9%",
A373&lt;=0.1999,"10%-19.9%",
A373&lt;=0.2999,"20%-29.9%",
A373&lt;=0.3999,"30%-39.9%",
A373&lt;=0.4999,"40%-49.9%",
A373&lt;=0.5999,"50%-59.9%",
A373&lt;=0.6999,"60%-69.9%",
A373&lt;=0.7999,"70%-79.9%",
A373&lt;=0.8999,"80%-89.9%",
A373&lt;=0.999,"90%-99.9%",
A373&lt;=5,"&gt;100%",
A373&gt;5,"&gt;500%"
)</f>
        <v>0%-9.9%</v>
      </c>
      <c r="H373" s="15">
        <f t="shared" si="15"/>
        <v>2.5698062593144534E-2</v>
      </c>
      <c r="I373" s="15">
        <f t="shared" si="16"/>
        <v>2.5698062593144534E-2</v>
      </c>
      <c r="J373" s="12">
        <f t="shared" si="17"/>
        <v>1</v>
      </c>
    </row>
    <row r="374" spans="1:10" x14ac:dyDescent="0.25">
      <c r="A374" s="50">
        <v>2.6708709408825831E-2</v>
      </c>
      <c r="B374" s="12" t="s">
        <v>296</v>
      </c>
      <c r="C374" s="18">
        <v>1201</v>
      </c>
      <c r="D374" s="51">
        <v>1233.0771599999998</v>
      </c>
      <c r="G374" s="12" t="str" cm="1">
        <f t="array" ref="G374">_xlfn.IFS(
A374&lt;=-1,"(&gt;=100%)",
A374&lt;=-0.9,"(99.9%-90%)",
A374&lt;=-0.8,"(89.9%-80%)",
A374&lt;=-0.7,"(79.9%-70%)",
A374&lt;=-0.6,"(69.9%-60%)",
A374&lt;=-0.5,"(59.9%-50%)",
A374&lt;=-0.4,"(49.9%-40%)",
A374&lt;=-0.3,"(39.9%-30%)",
A374&lt;=-0.2,"(29.9%-20%)",
A374&lt;=-0.1,"(19.9%-10%)",
A374&lt;0,"(9.9%-0.01%)",
A374&lt;=0.0999,"0%-9.9%",
A374&lt;=0.1999,"10%-19.9%",
A374&lt;=0.2999,"20%-29.9%",
A374&lt;=0.3999,"30%-39.9%",
A374&lt;=0.4999,"40%-49.9%",
A374&lt;=0.5999,"50%-59.9%",
A374&lt;=0.6999,"60%-69.9%",
A374&lt;=0.7999,"70%-79.9%",
A374&lt;=0.8999,"80%-89.9%",
A374&lt;=0.999,"90%-99.9%",
A374&lt;=5,"&gt;100%",
A374&gt;5,"&gt;500%"
)</f>
        <v>0%-9.9%</v>
      </c>
      <c r="H374" s="15">
        <f t="shared" si="15"/>
        <v>2.6708709408825831E-2</v>
      </c>
      <c r="I374" s="15">
        <f t="shared" si="16"/>
        <v>2.6708709408825831E-2</v>
      </c>
      <c r="J374" s="12">
        <f t="shared" si="17"/>
        <v>1</v>
      </c>
    </row>
    <row r="375" spans="1:10" x14ac:dyDescent="0.25">
      <c r="A375" s="50">
        <v>2.8265793910542625E-2</v>
      </c>
      <c r="B375" s="12" t="s">
        <v>30</v>
      </c>
      <c r="C375" s="18">
        <v>1008.3</v>
      </c>
      <c r="D375" s="51">
        <v>1036.8004000000001</v>
      </c>
      <c r="G375" s="12" t="str" cm="1">
        <f t="array" ref="G375">_xlfn.IFS(
A375&lt;=-1,"(&gt;=100%)",
A375&lt;=-0.9,"(99.9%-90%)",
A375&lt;=-0.8,"(89.9%-80%)",
A375&lt;=-0.7,"(79.9%-70%)",
A375&lt;=-0.6,"(69.9%-60%)",
A375&lt;=-0.5,"(59.9%-50%)",
A375&lt;=-0.4,"(49.9%-40%)",
A375&lt;=-0.3,"(39.9%-30%)",
A375&lt;=-0.2,"(29.9%-20%)",
A375&lt;=-0.1,"(19.9%-10%)",
A375&lt;0,"(9.9%-0.01%)",
A375&lt;=0.0999,"0%-9.9%",
A375&lt;=0.1999,"10%-19.9%",
A375&lt;=0.2999,"20%-29.9%",
A375&lt;=0.3999,"30%-39.9%",
A375&lt;=0.4999,"40%-49.9%",
A375&lt;=0.5999,"50%-59.9%",
A375&lt;=0.6999,"60%-69.9%",
A375&lt;=0.7999,"70%-79.9%",
A375&lt;=0.8999,"80%-89.9%",
A375&lt;=0.999,"90%-99.9%",
A375&lt;=5,"&gt;100%",
A375&gt;5,"&gt;500%"
)</f>
        <v>0%-9.9%</v>
      </c>
      <c r="H375" s="15">
        <f t="shared" si="15"/>
        <v>2.8265793910542625E-2</v>
      </c>
      <c r="I375" s="15">
        <f t="shared" si="16"/>
        <v>2.8265793910542625E-2</v>
      </c>
      <c r="J375" s="12">
        <f t="shared" si="17"/>
        <v>1</v>
      </c>
    </row>
    <row r="376" spans="1:10" x14ac:dyDescent="0.25">
      <c r="A376" s="50">
        <v>2.8474408103490428E-2</v>
      </c>
      <c r="B376" s="12" t="s">
        <v>58</v>
      </c>
      <c r="C376" s="18">
        <v>819.4</v>
      </c>
      <c r="D376" s="51">
        <v>842.73193000000003</v>
      </c>
      <c r="G376" s="12" t="str" cm="1">
        <f t="array" ref="G376">_xlfn.IFS(
A376&lt;=-1,"(&gt;=100%)",
A376&lt;=-0.9,"(99.9%-90%)",
A376&lt;=-0.8,"(89.9%-80%)",
A376&lt;=-0.7,"(79.9%-70%)",
A376&lt;=-0.6,"(69.9%-60%)",
A376&lt;=-0.5,"(59.9%-50%)",
A376&lt;=-0.4,"(49.9%-40%)",
A376&lt;=-0.3,"(39.9%-30%)",
A376&lt;=-0.2,"(29.9%-20%)",
A376&lt;=-0.1,"(19.9%-10%)",
A376&lt;0,"(9.9%-0.01%)",
A376&lt;=0.0999,"0%-9.9%",
A376&lt;=0.1999,"10%-19.9%",
A376&lt;=0.2999,"20%-29.9%",
A376&lt;=0.3999,"30%-39.9%",
A376&lt;=0.4999,"40%-49.9%",
A376&lt;=0.5999,"50%-59.9%",
A376&lt;=0.6999,"60%-69.9%",
A376&lt;=0.7999,"70%-79.9%",
A376&lt;=0.8999,"80%-89.9%",
A376&lt;=0.999,"90%-99.9%",
A376&lt;=5,"&gt;100%",
A376&gt;5,"&gt;500%"
)</f>
        <v>0%-9.9%</v>
      </c>
      <c r="H376" s="15">
        <f t="shared" si="15"/>
        <v>2.8474408103490428E-2</v>
      </c>
      <c r="I376" s="15">
        <f t="shared" si="16"/>
        <v>2.8474408103490428E-2</v>
      </c>
      <c r="J376" s="12">
        <f t="shared" si="17"/>
        <v>1</v>
      </c>
    </row>
    <row r="377" spans="1:10" x14ac:dyDescent="0.25">
      <c r="A377" s="50">
        <v>2.9789328000000025E-2</v>
      </c>
      <c r="B377" s="12" t="s">
        <v>262</v>
      </c>
      <c r="C377" s="18">
        <v>1250</v>
      </c>
      <c r="D377" s="51">
        <v>1287.23666</v>
      </c>
      <c r="G377" s="12" t="str" cm="1">
        <f t="array" ref="G377">_xlfn.IFS(
A377&lt;=-1,"(&gt;=100%)",
A377&lt;=-0.9,"(99.9%-90%)",
A377&lt;=-0.8,"(89.9%-80%)",
A377&lt;=-0.7,"(79.9%-70%)",
A377&lt;=-0.6,"(69.9%-60%)",
A377&lt;=-0.5,"(59.9%-50%)",
A377&lt;=-0.4,"(49.9%-40%)",
A377&lt;=-0.3,"(39.9%-30%)",
A377&lt;=-0.2,"(29.9%-20%)",
A377&lt;=-0.1,"(19.9%-10%)",
A377&lt;0,"(9.9%-0.01%)",
A377&lt;=0.0999,"0%-9.9%",
A377&lt;=0.1999,"10%-19.9%",
A377&lt;=0.2999,"20%-29.9%",
A377&lt;=0.3999,"30%-39.9%",
A377&lt;=0.4999,"40%-49.9%",
A377&lt;=0.5999,"50%-59.9%",
A377&lt;=0.6999,"60%-69.9%",
A377&lt;=0.7999,"70%-79.9%",
A377&lt;=0.8999,"80%-89.9%",
A377&lt;=0.999,"90%-99.9%",
A377&lt;=5,"&gt;100%",
A377&gt;5,"&gt;500%"
)</f>
        <v>0%-9.9%</v>
      </c>
      <c r="H377" s="15">
        <f t="shared" si="15"/>
        <v>2.9789328000000025E-2</v>
      </c>
      <c r="I377" s="15">
        <f t="shared" si="16"/>
        <v>2.9789328000000025E-2</v>
      </c>
      <c r="J377" s="12">
        <f t="shared" si="17"/>
        <v>1</v>
      </c>
    </row>
    <row r="378" spans="1:10" x14ac:dyDescent="0.25">
      <c r="A378" s="50">
        <v>3.2187276651756448E-2</v>
      </c>
      <c r="B378" s="12" t="s">
        <v>110</v>
      </c>
      <c r="C378" s="18">
        <v>2792.7240000000002</v>
      </c>
      <c r="D378" s="51">
        <v>2882.61418</v>
      </c>
      <c r="G378" s="12" t="str" cm="1">
        <f t="array" ref="G378">_xlfn.IFS(
A378&lt;=-1,"(&gt;=100%)",
A378&lt;=-0.9,"(99.9%-90%)",
A378&lt;=-0.8,"(89.9%-80%)",
A378&lt;=-0.7,"(79.9%-70%)",
A378&lt;=-0.6,"(69.9%-60%)",
A378&lt;=-0.5,"(59.9%-50%)",
A378&lt;=-0.4,"(49.9%-40%)",
A378&lt;=-0.3,"(39.9%-30%)",
A378&lt;=-0.2,"(29.9%-20%)",
A378&lt;=-0.1,"(19.9%-10%)",
A378&lt;0,"(9.9%-0.01%)",
A378&lt;=0.0999,"0%-9.9%",
A378&lt;=0.1999,"10%-19.9%",
A378&lt;=0.2999,"20%-29.9%",
A378&lt;=0.3999,"30%-39.9%",
A378&lt;=0.4999,"40%-49.9%",
A378&lt;=0.5999,"50%-59.9%",
A378&lt;=0.6999,"60%-69.9%",
A378&lt;=0.7999,"70%-79.9%",
A378&lt;=0.8999,"80%-89.9%",
A378&lt;=0.999,"90%-99.9%",
A378&lt;=5,"&gt;100%",
A378&gt;5,"&gt;500%"
)</f>
        <v>0%-9.9%</v>
      </c>
      <c r="H378" s="15">
        <f t="shared" si="15"/>
        <v>3.2187276651756448E-2</v>
      </c>
      <c r="I378" s="15">
        <f t="shared" si="16"/>
        <v>3.2187276651756448E-2</v>
      </c>
      <c r="J378" s="12">
        <f t="shared" si="17"/>
        <v>1</v>
      </c>
    </row>
    <row r="379" spans="1:10" x14ac:dyDescent="0.25">
      <c r="A379" s="50">
        <v>3.5050027570035856E-2</v>
      </c>
      <c r="B379" s="12" t="s">
        <v>252</v>
      </c>
      <c r="C379" s="18">
        <v>186.797</v>
      </c>
      <c r="D379" s="51">
        <v>193.34423999999999</v>
      </c>
      <c r="G379" s="12" t="str" cm="1">
        <f t="array" ref="G379">_xlfn.IFS(
A379&lt;=-1,"(&gt;=100%)",
A379&lt;=-0.9,"(99.9%-90%)",
A379&lt;=-0.8,"(89.9%-80%)",
A379&lt;=-0.7,"(79.9%-70%)",
A379&lt;=-0.6,"(69.9%-60%)",
A379&lt;=-0.5,"(59.9%-50%)",
A379&lt;=-0.4,"(49.9%-40%)",
A379&lt;=-0.3,"(39.9%-30%)",
A379&lt;=-0.2,"(29.9%-20%)",
A379&lt;=-0.1,"(19.9%-10%)",
A379&lt;0,"(9.9%-0.01%)",
A379&lt;=0.0999,"0%-9.9%",
A379&lt;=0.1999,"10%-19.9%",
A379&lt;=0.2999,"20%-29.9%",
A379&lt;=0.3999,"30%-39.9%",
A379&lt;=0.4999,"40%-49.9%",
A379&lt;=0.5999,"50%-59.9%",
A379&lt;=0.6999,"60%-69.9%",
A379&lt;=0.7999,"70%-79.9%",
A379&lt;=0.8999,"80%-89.9%",
A379&lt;=0.999,"90%-99.9%",
A379&lt;=5,"&gt;100%",
A379&gt;5,"&gt;500%"
)</f>
        <v>0%-9.9%</v>
      </c>
      <c r="H379" s="15">
        <f t="shared" si="15"/>
        <v>3.5050027570035856E-2</v>
      </c>
      <c r="I379" s="15">
        <f t="shared" si="16"/>
        <v>3.5050027570035856E-2</v>
      </c>
      <c r="J379" s="12">
        <f t="shared" si="17"/>
        <v>1</v>
      </c>
    </row>
    <row r="380" spans="1:10" x14ac:dyDescent="0.25">
      <c r="A380" s="50">
        <v>3.5052242926155976E-2</v>
      </c>
      <c r="B380" s="12" t="s">
        <v>876</v>
      </c>
      <c r="C380" s="18">
        <v>144.9</v>
      </c>
      <c r="D380" s="51">
        <v>149.97907000000001</v>
      </c>
      <c r="G380" s="12" t="str" cm="1">
        <f t="array" ref="G380">_xlfn.IFS(
A380&lt;=-1,"(&gt;=100%)",
A380&lt;=-0.9,"(99.9%-90%)",
A380&lt;=-0.8,"(89.9%-80%)",
A380&lt;=-0.7,"(79.9%-70%)",
A380&lt;=-0.6,"(69.9%-60%)",
A380&lt;=-0.5,"(59.9%-50%)",
A380&lt;=-0.4,"(49.9%-40%)",
A380&lt;=-0.3,"(39.9%-30%)",
A380&lt;=-0.2,"(29.9%-20%)",
A380&lt;=-0.1,"(19.9%-10%)",
A380&lt;0,"(9.9%-0.01%)",
A380&lt;=0.0999,"0%-9.9%",
A380&lt;=0.1999,"10%-19.9%",
A380&lt;=0.2999,"20%-29.9%",
A380&lt;=0.3999,"30%-39.9%",
A380&lt;=0.4999,"40%-49.9%",
A380&lt;=0.5999,"50%-59.9%",
A380&lt;=0.6999,"60%-69.9%",
A380&lt;=0.7999,"70%-79.9%",
A380&lt;=0.8999,"80%-89.9%",
A380&lt;=0.999,"90%-99.9%",
A380&lt;=5,"&gt;100%",
A380&gt;5,"&gt;500%"
)</f>
        <v>0%-9.9%</v>
      </c>
      <c r="H380" s="15">
        <f t="shared" si="15"/>
        <v>3.5052242926155976E-2</v>
      </c>
      <c r="I380" s="15">
        <f t="shared" si="16"/>
        <v>3.5052242926155976E-2</v>
      </c>
      <c r="J380" s="12">
        <f t="shared" si="17"/>
        <v>1</v>
      </c>
    </row>
    <row r="381" spans="1:10" x14ac:dyDescent="0.25">
      <c r="A381" s="50">
        <v>3.571982185273162E-2</v>
      </c>
      <c r="B381" s="12" t="s">
        <v>432</v>
      </c>
      <c r="C381" s="18">
        <v>842</v>
      </c>
      <c r="D381" s="51">
        <v>872.07609000000002</v>
      </c>
      <c r="G381" s="12" t="str" cm="1">
        <f t="array" ref="G381">_xlfn.IFS(
A381&lt;=-1,"(&gt;=100%)",
A381&lt;=-0.9,"(99.9%-90%)",
A381&lt;=-0.8,"(89.9%-80%)",
A381&lt;=-0.7,"(79.9%-70%)",
A381&lt;=-0.6,"(69.9%-60%)",
A381&lt;=-0.5,"(59.9%-50%)",
A381&lt;=-0.4,"(49.9%-40%)",
A381&lt;=-0.3,"(39.9%-30%)",
A381&lt;=-0.2,"(29.9%-20%)",
A381&lt;=-0.1,"(19.9%-10%)",
A381&lt;0,"(9.9%-0.01%)",
A381&lt;=0.0999,"0%-9.9%",
A381&lt;=0.1999,"10%-19.9%",
A381&lt;=0.2999,"20%-29.9%",
A381&lt;=0.3999,"30%-39.9%",
A381&lt;=0.4999,"40%-49.9%",
A381&lt;=0.5999,"50%-59.9%",
A381&lt;=0.6999,"60%-69.9%",
A381&lt;=0.7999,"70%-79.9%",
A381&lt;=0.8999,"80%-89.9%",
A381&lt;=0.999,"90%-99.9%",
A381&lt;=5,"&gt;100%",
A381&gt;5,"&gt;500%"
)</f>
        <v>0%-9.9%</v>
      </c>
      <c r="H381" s="15">
        <f t="shared" si="15"/>
        <v>3.571982185273162E-2</v>
      </c>
      <c r="I381" s="15">
        <f t="shared" si="16"/>
        <v>3.571982185273162E-2</v>
      </c>
      <c r="J381" s="12">
        <f t="shared" si="17"/>
        <v>1</v>
      </c>
    </row>
    <row r="382" spans="1:10" x14ac:dyDescent="0.25">
      <c r="A382" s="50">
        <v>3.6026308539944832E-2</v>
      </c>
      <c r="B382" s="12" t="s">
        <v>911</v>
      </c>
      <c r="C382" s="18">
        <v>726</v>
      </c>
      <c r="D382" s="51">
        <v>752.15509999999995</v>
      </c>
      <c r="G382" s="12" t="str" cm="1">
        <f t="array" ref="G382">_xlfn.IFS(
A382&lt;=-1,"(&gt;=100%)",
A382&lt;=-0.9,"(99.9%-90%)",
A382&lt;=-0.8,"(89.9%-80%)",
A382&lt;=-0.7,"(79.9%-70%)",
A382&lt;=-0.6,"(69.9%-60%)",
A382&lt;=-0.5,"(59.9%-50%)",
A382&lt;=-0.4,"(49.9%-40%)",
A382&lt;=-0.3,"(39.9%-30%)",
A382&lt;=-0.2,"(29.9%-20%)",
A382&lt;=-0.1,"(19.9%-10%)",
A382&lt;0,"(9.9%-0.01%)",
A382&lt;=0.0999,"0%-9.9%",
A382&lt;=0.1999,"10%-19.9%",
A382&lt;=0.2999,"20%-29.9%",
A382&lt;=0.3999,"30%-39.9%",
A382&lt;=0.4999,"40%-49.9%",
A382&lt;=0.5999,"50%-59.9%",
A382&lt;=0.6999,"60%-69.9%",
A382&lt;=0.7999,"70%-79.9%",
A382&lt;=0.8999,"80%-89.9%",
A382&lt;=0.999,"90%-99.9%",
A382&lt;=5,"&gt;100%",
A382&gt;5,"&gt;500%"
)</f>
        <v>0%-9.9%</v>
      </c>
      <c r="H382" s="15">
        <f t="shared" si="15"/>
        <v>3.6026308539944832E-2</v>
      </c>
      <c r="I382" s="15">
        <f t="shared" si="16"/>
        <v>3.6026308539944832E-2</v>
      </c>
      <c r="J382" s="12">
        <f t="shared" si="17"/>
        <v>1</v>
      </c>
    </row>
    <row r="383" spans="1:10" x14ac:dyDescent="0.25">
      <c r="A383" s="50">
        <v>3.9512825651302652E-2</v>
      </c>
      <c r="B383" s="12" t="s">
        <v>140</v>
      </c>
      <c r="C383" s="18">
        <v>49.9</v>
      </c>
      <c r="D383" s="51">
        <v>51.871690000000001</v>
      </c>
      <c r="G383" s="12" t="str" cm="1">
        <f t="array" ref="G383">_xlfn.IFS(
A383&lt;=-1,"(&gt;=100%)",
A383&lt;=-0.9,"(99.9%-90%)",
A383&lt;=-0.8,"(89.9%-80%)",
A383&lt;=-0.7,"(79.9%-70%)",
A383&lt;=-0.6,"(69.9%-60%)",
A383&lt;=-0.5,"(59.9%-50%)",
A383&lt;=-0.4,"(49.9%-40%)",
A383&lt;=-0.3,"(39.9%-30%)",
A383&lt;=-0.2,"(29.9%-20%)",
A383&lt;=-0.1,"(19.9%-10%)",
A383&lt;0,"(9.9%-0.01%)",
A383&lt;=0.0999,"0%-9.9%",
A383&lt;=0.1999,"10%-19.9%",
A383&lt;=0.2999,"20%-29.9%",
A383&lt;=0.3999,"30%-39.9%",
A383&lt;=0.4999,"40%-49.9%",
A383&lt;=0.5999,"50%-59.9%",
A383&lt;=0.6999,"60%-69.9%",
A383&lt;=0.7999,"70%-79.9%",
A383&lt;=0.8999,"80%-89.9%",
A383&lt;=0.999,"90%-99.9%",
A383&lt;=5,"&gt;100%",
A383&gt;5,"&gt;500%"
)</f>
        <v>0%-9.9%</v>
      </c>
      <c r="H383" s="15">
        <f t="shared" si="15"/>
        <v>3.9512825651302652E-2</v>
      </c>
      <c r="I383" s="15">
        <f t="shared" si="16"/>
        <v>3.9512825651302652E-2</v>
      </c>
      <c r="J383" s="12">
        <f t="shared" si="17"/>
        <v>1</v>
      </c>
    </row>
    <row r="384" spans="1:10" x14ac:dyDescent="0.25">
      <c r="A384" s="50">
        <v>3.9620893278934984E-2</v>
      </c>
      <c r="B384" s="12" t="s">
        <v>366</v>
      </c>
      <c r="C384" s="18">
        <v>465.7</v>
      </c>
      <c r="D384" s="51">
        <v>484.15145000000001</v>
      </c>
      <c r="G384" s="12" t="str" cm="1">
        <f t="array" ref="G384">_xlfn.IFS(
A384&lt;=-1,"(&gt;=100%)",
A384&lt;=-0.9,"(99.9%-90%)",
A384&lt;=-0.8,"(89.9%-80%)",
A384&lt;=-0.7,"(79.9%-70%)",
A384&lt;=-0.6,"(69.9%-60%)",
A384&lt;=-0.5,"(59.9%-50%)",
A384&lt;=-0.4,"(49.9%-40%)",
A384&lt;=-0.3,"(39.9%-30%)",
A384&lt;=-0.2,"(29.9%-20%)",
A384&lt;=-0.1,"(19.9%-10%)",
A384&lt;0,"(9.9%-0.01%)",
A384&lt;=0.0999,"0%-9.9%",
A384&lt;=0.1999,"10%-19.9%",
A384&lt;=0.2999,"20%-29.9%",
A384&lt;=0.3999,"30%-39.9%",
A384&lt;=0.4999,"40%-49.9%",
A384&lt;=0.5999,"50%-59.9%",
A384&lt;=0.6999,"60%-69.9%",
A384&lt;=0.7999,"70%-79.9%",
A384&lt;=0.8999,"80%-89.9%",
A384&lt;=0.999,"90%-99.9%",
A384&lt;=5,"&gt;100%",
A384&gt;5,"&gt;500%"
)</f>
        <v>0%-9.9%</v>
      </c>
      <c r="H384" s="15">
        <f t="shared" si="15"/>
        <v>3.9620893278934984E-2</v>
      </c>
      <c r="I384" s="15">
        <f t="shared" si="16"/>
        <v>3.9620893278934984E-2</v>
      </c>
      <c r="J384" s="12">
        <f t="shared" si="17"/>
        <v>1</v>
      </c>
    </row>
    <row r="385" spans="1:10" x14ac:dyDescent="0.25">
      <c r="A385" s="50">
        <v>4.1251019707585053E-2</v>
      </c>
      <c r="B385" s="12" t="s">
        <v>909</v>
      </c>
      <c r="C385" s="18">
        <v>6408.7</v>
      </c>
      <c r="D385" s="51">
        <v>6673.0654100000002</v>
      </c>
      <c r="G385" s="12" t="str" cm="1">
        <f t="array" ref="G385">_xlfn.IFS(
A385&lt;=-1,"(&gt;=100%)",
A385&lt;=-0.9,"(99.9%-90%)",
A385&lt;=-0.8,"(89.9%-80%)",
A385&lt;=-0.7,"(79.9%-70%)",
A385&lt;=-0.6,"(69.9%-60%)",
A385&lt;=-0.5,"(59.9%-50%)",
A385&lt;=-0.4,"(49.9%-40%)",
A385&lt;=-0.3,"(39.9%-30%)",
A385&lt;=-0.2,"(29.9%-20%)",
A385&lt;=-0.1,"(19.9%-10%)",
A385&lt;0,"(9.9%-0.01%)",
A385&lt;=0.0999,"0%-9.9%",
A385&lt;=0.1999,"10%-19.9%",
A385&lt;=0.2999,"20%-29.9%",
A385&lt;=0.3999,"30%-39.9%",
A385&lt;=0.4999,"40%-49.9%",
A385&lt;=0.5999,"50%-59.9%",
A385&lt;=0.6999,"60%-69.9%",
A385&lt;=0.7999,"70%-79.9%",
A385&lt;=0.8999,"80%-89.9%",
A385&lt;=0.999,"90%-99.9%",
A385&lt;=5,"&gt;100%",
A385&gt;5,"&gt;500%"
)</f>
        <v>0%-9.9%</v>
      </c>
      <c r="H385" s="15">
        <f t="shared" si="15"/>
        <v>4.1251019707585053E-2</v>
      </c>
      <c r="I385" s="15">
        <f t="shared" si="16"/>
        <v>4.1251019707585053E-2</v>
      </c>
      <c r="J385" s="12">
        <f t="shared" si="17"/>
        <v>1</v>
      </c>
    </row>
    <row r="386" spans="1:10" x14ac:dyDescent="0.25">
      <c r="A386" s="50">
        <v>4.2320796460177001E-2</v>
      </c>
      <c r="B386" s="12" t="s">
        <v>835</v>
      </c>
      <c r="C386" s="18">
        <v>45.2</v>
      </c>
      <c r="D386" s="51">
        <v>47.112900000000003</v>
      </c>
      <c r="G386" s="12" t="str" cm="1">
        <f t="array" ref="G386">_xlfn.IFS(
A386&lt;=-1,"(&gt;=100%)",
A386&lt;=-0.9,"(99.9%-90%)",
A386&lt;=-0.8,"(89.9%-80%)",
A386&lt;=-0.7,"(79.9%-70%)",
A386&lt;=-0.6,"(69.9%-60%)",
A386&lt;=-0.5,"(59.9%-50%)",
A386&lt;=-0.4,"(49.9%-40%)",
A386&lt;=-0.3,"(39.9%-30%)",
A386&lt;=-0.2,"(29.9%-20%)",
A386&lt;=-0.1,"(19.9%-10%)",
A386&lt;0,"(9.9%-0.01%)",
A386&lt;=0.0999,"0%-9.9%",
A386&lt;=0.1999,"10%-19.9%",
A386&lt;=0.2999,"20%-29.9%",
A386&lt;=0.3999,"30%-39.9%",
A386&lt;=0.4999,"40%-49.9%",
A386&lt;=0.5999,"50%-59.9%",
A386&lt;=0.6999,"60%-69.9%",
A386&lt;=0.7999,"70%-79.9%",
A386&lt;=0.8999,"80%-89.9%",
A386&lt;=0.999,"90%-99.9%",
A386&lt;=5,"&gt;100%",
A386&gt;5,"&gt;500%"
)</f>
        <v>0%-9.9%</v>
      </c>
      <c r="H386" s="15">
        <f t="shared" si="15"/>
        <v>4.2320796460177001E-2</v>
      </c>
      <c r="I386" s="15">
        <f t="shared" si="16"/>
        <v>4.2320796460177001E-2</v>
      </c>
      <c r="J386" s="12">
        <f t="shared" si="17"/>
        <v>1</v>
      </c>
    </row>
    <row r="387" spans="1:10" x14ac:dyDescent="0.25">
      <c r="A387" s="50">
        <v>4.3312178797657412E-2</v>
      </c>
      <c r="B387" s="12" t="s">
        <v>923</v>
      </c>
      <c r="C387" s="18">
        <v>836.7</v>
      </c>
      <c r="D387" s="51">
        <v>872.9393</v>
      </c>
      <c r="G387" s="12" t="str" cm="1">
        <f t="array" ref="G387">_xlfn.IFS(
A387&lt;=-1,"(&gt;=100%)",
A387&lt;=-0.9,"(99.9%-90%)",
A387&lt;=-0.8,"(89.9%-80%)",
A387&lt;=-0.7,"(79.9%-70%)",
A387&lt;=-0.6,"(69.9%-60%)",
A387&lt;=-0.5,"(59.9%-50%)",
A387&lt;=-0.4,"(49.9%-40%)",
A387&lt;=-0.3,"(39.9%-30%)",
A387&lt;=-0.2,"(29.9%-20%)",
A387&lt;=-0.1,"(19.9%-10%)",
A387&lt;0,"(9.9%-0.01%)",
A387&lt;=0.0999,"0%-9.9%",
A387&lt;=0.1999,"10%-19.9%",
A387&lt;=0.2999,"20%-29.9%",
A387&lt;=0.3999,"30%-39.9%",
A387&lt;=0.4999,"40%-49.9%",
A387&lt;=0.5999,"50%-59.9%",
A387&lt;=0.6999,"60%-69.9%",
A387&lt;=0.7999,"70%-79.9%",
A387&lt;=0.8999,"80%-89.9%",
A387&lt;=0.999,"90%-99.9%",
A387&lt;=5,"&gt;100%",
A387&gt;5,"&gt;500%"
)</f>
        <v>0%-9.9%</v>
      </c>
      <c r="H387" s="15">
        <f t="shared" si="15"/>
        <v>4.3312178797657412E-2</v>
      </c>
      <c r="I387" s="15">
        <f t="shared" si="16"/>
        <v>4.3312178797657412E-2</v>
      </c>
      <c r="J387" s="12">
        <f t="shared" si="17"/>
        <v>1</v>
      </c>
    </row>
    <row r="388" spans="1:10" x14ac:dyDescent="0.25">
      <c r="A388" s="50">
        <v>4.4572149344096923E-2</v>
      </c>
      <c r="B388" s="12" t="s">
        <v>858</v>
      </c>
      <c r="C388" s="18">
        <v>198.2</v>
      </c>
      <c r="D388" s="51">
        <v>207.0342</v>
      </c>
      <c r="G388" s="12" t="str" cm="1">
        <f t="array" ref="G388">_xlfn.IFS(
A388&lt;=-1,"(&gt;=100%)",
A388&lt;=-0.9,"(99.9%-90%)",
A388&lt;=-0.8,"(89.9%-80%)",
A388&lt;=-0.7,"(79.9%-70%)",
A388&lt;=-0.6,"(69.9%-60%)",
A388&lt;=-0.5,"(59.9%-50%)",
A388&lt;=-0.4,"(49.9%-40%)",
A388&lt;=-0.3,"(39.9%-30%)",
A388&lt;=-0.2,"(29.9%-20%)",
A388&lt;=-0.1,"(19.9%-10%)",
A388&lt;0,"(9.9%-0.01%)",
A388&lt;=0.0999,"0%-9.9%",
A388&lt;=0.1999,"10%-19.9%",
A388&lt;=0.2999,"20%-29.9%",
A388&lt;=0.3999,"30%-39.9%",
A388&lt;=0.4999,"40%-49.9%",
A388&lt;=0.5999,"50%-59.9%",
A388&lt;=0.6999,"60%-69.9%",
A388&lt;=0.7999,"70%-79.9%",
A388&lt;=0.8999,"80%-89.9%",
A388&lt;=0.999,"90%-99.9%",
A388&lt;=5,"&gt;100%",
A388&gt;5,"&gt;500%"
)</f>
        <v>0%-9.9%</v>
      </c>
      <c r="H388" s="15">
        <f t="shared" ref="H388:H451" si="18">IF(A388&lt;&gt;"",A388,#N/A)</f>
        <v>4.4572149344096923E-2</v>
      </c>
      <c r="I388" s="15">
        <f t="shared" ref="I388:I451" si="19">IF(ISNUMBER(H388),H388,"")</f>
        <v>4.4572149344096923E-2</v>
      </c>
      <c r="J388" s="12">
        <f t="shared" ref="J388:J451" si="20">IF(ISNUMBER(I388),IF(AND(I388&gt;=($M$14-$M$13),I388&lt;=($M$14+$M$13)),1,0),"")</f>
        <v>1</v>
      </c>
    </row>
    <row r="389" spans="1:10" x14ac:dyDescent="0.25">
      <c r="A389" s="50">
        <v>4.5297673098751559E-2</v>
      </c>
      <c r="B389" s="12" t="s">
        <v>665</v>
      </c>
      <c r="C389" s="18">
        <v>176.2</v>
      </c>
      <c r="D389" s="51">
        <v>184.18145000000001</v>
      </c>
      <c r="G389" s="12" t="str" cm="1">
        <f t="array" ref="G389">_xlfn.IFS(
A389&lt;=-1,"(&gt;=100%)",
A389&lt;=-0.9,"(99.9%-90%)",
A389&lt;=-0.8,"(89.9%-80%)",
A389&lt;=-0.7,"(79.9%-70%)",
A389&lt;=-0.6,"(69.9%-60%)",
A389&lt;=-0.5,"(59.9%-50%)",
A389&lt;=-0.4,"(49.9%-40%)",
A389&lt;=-0.3,"(39.9%-30%)",
A389&lt;=-0.2,"(29.9%-20%)",
A389&lt;=-0.1,"(19.9%-10%)",
A389&lt;0,"(9.9%-0.01%)",
A389&lt;=0.0999,"0%-9.9%",
A389&lt;=0.1999,"10%-19.9%",
A389&lt;=0.2999,"20%-29.9%",
A389&lt;=0.3999,"30%-39.9%",
A389&lt;=0.4999,"40%-49.9%",
A389&lt;=0.5999,"50%-59.9%",
A389&lt;=0.6999,"60%-69.9%",
A389&lt;=0.7999,"70%-79.9%",
A389&lt;=0.8999,"80%-89.9%",
A389&lt;=0.999,"90%-99.9%",
A389&lt;=5,"&gt;100%",
A389&gt;5,"&gt;500%"
)</f>
        <v>0%-9.9%</v>
      </c>
      <c r="H389" s="15">
        <f t="shared" si="18"/>
        <v>4.5297673098751559E-2</v>
      </c>
      <c r="I389" s="15">
        <f t="shared" si="19"/>
        <v>4.5297673098751559E-2</v>
      </c>
      <c r="J389" s="12">
        <f t="shared" si="20"/>
        <v>1</v>
      </c>
    </row>
    <row r="390" spans="1:10" x14ac:dyDescent="0.25">
      <c r="A390" s="50">
        <v>4.6660772434683771E-2</v>
      </c>
      <c r="B390" s="12" t="s">
        <v>195</v>
      </c>
      <c r="C390" s="18">
        <v>264.10000000000002</v>
      </c>
      <c r="D390" s="51">
        <v>276.42311000000001</v>
      </c>
      <c r="G390" s="12" t="str" cm="1">
        <f t="array" ref="G390">_xlfn.IFS(
A390&lt;=-1,"(&gt;=100%)",
A390&lt;=-0.9,"(99.9%-90%)",
A390&lt;=-0.8,"(89.9%-80%)",
A390&lt;=-0.7,"(79.9%-70%)",
A390&lt;=-0.6,"(69.9%-60%)",
A390&lt;=-0.5,"(59.9%-50%)",
A390&lt;=-0.4,"(49.9%-40%)",
A390&lt;=-0.3,"(39.9%-30%)",
A390&lt;=-0.2,"(29.9%-20%)",
A390&lt;=-0.1,"(19.9%-10%)",
A390&lt;0,"(9.9%-0.01%)",
A390&lt;=0.0999,"0%-9.9%",
A390&lt;=0.1999,"10%-19.9%",
A390&lt;=0.2999,"20%-29.9%",
A390&lt;=0.3999,"30%-39.9%",
A390&lt;=0.4999,"40%-49.9%",
A390&lt;=0.5999,"50%-59.9%",
A390&lt;=0.6999,"60%-69.9%",
A390&lt;=0.7999,"70%-79.9%",
A390&lt;=0.8999,"80%-89.9%",
A390&lt;=0.999,"90%-99.9%",
A390&lt;=5,"&gt;100%",
A390&gt;5,"&gt;500%"
)</f>
        <v>0%-9.9%</v>
      </c>
      <c r="H390" s="15">
        <f t="shared" si="18"/>
        <v>4.6660772434683771E-2</v>
      </c>
      <c r="I390" s="15">
        <f t="shared" si="19"/>
        <v>4.6660772434683771E-2</v>
      </c>
      <c r="J390" s="12">
        <f t="shared" si="20"/>
        <v>1</v>
      </c>
    </row>
    <row r="391" spans="1:10" x14ac:dyDescent="0.25">
      <c r="A391" s="50">
        <v>4.8959790370882279E-2</v>
      </c>
      <c r="B391" s="12" t="s">
        <v>568</v>
      </c>
      <c r="C391" s="18">
        <v>6945.6</v>
      </c>
      <c r="D391" s="51">
        <v>7285.6551200000004</v>
      </c>
      <c r="G391" s="12" t="str" cm="1">
        <f t="array" ref="G391">_xlfn.IFS(
A391&lt;=-1,"(&gt;=100%)",
A391&lt;=-0.9,"(99.9%-90%)",
A391&lt;=-0.8,"(89.9%-80%)",
A391&lt;=-0.7,"(79.9%-70%)",
A391&lt;=-0.6,"(69.9%-60%)",
A391&lt;=-0.5,"(59.9%-50%)",
A391&lt;=-0.4,"(49.9%-40%)",
A391&lt;=-0.3,"(39.9%-30%)",
A391&lt;=-0.2,"(29.9%-20%)",
A391&lt;=-0.1,"(19.9%-10%)",
A391&lt;0,"(9.9%-0.01%)",
A391&lt;=0.0999,"0%-9.9%",
A391&lt;=0.1999,"10%-19.9%",
A391&lt;=0.2999,"20%-29.9%",
A391&lt;=0.3999,"30%-39.9%",
A391&lt;=0.4999,"40%-49.9%",
A391&lt;=0.5999,"50%-59.9%",
A391&lt;=0.6999,"60%-69.9%",
A391&lt;=0.7999,"70%-79.9%",
A391&lt;=0.8999,"80%-89.9%",
A391&lt;=0.999,"90%-99.9%",
A391&lt;=5,"&gt;100%",
A391&gt;5,"&gt;500%"
)</f>
        <v>0%-9.9%</v>
      </c>
      <c r="H391" s="15">
        <f t="shared" si="18"/>
        <v>4.8959790370882279E-2</v>
      </c>
      <c r="I391" s="15">
        <f t="shared" si="19"/>
        <v>4.8959790370882279E-2</v>
      </c>
      <c r="J391" s="12">
        <f t="shared" si="20"/>
        <v>1</v>
      </c>
    </row>
    <row r="392" spans="1:10" x14ac:dyDescent="0.25">
      <c r="A392" s="50">
        <v>5.0402834442774318E-2</v>
      </c>
      <c r="B392" s="12" t="s">
        <v>207</v>
      </c>
      <c r="C392" s="18">
        <v>465.7</v>
      </c>
      <c r="D392" s="51">
        <v>489.17259999999999</v>
      </c>
      <c r="G392" s="12" t="str" cm="1">
        <f t="array" ref="G392">_xlfn.IFS(
A392&lt;=-1,"(&gt;=100%)",
A392&lt;=-0.9,"(99.9%-90%)",
A392&lt;=-0.8,"(89.9%-80%)",
A392&lt;=-0.7,"(79.9%-70%)",
A392&lt;=-0.6,"(69.9%-60%)",
A392&lt;=-0.5,"(59.9%-50%)",
A392&lt;=-0.4,"(49.9%-40%)",
A392&lt;=-0.3,"(39.9%-30%)",
A392&lt;=-0.2,"(29.9%-20%)",
A392&lt;=-0.1,"(19.9%-10%)",
A392&lt;0,"(9.9%-0.01%)",
A392&lt;=0.0999,"0%-9.9%",
A392&lt;=0.1999,"10%-19.9%",
A392&lt;=0.2999,"20%-29.9%",
A392&lt;=0.3999,"30%-39.9%",
A392&lt;=0.4999,"40%-49.9%",
A392&lt;=0.5999,"50%-59.9%",
A392&lt;=0.6999,"60%-69.9%",
A392&lt;=0.7999,"70%-79.9%",
A392&lt;=0.8999,"80%-89.9%",
A392&lt;=0.999,"90%-99.9%",
A392&lt;=5,"&gt;100%",
A392&gt;5,"&gt;500%"
)</f>
        <v>0%-9.9%</v>
      </c>
      <c r="H392" s="15">
        <f t="shared" si="18"/>
        <v>5.0402834442774318E-2</v>
      </c>
      <c r="I392" s="15">
        <f t="shared" si="19"/>
        <v>5.0402834442774318E-2</v>
      </c>
      <c r="J392" s="12">
        <f t="shared" si="20"/>
        <v>1</v>
      </c>
    </row>
    <row r="393" spans="1:10" x14ac:dyDescent="0.25">
      <c r="A393" s="50">
        <v>5.2323483670295497E-2</v>
      </c>
      <c r="B393" s="12" t="s">
        <v>78</v>
      </c>
      <c r="C393" s="18">
        <v>321.5</v>
      </c>
      <c r="D393" s="51">
        <v>338.322</v>
      </c>
      <c r="G393" s="12" t="str" cm="1">
        <f t="array" ref="G393">_xlfn.IFS(
A393&lt;=-1,"(&gt;=100%)",
A393&lt;=-0.9,"(99.9%-90%)",
A393&lt;=-0.8,"(89.9%-80%)",
A393&lt;=-0.7,"(79.9%-70%)",
A393&lt;=-0.6,"(69.9%-60%)",
A393&lt;=-0.5,"(59.9%-50%)",
A393&lt;=-0.4,"(49.9%-40%)",
A393&lt;=-0.3,"(39.9%-30%)",
A393&lt;=-0.2,"(29.9%-20%)",
A393&lt;=-0.1,"(19.9%-10%)",
A393&lt;0,"(9.9%-0.01%)",
A393&lt;=0.0999,"0%-9.9%",
A393&lt;=0.1999,"10%-19.9%",
A393&lt;=0.2999,"20%-29.9%",
A393&lt;=0.3999,"30%-39.9%",
A393&lt;=0.4999,"40%-49.9%",
A393&lt;=0.5999,"50%-59.9%",
A393&lt;=0.6999,"60%-69.9%",
A393&lt;=0.7999,"70%-79.9%",
A393&lt;=0.8999,"80%-89.9%",
A393&lt;=0.999,"90%-99.9%",
A393&lt;=5,"&gt;100%",
A393&gt;5,"&gt;500%"
)</f>
        <v>0%-9.9%</v>
      </c>
      <c r="H393" s="15">
        <f t="shared" si="18"/>
        <v>5.2323483670295497E-2</v>
      </c>
      <c r="I393" s="15">
        <f t="shared" si="19"/>
        <v>5.2323483670295497E-2</v>
      </c>
      <c r="J393" s="12">
        <f t="shared" si="20"/>
        <v>1</v>
      </c>
    </row>
    <row r="394" spans="1:10" x14ac:dyDescent="0.25">
      <c r="A394" s="50">
        <v>5.2392198659098013E-2</v>
      </c>
      <c r="B394" s="12" t="s">
        <v>987</v>
      </c>
      <c r="C394" s="18">
        <v>1747.0329999999999</v>
      </c>
      <c r="D394" s="51">
        <v>1838.5638999999999</v>
      </c>
      <c r="G394" s="12" t="str" cm="1">
        <f t="array" ref="G394">_xlfn.IFS(
A394&lt;=-1,"(&gt;=100%)",
A394&lt;=-0.9,"(99.9%-90%)",
A394&lt;=-0.8,"(89.9%-80%)",
A394&lt;=-0.7,"(79.9%-70%)",
A394&lt;=-0.6,"(69.9%-60%)",
A394&lt;=-0.5,"(59.9%-50%)",
A394&lt;=-0.4,"(49.9%-40%)",
A394&lt;=-0.3,"(39.9%-30%)",
A394&lt;=-0.2,"(29.9%-20%)",
A394&lt;=-0.1,"(19.9%-10%)",
A394&lt;0,"(9.9%-0.01%)",
A394&lt;=0.0999,"0%-9.9%",
A394&lt;=0.1999,"10%-19.9%",
A394&lt;=0.2999,"20%-29.9%",
A394&lt;=0.3999,"30%-39.9%",
A394&lt;=0.4999,"40%-49.9%",
A394&lt;=0.5999,"50%-59.9%",
A394&lt;=0.6999,"60%-69.9%",
A394&lt;=0.7999,"70%-79.9%",
A394&lt;=0.8999,"80%-89.9%",
A394&lt;=0.999,"90%-99.9%",
A394&lt;=5,"&gt;100%",
A394&gt;5,"&gt;500%"
)</f>
        <v>0%-9.9%</v>
      </c>
      <c r="H394" s="15">
        <f t="shared" si="18"/>
        <v>5.2392198659098013E-2</v>
      </c>
      <c r="I394" s="15">
        <f t="shared" si="19"/>
        <v>5.2392198659098013E-2</v>
      </c>
      <c r="J394" s="12">
        <f t="shared" si="20"/>
        <v>1</v>
      </c>
    </row>
    <row r="395" spans="1:10" x14ac:dyDescent="0.25">
      <c r="A395" s="50">
        <v>5.4846671226630159E-2</v>
      </c>
      <c r="B395" s="12" t="s">
        <v>636</v>
      </c>
      <c r="C395" s="18">
        <v>3947.4</v>
      </c>
      <c r="D395" s="51">
        <v>4163.90175</v>
      </c>
      <c r="G395" s="12" t="str" cm="1">
        <f t="array" ref="G395">_xlfn.IFS(
A395&lt;=-1,"(&gt;=100%)",
A395&lt;=-0.9,"(99.9%-90%)",
A395&lt;=-0.8,"(89.9%-80%)",
A395&lt;=-0.7,"(79.9%-70%)",
A395&lt;=-0.6,"(69.9%-60%)",
A395&lt;=-0.5,"(59.9%-50%)",
A395&lt;=-0.4,"(49.9%-40%)",
A395&lt;=-0.3,"(39.9%-30%)",
A395&lt;=-0.2,"(29.9%-20%)",
A395&lt;=-0.1,"(19.9%-10%)",
A395&lt;0,"(9.9%-0.01%)",
A395&lt;=0.0999,"0%-9.9%",
A395&lt;=0.1999,"10%-19.9%",
A395&lt;=0.2999,"20%-29.9%",
A395&lt;=0.3999,"30%-39.9%",
A395&lt;=0.4999,"40%-49.9%",
A395&lt;=0.5999,"50%-59.9%",
A395&lt;=0.6999,"60%-69.9%",
A395&lt;=0.7999,"70%-79.9%",
A395&lt;=0.8999,"80%-89.9%",
A395&lt;=0.999,"90%-99.9%",
A395&lt;=5,"&gt;100%",
A395&gt;5,"&gt;500%"
)</f>
        <v>0%-9.9%</v>
      </c>
      <c r="H395" s="15">
        <f t="shared" si="18"/>
        <v>5.4846671226630159E-2</v>
      </c>
      <c r="I395" s="15">
        <f t="shared" si="19"/>
        <v>5.4846671226630159E-2</v>
      </c>
      <c r="J395" s="12">
        <f t="shared" si="20"/>
        <v>1</v>
      </c>
    </row>
    <row r="396" spans="1:10" x14ac:dyDescent="0.25">
      <c r="A396" s="50">
        <v>5.5299044776119452E-2</v>
      </c>
      <c r="B396" s="12" t="s">
        <v>256</v>
      </c>
      <c r="C396" s="18">
        <v>1005</v>
      </c>
      <c r="D396" s="51">
        <v>1060.57554</v>
      </c>
      <c r="G396" s="12" t="str" cm="1">
        <f t="array" ref="G396">_xlfn.IFS(
A396&lt;=-1,"(&gt;=100%)",
A396&lt;=-0.9,"(99.9%-90%)",
A396&lt;=-0.8,"(89.9%-80%)",
A396&lt;=-0.7,"(79.9%-70%)",
A396&lt;=-0.6,"(69.9%-60%)",
A396&lt;=-0.5,"(59.9%-50%)",
A396&lt;=-0.4,"(49.9%-40%)",
A396&lt;=-0.3,"(39.9%-30%)",
A396&lt;=-0.2,"(29.9%-20%)",
A396&lt;=-0.1,"(19.9%-10%)",
A396&lt;0,"(9.9%-0.01%)",
A396&lt;=0.0999,"0%-9.9%",
A396&lt;=0.1999,"10%-19.9%",
A396&lt;=0.2999,"20%-29.9%",
A396&lt;=0.3999,"30%-39.9%",
A396&lt;=0.4999,"40%-49.9%",
A396&lt;=0.5999,"50%-59.9%",
A396&lt;=0.6999,"60%-69.9%",
A396&lt;=0.7999,"70%-79.9%",
A396&lt;=0.8999,"80%-89.9%",
A396&lt;=0.999,"90%-99.9%",
A396&lt;=5,"&gt;100%",
A396&gt;5,"&gt;500%"
)</f>
        <v>0%-9.9%</v>
      </c>
      <c r="H396" s="15">
        <f t="shared" si="18"/>
        <v>5.5299044776119452E-2</v>
      </c>
      <c r="I396" s="15">
        <f t="shared" si="19"/>
        <v>5.5299044776119452E-2</v>
      </c>
      <c r="J396" s="12">
        <f t="shared" si="20"/>
        <v>1</v>
      </c>
    </row>
    <row r="397" spans="1:10" x14ac:dyDescent="0.25">
      <c r="A397" s="50">
        <v>5.5319562211981567E-2</v>
      </c>
      <c r="B397" s="12" t="s">
        <v>197</v>
      </c>
      <c r="C397" s="18">
        <v>434</v>
      </c>
      <c r="D397" s="51">
        <v>458.00869</v>
      </c>
      <c r="G397" s="12" t="str" cm="1">
        <f t="array" ref="G397">_xlfn.IFS(
A397&lt;=-1,"(&gt;=100%)",
A397&lt;=-0.9,"(99.9%-90%)",
A397&lt;=-0.8,"(89.9%-80%)",
A397&lt;=-0.7,"(79.9%-70%)",
A397&lt;=-0.6,"(69.9%-60%)",
A397&lt;=-0.5,"(59.9%-50%)",
A397&lt;=-0.4,"(49.9%-40%)",
A397&lt;=-0.3,"(39.9%-30%)",
A397&lt;=-0.2,"(29.9%-20%)",
A397&lt;=-0.1,"(19.9%-10%)",
A397&lt;0,"(9.9%-0.01%)",
A397&lt;=0.0999,"0%-9.9%",
A397&lt;=0.1999,"10%-19.9%",
A397&lt;=0.2999,"20%-29.9%",
A397&lt;=0.3999,"30%-39.9%",
A397&lt;=0.4999,"40%-49.9%",
A397&lt;=0.5999,"50%-59.9%",
A397&lt;=0.6999,"60%-69.9%",
A397&lt;=0.7999,"70%-79.9%",
A397&lt;=0.8999,"80%-89.9%",
A397&lt;=0.999,"90%-99.9%",
A397&lt;=5,"&gt;100%",
A397&gt;5,"&gt;500%"
)</f>
        <v>0%-9.9%</v>
      </c>
      <c r="H397" s="15">
        <f t="shared" si="18"/>
        <v>5.5319562211981567E-2</v>
      </c>
      <c r="I397" s="15">
        <f t="shared" si="19"/>
        <v>5.5319562211981567E-2</v>
      </c>
      <c r="J397" s="12">
        <f t="shared" si="20"/>
        <v>1</v>
      </c>
    </row>
    <row r="398" spans="1:10" x14ac:dyDescent="0.25">
      <c r="A398" s="50">
        <v>6.2065879372205139E-2</v>
      </c>
      <c r="B398" s="12" t="s">
        <v>327</v>
      </c>
      <c r="C398" s="18">
        <v>5880.9</v>
      </c>
      <c r="D398" s="51">
        <v>6245.9032300000008</v>
      </c>
      <c r="G398" s="12" t="str" cm="1">
        <f t="array" ref="G398">_xlfn.IFS(
A398&lt;=-1,"(&gt;=100%)",
A398&lt;=-0.9,"(99.9%-90%)",
A398&lt;=-0.8,"(89.9%-80%)",
A398&lt;=-0.7,"(79.9%-70%)",
A398&lt;=-0.6,"(69.9%-60%)",
A398&lt;=-0.5,"(59.9%-50%)",
A398&lt;=-0.4,"(49.9%-40%)",
A398&lt;=-0.3,"(39.9%-30%)",
A398&lt;=-0.2,"(29.9%-20%)",
A398&lt;=-0.1,"(19.9%-10%)",
A398&lt;0,"(9.9%-0.01%)",
A398&lt;=0.0999,"0%-9.9%",
A398&lt;=0.1999,"10%-19.9%",
A398&lt;=0.2999,"20%-29.9%",
A398&lt;=0.3999,"30%-39.9%",
A398&lt;=0.4999,"40%-49.9%",
A398&lt;=0.5999,"50%-59.9%",
A398&lt;=0.6999,"60%-69.9%",
A398&lt;=0.7999,"70%-79.9%",
A398&lt;=0.8999,"80%-89.9%",
A398&lt;=0.999,"90%-99.9%",
A398&lt;=5,"&gt;100%",
A398&gt;5,"&gt;500%"
)</f>
        <v>0%-9.9%</v>
      </c>
      <c r="H398" s="15">
        <f t="shared" si="18"/>
        <v>6.2065879372205139E-2</v>
      </c>
      <c r="I398" s="15">
        <f t="shared" si="19"/>
        <v>6.2065879372205139E-2</v>
      </c>
      <c r="J398" s="12">
        <f t="shared" si="20"/>
        <v>1</v>
      </c>
    </row>
    <row r="399" spans="1:10" x14ac:dyDescent="0.25">
      <c r="A399" s="50">
        <v>6.2643424242424209E-2</v>
      </c>
      <c r="B399" s="12" t="s">
        <v>405</v>
      </c>
      <c r="C399" s="18">
        <v>330</v>
      </c>
      <c r="D399" s="51">
        <v>350.67232999999999</v>
      </c>
      <c r="G399" s="12" t="str" cm="1">
        <f t="array" ref="G399">_xlfn.IFS(
A399&lt;=-1,"(&gt;=100%)",
A399&lt;=-0.9,"(99.9%-90%)",
A399&lt;=-0.8,"(89.9%-80%)",
A399&lt;=-0.7,"(79.9%-70%)",
A399&lt;=-0.6,"(69.9%-60%)",
A399&lt;=-0.5,"(59.9%-50%)",
A399&lt;=-0.4,"(49.9%-40%)",
A399&lt;=-0.3,"(39.9%-30%)",
A399&lt;=-0.2,"(29.9%-20%)",
A399&lt;=-0.1,"(19.9%-10%)",
A399&lt;0,"(9.9%-0.01%)",
A399&lt;=0.0999,"0%-9.9%",
A399&lt;=0.1999,"10%-19.9%",
A399&lt;=0.2999,"20%-29.9%",
A399&lt;=0.3999,"30%-39.9%",
A399&lt;=0.4999,"40%-49.9%",
A399&lt;=0.5999,"50%-59.9%",
A399&lt;=0.6999,"60%-69.9%",
A399&lt;=0.7999,"70%-79.9%",
A399&lt;=0.8999,"80%-89.9%",
A399&lt;=0.999,"90%-99.9%",
A399&lt;=5,"&gt;100%",
A399&gt;5,"&gt;500%"
)</f>
        <v>0%-9.9%</v>
      </c>
      <c r="H399" s="15">
        <f t="shared" si="18"/>
        <v>6.2643424242424209E-2</v>
      </c>
      <c r="I399" s="15">
        <f t="shared" si="19"/>
        <v>6.2643424242424209E-2</v>
      </c>
      <c r="J399" s="12">
        <f t="shared" si="20"/>
        <v>1</v>
      </c>
    </row>
    <row r="400" spans="1:10" x14ac:dyDescent="0.25">
      <c r="A400" s="50">
        <v>6.3349771457592657E-2</v>
      </c>
      <c r="B400" s="12" t="s">
        <v>160</v>
      </c>
      <c r="C400" s="18">
        <v>196.9</v>
      </c>
      <c r="D400" s="51">
        <v>209.37357</v>
      </c>
      <c r="G400" s="12" t="str" cm="1">
        <f t="array" ref="G400">_xlfn.IFS(
A400&lt;=-1,"(&gt;=100%)",
A400&lt;=-0.9,"(99.9%-90%)",
A400&lt;=-0.8,"(89.9%-80%)",
A400&lt;=-0.7,"(79.9%-70%)",
A400&lt;=-0.6,"(69.9%-60%)",
A400&lt;=-0.5,"(59.9%-50%)",
A400&lt;=-0.4,"(49.9%-40%)",
A400&lt;=-0.3,"(39.9%-30%)",
A400&lt;=-0.2,"(29.9%-20%)",
A400&lt;=-0.1,"(19.9%-10%)",
A400&lt;0,"(9.9%-0.01%)",
A400&lt;=0.0999,"0%-9.9%",
A400&lt;=0.1999,"10%-19.9%",
A400&lt;=0.2999,"20%-29.9%",
A400&lt;=0.3999,"30%-39.9%",
A400&lt;=0.4999,"40%-49.9%",
A400&lt;=0.5999,"50%-59.9%",
A400&lt;=0.6999,"60%-69.9%",
A400&lt;=0.7999,"70%-79.9%",
A400&lt;=0.8999,"80%-89.9%",
A400&lt;=0.999,"90%-99.9%",
A400&lt;=5,"&gt;100%",
A400&gt;5,"&gt;500%"
)</f>
        <v>0%-9.9%</v>
      </c>
      <c r="H400" s="15">
        <f t="shared" si="18"/>
        <v>6.3349771457592657E-2</v>
      </c>
      <c r="I400" s="15">
        <f t="shared" si="19"/>
        <v>6.3349771457592657E-2</v>
      </c>
      <c r="J400" s="12">
        <f t="shared" si="20"/>
        <v>1</v>
      </c>
    </row>
    <row r="401" spans="1:10" x14ac:dyDescent="0.25">
      <c r="A401" s="50">
        <v>6.4508009356061949E-2</v>
      </c>
      <c r="B401" s="12" t="s">
        <v>675</v>
      </c>
      <c r="C401" s="18">
        <v>451.47199999999998</v>
      </c>
      <c r="D401" s="51">
        <v>480.59555999999998</v>
      </c>
      <c r="G401" s="12" t="str" cm="1">
        <f t="array" ref="G401">_xlfn.IFS(
A401&lt;=-1,"(&gt;=100%)",
A401&lt;=-0.9,"(99.9%-90%)",
A401&lt;=-0.8,"(89.9%-80%)",
A401&lt;=-0.7,"(79.9%-70%)",
A401&lt;=-0.6,"(69.9%-60%)",
A401&lt;=-0.5,"(59.9%-50%)",
A401&lt;=-0.4,"(49.9%-40%)",
A401&lt;=-0.3,"(39.9%-30%)",
A401&lt;=-0.2,"(29.9%-20%)",
A401&lt;=-0.1,"(19.9%-10%)",
A401&lt;0,"(9.9%-0.01%)",
A401&lt;=0.0999,"0%-9.9%",
A401&lt;=0.1999,"10%-19.9%",
A401&lt;=0.2999,"20%-29.9%",
A401&lt;=0.3999,"30%-39.9%",
A401&lt;=0.4999,"40%-49.9%",
A401&lt;=0.5999,"50%-59.9%",
A401&lt;=0.6999,"60%-69.9%",
A401&lt;=0.7999,"70%-79.9%",
A401&lt;=0.8999,"80%-89.9%",
A401&lt;=0.999,"90%-99.9%",
A401&lt;=5,"&gt;100%",
A401&gt;5,"&gt;500%"
)</f>
        <v>0%-9.9%</v>
      </c>
      <c r="H401" s="15">
        <f t="shared" si="18"/>
        <v>6.4508009356061949E-2</v>
      </c>
      <c r="I401" s="15">
        <f t="shared" si="19"/>
        <v>6.4508009356061949E-2</v>
      </c>
      <c r="J401" s="12">
        <f t="shared" si="20"/>
        <v>1</v>
      </c>
    </row>
    <row r="402" spans="1:10" x14ac:dyDescent="0.25">
      <c r="A402" s="50">
        <v>6.6844421162912476E-2</v>
      </c>
      <c r="B402" s="12" t="s">
        <v>633</v>
      </c>
      <c r="C402" s="18">
        <v>572.70000000000005</v>
      </c>
      <c r="D402" s="51">
        <v>610.98180000000002</v>
      </c>
      <c r="G402" s="12" t="str" cm="1">
        <f t="array" ref="G402">_xlfn.IFS(
A402&lt;=-1,"(&gt;=100%)",
A402&lt;=-0.9,"(99.9%-90%)",
A402&lt;=-0.8,"(89.9%-80%)",
A402&lt;=-0.7,"(79.9%-70%)",
A402&lt;=-0.6,"(69.9%-60%)",
A402&lt;=-0.5,"(59.9%-50%)",
A402&lt;=-0.4,"(49.9%-40%)",
A402&lt;=-0.3,"(39.9%-30%)",
A402&lt;=-0.2,"(29.9%-20%)",
A402&lt;=-0.1,"(19.9%-10%)",
A402&lt;0,"(9.9%-0.01%)",
A402&lt;=0.0999,"0%-9.9%",
A402&lt;=0.1999,"10%-19.9%",
A402&lt;=0.2999,"20%-29.9%",
A402&lt;=0.3999,"30%-39.9%",
A402&lt;=0.4999,"40%-49.9%",
A402&lt;=0.5999,"50%-59.9%",
A402&lt;=0.6999,"60%-69.9%",
A402&lt;=0.7999,"70%-79.9%",
A402&lt;=0.8999,"80%-89.9%",
A402&lt;=0.999,"90%-99.9%",
A402&lt;=5,"&gt;100%",
A402&gt;5,"&gt;500%"
)</f>
        <v>0%-9.9%</v>
      </c>
      <c r="H402" s="15">
        <f t="shared" si="18"/>
        <v>6.6844421162912476E-2</v>
      </c>
      <c r="I402" s="15">
        <f t="shared" si="19"/>
        <v>6.6844421162912476E-2</v>
      </c>
      <c r="J402" s="12">
        <f t="shared" si="20"/>
        <v>1</v>
      </c>
    </row>
    <row r="403" spans="1:10" x14ac:dyDescent="0.25">
      <c r="A403" s="50">
        <v>6.7414835443037904E-2</v>
      </c>
      <c r="B403" s="12" t="s">
        <v>229</v>
      </c>
      <c r="C403" s="18">
        <v>197.5</v>
      </c>
      <c r="D403" s="51">
        <v>210.81442999999999</v>
      </c>
      <c r="G403" s="12" t="str" cm="1">
        <f t="array" ref="G403">_xlfn.IFS(
A403&lt;=-1,"(&gt;=100%)",
A403&lt;=-0.9,"(99.9%-90%)",
A403&lt;=-0.8,"(89.9%-80%)",
A403&lt;=-0.7,"(79.9%-70%)",
A403&lt;=-0.6,"(69.9%-60%)",
A403&lt;=-0.5,"(59.9%-50%)",
A403&lt;=-0.4,"(49.9%-40%)",
A403&lt;=-0.3,"(39.9%-30%)",
A403&lt;=-0.2,"(29.9%-20%)",
A403&lt;=-0.1,"(19.9%-10%)",
A403&lt;0,"(9.9%-0.01%)",
A403&lt;=0.0999,"0%-9.9%",
A403&lt;=0.1999,"10%-19.9%",
A403&lt;=0.2999,"20%-29.9%",
A403&lt;=0.3999,"30%-39.9%",
A403&lt;=0.4999,"40%-49.9%",
A403&lt;=0.5999,"50%-59.9%",
A403&lt;=0.6999,"60%-69.9%",
A403&lt;=0.7999,"70%-79.9%",
A403&lt;=0.8999,"80%-89.9%",
A403&lt;=0.999,"90%-99.9%",
A403&lt;=5,"&gt;100%",
A403&gt;5,"&gt;500%"
)</f>
        <v>0%-9.9%</v>
      </c>
      <c r="H403" s="15">
        <f t="shared" si="18"/>
        <v>6.7414835443037904E-2</v>
      </c>
      <c r="I403" s="15">
        <f t="shared" si="19"/>
        <v>6.7414835443037904E-2</v>
      </c>
      <c r="J403" s="12">
        <f t="shared" si="20"/>
        <v>1</v>
      </c>
    </row>
    <row r="404" spans="1:10" x14ac:dyDescent="0.25">
      <c r="A404" s="50">
        <v>7.0127727119216471E-2</v>
      </c>
      <c r="B404" s="12" t="s">
        <v>579</v>
      </c>
      <c r="C404" s="18">
        <v>3257.1</v>
      </c>
      <c r="D404" s="51">
        <v>3485.5130199999999</v>
      </c>
      <c r="G404" s="12" t="str" cm="1">
        <f t="array" ref="G404">_xlfn.IFS(
A404&lt;=-1,"(&gt;=100%)",
A404&lt;=-0.9,"(99.9%-90%)",
A404&lt;=-0.8,"(89.9%-80%)",
A404&lt;=-0.7,"(79.9%-70%)",
A404&lt;=-0.6,"(69.9%-60%)",
A404&lt;=-0.5,"(59.9%-50%)",
A404&lt;=-0.4,"(49.9%-40%)",
A404&lt;=-0.3,"(39.9%-30%)",
A404&lt;=-0.2,"(29.9%-20%)",
A404&lt;=-0.1,"(19.9%-10%)",
A404&lt;0,"(9.9%-0.01%)",
A404&lt;=0.0999,"0%-9.9%",
A404&lt;=0.1999,"10%-19.9%",
A404&lt;=0.2999,"20%-29.9%",
A404&lt;=0.3999,"30%-39.9%",
A404&lt;=0.4999,"40%-49.9%",
A404&lt;=0.5999,"50%-59.9%",
A404&lt;=0.6999,"60%-69.9%",
A404&lt;=0.7999,"70%-79.9%",
A404&lt;=0.8999,"80%-89.9%",
A404&lt;=0.999,"90%-99.9%",
A404&lt;=5,"&gt;100%",
A404&gt;5,"&gt;500%"
)</f>
        <v>0%-9.9%</v>
      </c>
      <c r="H404" s="15">
        <f t="shared" si="18"/>
        <v>7.0127727119216471E-2</v>
      </c>
      <c r="I404" s="15">
        <f t="shared" si="19"/>
        <v>7.0127727119216471E-2</v>
      </c>
      <c r="J404" s="12">
        <f t="shared" si="20"/>
        <v>1</v>
      </c>
    </row>
    <row r="405" spans="1:10" x14ac:dyDescent="0.25">
      <c r="A405" s="50">
        <v>7.0940342298288508E-2</v>
      </c>
      <c r="B405" s="12" t="s">
        <v>299</v>
      </c>
      <c r="C405" s="18">
        <v>327.2</v>
      </c>
      <c r="D405" s="51">
        <v>350.41167999999999</v>
      </c>
      <c r="G405" s="12" t="str" cm="1">
        <f t="array" ref="G405">_xlfn.IFS(
A405&lt;=-1,"(&gt;=100%)",
A405&lt;=-0.9,"(99.9%-90%)",
A405&lt;=-0.8,"(89.9%-80%)",
A405&lt;=-0.7,"(79.9%-70%)",
A405&lt;=-0.6,"(69.9%-60%)",
A405&lt;=-0.5,"(59.9%-50%)",
A405&lt;=-0.4,"(49.9%-40%)",
A405&lt;=-0.3,"(39.9%-30%)",
A405&lt;=-0.2,"(29.9%-20%)",
A405&lt;=-0.1,"(19.9%-10%)",
A405&lt;0,"(9.9%-0.01%)",
A405&lt;=0.0999,"0%-9.9%",
A405&lt;=0.1999,"10%-19.9%",
A405&lt;=0.2999,"20%-29.9%",
A405&lt;=0.3999,"30%-39.9%",
A405&lt;=0.4999,"40%-49.9%",
A405&lt;=0.5999,"50%-59.9%",
A405&lt;=0.6999,"60%-69.9%",
A405&lt;=0.7999,"70%-79.9%",
A405&lt;=0.8999,"80%-89.9%",
A405&lt;=0.999,"90%-99.9%",
A405&lt;=5,"&gt;100%",
A405&gt;5,"&gt;500%"
)</f>
        <v>0%-9.9%</v>
      </c>
      <c r="H405" s="15">
        <f t="shared" si="18"/>
        <v>7.0940342298288508E-2</v>
      </c>
      <c r="I405" s="15">
        <f t="shared" si="19"/>
        <v>7.0940342298288508E-2</v>
      </c>
      <c r="J405" s="12">
        <f t="shared" si="20"/>
        <v>1</v>
      </c>
    </row>
    <row r="406" spans="1:10" x14ac:dyDescent="0.25">
      <c r="A406" s="50">
        <v>7.1985637663885466E-2</v>
      </c>
      <c r="B406" s="12" t="s">
        <v>989</v>
      </c>
      <c r="C406" s="18">
        <v>167.8</v>
      </c>
      <c r="D406" s="51">
        <v>179.87918999999999</v>
      </c>
      <c r="G406" s="12" t="str" cm="1">
        <f t="array" ref="G406">_xlfn.IFS(
A406&lt;=-1,"(&gt;=100%)",
A406&lt;=-0.9,"(99.9%-90%)",
A406&lt;=-0.8,"(89.9%-80%)",
A406&lt;=-0.7,"(79.9%-70%)",
A406&lt;=-0.6,"(69.9%-60%)",
A406&lt;=-0.5,"(59.9%-50%)",
A406&lt;=-0.4,"(49.9%-40%)",
A406&lt;=-0.3,"(39.9%-30%)",
A406&lt;=-0.2,"(29.9%-20%)",
A406&lt;=-0.1,"(19.9%-10%)",
A406&lt;0,"(9.9%-0.01%)",
A406&lt;=0.0999,"0%-9.9%",
A406&lt;=0.1999,"10%-19.9%",
A406&lt;=0.2999,"20%-29.9%",
A406&lt;=0.3999,"30%-39.9%",
A406&lt;=0.4999,"40%-49.9%",
A406&lt;=0.5999,"50%-59.9%",
A406&lt;=0.6999,"60%-69.9%",
A406&lt;=0.7999,"70%-79.9%",
A406&lt;=0.8999,"80%-89.9%",
A406&lt;=0.999,"90%-99.9%",
A406&lt;=5,"&gt;100%",
A406&gt;5,"&gt;500%"
)</f>
        <v>0%-9.9%</v>
      </c>
      <c r="H406" s="15">
        <f t="shared" si="18"/>
        <v>7.1985637663885466E-2</v>
      </c>
      <c r="I406" s="15">
        <f t="shared" si="19"/>
        <v>7.1985637663885466E-2</v>
      </c>
      <c r="J406" s="12">
        <f t="shared" si="20"/>
        <v>1</v>
      </c>
    </row>
    <row r="407" spans="1:10" x14ac:dyDescent="0.25">
      <c r="A407" s="50">
        <v>7.663805309734506E-2</v>
      </c>
      <c r="B407" s="12" t="s">
        <v>132</v>
      </c>
      <c r="C407" s="18">
        <v>45.2</v>
      </c>
      <c r="D407" s="51">
        <v>48.66404</v>
      </c>
      <c r="G407" s="12" t="str" cm="1">
        <f t="array" ref="G407">_xlfn.IFS(
A407&lt;=-1,"(&gt;=100%)",
A407&lt;=-0.9,"(99.9%-90%)",
A407&lt;=-0.8,"(89.9%-80%)",
A407&lt;=-0.7,"(79.9%-70%)",
A407&lt;=-0.6,"(69.9%-60%)",
A407&lt;=-0.5,"(59.9%-50%)",
A407&lt;=-0.4,"(49.9%-40%)",
A407&lt;=-0.3,"(39.9%-30%)",
A407&lt;=-0.2,"(29.9%-20%)",
A407&lt;=-0.1,"(19.9%-10%)",
A407&lt;0,"(9.9%-0.01%)",
A407&lt;=0.0999,"0%-9.9%",
A407&lt;=0.1999,"10%-19.9%",
A407&lt;=0.2999,"20%-29.9%",
A407&lt;=0.3999,"30%-39.9%",
A407&lt;=0.4999,"40%-49.9%",
A407&lt;=0.5999,"50%-59.9%",
A407&lt;=0.6999,"60%-69.9%",
A407&lt;=0.7999,"70%-79.9%",
A407&lt;=0.8999,"80%-89.9%",
A407&lt;=0.999,"90%-99.9%",
A407&lt;=5,"&gt;100%",
A407&gt;5,"&gt;500%"
)</f>
        <v>0%-9.9%</v>
      </c>
      <c r="H407" s="15">
        <f t="shared" si="18"/>
        <v>7.663805309734506E-2</v>
      </c>
      <c r="I407" s="15">
        <f t="shared" si="19"/>
        <v>7.663805309734506E-2</v>
      </c>
      <c r="J407" s="12">
        <f t="shared" si="20"/>
        <v>1</v>
      </c>
    </row>
    <row r="408" spans="1:10" x14ac:dyDescent="0.25">
      <c r="A408" s="50">
        <v>8.1402216460354407E-2</v>
      </c>
      <c r="B408" s="12" t="s">
        <v>995</v>
      </c>
      <c r="C408" s="18">
        <v>1195.6000000000001</v>
      </c>
      <c r="D408" s="51">
        <v>1292.9244899999999</v>
      </c>
      <c r="G408" s="12" t="str" cm="1">
        <f t="array" ref="G408">_xlfn.IFS(
A408&lt;=-1,"(&gt;=100%)",
A408&lt;=-0.9,"(99.9%-90%)",
A408&lt;=-0.8,"(89.9%-80%)",
A408&lt;=-0.7,"(79.9%-70%)",
A408&lt;=-0.6,"(69.9%-60%)",
A408&lt;=-0.5,"(59.9%-50%)",
A408&lt;=-0.4,"(49.9%-40%)",
A408&lt;=-0.3,"(39.9%-30%)",
A408&lt;=-0.2,"(29.9%-20%)",
A408&lt;=-0.1,"(19.9%-10%)",
A408&lt;0,"(9.9%-0.01%)",
A408&lt;=0.0999,"0%-9.9%",
A408&lt;=0.1999,"10%-19.9%",
A408&lt;=0.2999,"20%-29.9%",
A408&lt;=0.3999,"30%-39.9%",
A408&lt;=0.4999,"40%-49.9%",
A408&lt;=0.5999,"50%-59.9%",
A408&lt;=0.6999,"60%-69.9%",
A408&lt;=0.7999,"70%-79.9%",
A408&lt;=0.8999,"80%-89.9%",
A408&lt;=0.999,"90%-99.9%",
A408&lt;=5,"&gt;100%",
A408&gt;5,"&gt;500%"
)</f>
        <v>0%-9.9%</v>
      </c>
      <c r="H408" s="15">
        <f t="shared" si="18"/>
        <v>8.1402216460354407E-2</v>
      </c>
      <c r="I408" s="15">
        <f t="shared" si="19"/>
        <v>8.1402216460354407E-2</v>
      </c>
      <c r="J408" s="12">
        <f t="shared" si="20"/>
        <v>1</v>
      </c>
    </row>
    <row r="409" spans="1:10" x14ac:dyDescent="0.25">
      <c r="A409" s="50">
        <v>8.4485973676208859E-2</v>
      </c>
      <c r="B409" s="12" t="s">
        <v>76</v>
      </c>
      <c r="C409" s="18">
        <v>2302.1</v>
      </c>
      <c r="D409" s="51">
        <v>2496.5951600000003</v>
      </c>
      <c r="G409" s="12" t="str" cm="1">
        <f t="array" ref="G409">_xlfn.IFS(
A409&lt;=-1,"(&gt;=100%)",
A409&lt;=-0.9,"(99.9%-90%)",
A409&lt;=-0.8,"(89.9%-80%)",
A409&lt;=-0.7,"(79.9%-70%)",
A409&lt;=-0.6,"(69.9%-60%)",
A409&lt;=-0.5,"(59.9%-50%)",
A409&lt;=-0.4,"(49.9%-40%)",
A409&lt;=-0.3,"(39.9%-30%)",
A409&lt;=-0.2,"(29.9%-20%)",
A409&lt;=-0.1,"(19.9%-10%)",
A409&lt;0,"(9.9%-0.01%)",
A409&lt;=0.0999,"0%-9.9%",
A409&lt;=0.1999,"10%-19.9%",
A409&lt;=0.2999,"20%-29.9%",
A409&lt;=0.3999,"30%-39.9%",
A409&lt;=0.4999,"40%-49.9%",
A409&lt;=0.5999,"50%-59.9%",
A409&lt;=0.6999,"60%-69.9%",
A409&lt;=0.7999,"70%-79.9%",
A409&lt;=0.8999,"80%-89.9%",
A409&lt;=0.999,"90%-99.9%",
A409&lt;=5,"&gt;100%",
A409&gt;5,"&gt;500%"
)</f>
        <v>0%-9.9%</v>
      </c>
      <c r="H409" s="15">
        <f t="shared" si="18"/>
        <v>8.4485973676208859E-2</v>
      </c>
      <c r="I409" s="15">
        <f t="shared" si="19"/>
        <v>8.4485973676208859E-2</v>
      </c>
      <c r="J409" s="12">
        <f t="shared" si="20"/>
        <v>1</v>
      </c>
    </row>
    <row r="410" spans="1:10" x14ac:dyDescent="0.25">
      <c r="A410" s="50">
        <v>8.6094983642311843E-2</v>
      </c>
      <c r="B410" s="12" t="s">
        <v>386</v>
      </c>
      <c r="C410" s="18">
        <v>183.4</v>
      </c>
      <c r="D410" s="51">
        <v>199.18982</v>
      </c>
      <c r="G410" s="12" t="str" cm="1">
        <f t="array" ref="G410">_xlfn.IFS(
A410&lt;=-1,"(&gt;=100%)",
A410&lt;=-0.9,"(99.9%-90%)",
A410&lt;=-0.8,"(89.9%-80%)",
A410&lt;=-0.7,"(79.9%-70%)",
A410&lt;=-0.6,"(69.9%-60%)",
A410&lt;=-0.5,"(59.9%-50%)",
A410&lt;=-0.4,"(49.9%-40%)",
A410&lt;=-0.3,"(39.9%-30%)",
A410&lt;=-0.2,"(29.9%-20%)",
A410&lt;=-0.1,"(19.9%-10%)",
A410&lt;0,"(9.9%-0.01%)",
A410&lt;=0.0999,"0%-9.9%",
A410&lt;=0.1999,"10%-19.9%",
A410&lt;=0.2999,"20%-29.9%",
A410&lt;=0.3999,"30%-39.9%",
A410&lt;=0.4999,"40%-49.9%",
A410&lt;=0.5999,"50%-59.9%",
A410&lt;=0.6999,"60%-69.9%",
A410&lt;=0.7999,"70%-79.9%",
A410&lt;=0.8999,"80%-89.9%",
A410&lt;=0.999,"90%-99.9%",
A410&lt;=5,"&gt;100%",
A410&gt;5,"&gt;500%"
)</f>
        <v>0%-9.9%</v>
      </c>
      <c r="H410" s="15">
        <f t="shared" si="18"/>
        <v>8.6094983642311843E-2</v>
      </c>
      <c r="I410" s="15">
        <f t="shared" si="19"/>
        <v>8.6094983642311843E-2</v>
      </c>
      <c r="J410" s="12">
        <f t="shared" si="20"/>
        <v>1</v>
      </c>
    </row>
    <row r="411" spans="1:10" x14ac:dyDescent="0.25">
      <c r="A411" s="50">
        <v>8.6731292517006967E-2</v>
      </c>
      <c r="B411" s="12" t="s">
        <v>123</v>
      </c>
      <c r="C411" s="18">
        <v>235.2</v>
      </c>
      <c r="D411" s="51">
        <v>255.59920000000002</v>
      </c>
      <c r="G411" s="12" t="str" cm="1">
        <f t="array" ref="G411">_xlfn.IFS(
A411&lt;=-1,"(&gt;=100%)",
A411&lt;=-0.9,"(99.9%-90%)",
A411&lt;=-0.8,"(89.9%-80%)",
A411&lt;=-0.7,"(79.9%-70%)",
A411&lt;=-0.6,"(69.9%-60%)",
A411&lt;=-0.5,"(59.9%-50%)",
A411&lt;=-0.4,"(49.9%-40%)",
A411&lt;=-0.3,"(39.9%-30%)",
A411&lt;=-0.2,"(29.9%-20%)",
A411&lt;=-0.1,"(19.9%-10%)",
A411&lt;0,"(9.9%-0.01%)",
A411&lt;=0.0999,"0%-9.9%",
A411&lt;=0.1999,"10%-19.9%",
A411&lt;=0.2999,"20%-29.9%",
A411&lt;=0.3999,"30%-39.9%",
A411&lt;=0.4999,"40%-49.9%",
A411&lt;=0.5999,"50%-59.9%",
A411&lt;=0.6999,"60%-69.9%",
A411&lt;=0.7999,"70%-79.9%",
A411&lt;=0.8999,"80%-89.9%",
A411&lt;=0.999,"90%-99.9%",
A411&lt;=5,"&gt;100%",
A411&gt;5,"&gt;500%"
)</f>
        <v>0%-9.9%</v>
      </c>
      <c r="H411" s="15">
        <f t="shared" si="18"/>
        <v>8.6731292517006967E-2</v>
      </c>
      <c r="I411" s="15">
        <f t="shared" si="19"/>
        <v>8.6731292517006967E-2</v>
      </c>
      <c r="J411" s="12">
        <f t="shared" si="20"/>
        <v>1</v>
      </c>
    </row>
    <row r="412" spans="1:10" x14ac:dyDescent="0.25">
      <c r="A412" s="50">
        <v>8.6892232866617486E-2</v>
      </c>
      <c r="B412" s="12" t="s">
        <v>408</v>
      </c>
      <c r="C412" s="18">
        <v>678.5</v>
      </c>
      <c r="D412" s="51">
        <v>737.45637999999997</v>
      </c>
      <c r="G412" s="12" t="str" cm="1">
        <f t="array" ref="G412">_xlfn.IFS(
A412&lt;=-1,"(&gt;=100%)",
A412&lt;=-0.9,"(99.9%-90%)",
A412&lt;=-0.8,"(89.9%-80%)",
A412&lt;=-0.7,"(79.9%-70%)",
A412&lt;=-0.6,"(69.9%-60%)",
A412&lt;=-0.5,"(59.9%-50%)",
A412&lt;=-0.4,"(49.9%-40%)",
A412&lt;=-0.3,"(39.9%-30%)",
A412&lt;=-0.2,"(29.9%-20%)",
A412&lt;=-0.1,"(19.9%-10%)",
A412&lt;0,"(9.9%-0.01%)",
A412&lt;=0.0999,"0%-9.9%",
A412&lt;=0.1999,"10%-19.9%",
A412&lt;=0.2999,"20%-29.9%",
A412&lt;=0.3999,"30%-39.9%",
A412&lt;=0.4999,"40%-49.9%",
A412&lt;=0.5999,"50%-59.9%",
A412&lt;=0.6999,"60%-69.9%",
A412&lt;=0.7999,"70%-79.9%",
A412&lt;=0.8999,"80%-89.9%",
A412&lt;=0.999,"90%-99.9%",
A412&lt;=5,"&gt;100%",
A412&gt;5,"&gt;500%"
)</f>
        <v>0%-9.9%</v>
      </c>
      <c r="H412" s="15">
        <f t="shared" si="18"/>
        <v>8.6892232866617486E-2</v>
      </c>
      <c r="I412" s="15">
        <f t="shared" si="19"/>
        <v>8.6892232866617486E-2</v>
      </c>
      <c r="J412" s="12">
        <f t="shared" si="20"/>
        <v>1</v>
      </c>
    </row>
    <row r="413" spans="1:10" x14ac:dyDescent="0.25">
      <c r="A413" s="50">
        <v>8.8098884514435621E-2</v>
      </c>
      <c r="B413" s="12" t="s">
        <v>748</v>
      </c>
      <c r="C413" s="18">
        <v>304.8</v>
      </c>
      <c r="D413" s="51">
        <v>331.65253999999999</v>
      </c>
      <c r="G413" s="12" t="str" cm="1">
        <f t="array" ref="G413">_xlfn.IFS(
A413&lt;=-1,"(&gt;=100%)",
A413&lt;=-0.9,"(99.9%-90%)",
A413&lt;=-0.8,"(89.9%-80%)",
A413&lt;=-0.7,"(79.9%-70%)",
A413&lt;=-0.6,"(69.9%-60%)",
A413&lt;=-0.5,"(59.9%-50%)",
A413&lt;=-0.4,"(49.9%-40%)",
A413&lt;=-0.3,"(39.9%-30%)",
A413&lt;=-0.2,"(29.9%-20%)",
A413&lt;=-0.1,"(19.9%-10%)",
A413&lt;0,"(9.9%-0.01%)",
A413&lt;=0.0999,"0%-9.9%",
A413&lt;=0.1999,"10%-19.9%",
A413&lt;=0.2999,"20%-29.9%",
A413&lt;=0.3999,"30%-39.9%",
A413&lt;=0.4999,"40%-49.9%",
A413&lt;=0.5999,"50%-59.9%",
A413&lt;=0.6999,"60%-69.9%",
A413&lt;=0.7999,"70%-79.9%",
A413&lt;=0.8999,"80%-89.9%",
A413&lt;=0.999,"90%-99.9%",
A413&lt;=5,"&gt;100%",
A413&gt;5,"&gt;500%"
)</f>
        <v>0%-9.9%</v>
      </c>
      <c r="H413" s="15">
        <f t="shared" si="18"/>
        <v>8.8098884514435621E-2</v>
      </c>
      <c r="I413" s="15">
        <f t="shared" si="19"/>
        <v>8.8098884514435621E-2</v>
      </c>
      <c r="J413" s="12">
        <f t="shared" si="20"/>
        <v>1</v>
      </c>
    </row>
    <row r="414" spans="1:10" x14ac:dyDescent="0.25">
      <c r="A414" s="50">
        <v>9.0867907801418457E-2</v>
      </c>
      <c r="B414" s="12" t="s">
        <v>52</v>
      </c>
      <c r="C414" s="18">
        <v>564</v>
      </c>
      <c r="D414" s="51">
        <v>615.24950000000001</v>
      </c>
      <c r="G414" s="12" t="str" cm="1">
        <f t="array" ref="G414">_xlfn.IFS(
A414&lt;=-1,"(&gt;=100%)",
A414&lt;=-0.9,"(99.9%-90%)",
A414&lt;=-0.8,"(89.9%-80%)",
A414&lt;=-0.7,"(79.9%-70%)",
A414&lt;=-0.6,"(69.9%-60%)",
A414&lt;=-0.5,"(59.9%-50%)",
A414&lt;=-0.4,"(49.9%-40%)",
A414&lt;=-0.3,"(39.9%-30%)",
A414&lt;=-0.2,"(29.9%-20%)",
A414&lt;=-0.1,"(19.9%-10%)",
A414&lt;0,"(9.9%-0.01%)",
A414&lt;=0.0999,"0%-9.9%",
A414&lt;=0.1999,"10%-19.9%",
A414&lt;=0.2999,"20%-29.9%",
A414&lt;=0.3999,"30%-39.9%",
A414&lt;=0.4999,"40%-49.9%",
A414&lt;=0.5999,"50%-59.9%",
A414&lt;=0.6999,"60%-69.9%",
A414&lt;=0.7999,"70%-79.9%",
A414&lt;=0.8999,"80%-89.9%",
A414&lt;=0.999,"90%-99.9%",
A414&lt;=5,"&gt;100%",
A414&gt;5,"&gt;500%"
)</f>
        <v>0%-9.9%</v>
      </c>
      <c r="H414" s="15">
        <f t="shared" si="18"/>
        <v>9.0867907801418457E-2</v>
      </c>
      <c r="I414" s="15">
        <f t="shared" si="19"/>
        <v>9.0867907801418457E-2</v>
      </c>
      <c r="J414" s="12">
        <f t="shared" si="20"/>
        <v>1</v>
      </c>
    </row>
    <row r="415" spans="1:10" x14ac:dyDescent="0.25">
      <c r="A415" s="50">
        <v>9.1577041129527165E-2</v>
      </c>
      <c r="B415" s="12" t="s">
        <v>616</v>
      </c>
      <c r="C415" s="18">
        <v>162.9</v>
      </c>
      <c r="D415" s="51">
        <v>177.81789999999998</v>
      </c>
      <c r="G415" s="12" t="str" cm="1">
        <f t="array" ref="G415">_xlfn.IFS(
A415&lt;=-1,"(&gt;=100%)",
A415&lt;=-0.9,"(99.9%-90%)",
A415&lt;=-0.8,"(89.9%-80%)",
A415&lt;=-0.7,"(79.9%-70%)",
A415&lt;=-0.6,"(69.9%-60%)",
A415&lt;=-0.5,"(59.9%-50%)",
A415&lt;=-0.4,"(49.9%-40%)",
A415&lt;=-0.3,"(39.9%-30%)",
A415&lt;=-0.2,"(29.9%-20%)",
A415&lt;=-0.1,"(19.9%-10%)",
A415&lt;0,"(9.9%-0.01%)",
A415&lt;=0.0999,"0%-9.9%",
A415&lt;=0.1999,"10%-19.9%",
A415&lt;=0.2999,"20%-29.9%",
A415&lt;=0.3999,"30%-39.9%",
A415&lt;=0.4999,"40%-49.9%",
A415&lt;=0.5999,"50%-59.9%",
A415&lt;=0.6999,"60%-69.9%",
A415&lt;=0.7999,"70%-79.9%",
A415&lt;=0.8999,"80%-89.9%",
A415&lt;=0.999,"90%-99.9%",
A415&lt;=5,"&gt;100%",
A415&gt;5,"&gt;500%"
)</f>
        <v>0%-9.9%</v>
      </c>
      <c r="H415" s="15">
        <f t="shared" si="18"/>
        <v>9.1577041129527165E-2</v>
      </c>
      <c r="I415" s="15">
        <f t="shared" si="19"/>
        <v>9.1577041129527165E-2</v>
      </c>
      <c r="J415" s="12">
        <f t="shared" si="20"/>
        <v>1</v>
      </c>
    </row>
    <row r="416" spans="1:10" x14ac:dyDescent="0.25">
      <c r="A416" s="50">
        <v>9.2659596726810067E-2</v>
      </c>
      <c r="B416" s="12" t="s">
        <v>759</v>
      </c>
      <c r="C416" s="18">
        <v>882.84768000000008</v>
      </c>
      <c r="D416" s="51">
        <v>964.65198999999996</v>
      </c>
      <c r="G416" s="12" t="str" cm="1">
        <f t="array" ref="G416">_xlfn.IFS(
A416&lt;=-1,"(&gt;=100%)",
A416&lt;=-0.9,"(99.9%-90%)",
A416&lt;=-0.8,"(89.9%-80%)",
A416&lt;=-0.7,"(79.9%-70%)",
A416&lt;=-0.6,"(69.9%-60%)",
A416&lt;=-0.5,"(59.9%-50%)",
A416&lt;=-0.4,"(49.9%-40%)",
A416&lt;=-0.3,"(39.9%-30%)",
A416&lt;=-0.2,"(29.9%-20%)",
A416&lt;=-0.1,"(19.9%-10%)",
A416&lt;0,"(9.9%-0.01%)",
A416&lt;=0.0999,"0%-9.9%",
A416&lt;=0.1999,"10%-19.9%",
A416&lt;=0.2999,"20%-29.9%",
A416&lt;=0.3999,"30%-39.9%",
A416&lt;=0.4999,"40%-49.9%",
A416&lt;=0.5999,"50%-59.9%",
A416&lt;=0.6999,"60%-69.9%",
A416&lt;=0.7999,"70%-79.9%",
A416&lt;=0.8999,"80%-89.9%",
A416&lt;=0.999,"90%-99.9%",
A416&lt;=5,"&gt;100%",
A416&gt;5,"&gt;500%"
)</f>
        <v>0%-9.9%</v>
      </c>
      <c r="H416" s="15">
        <f t="shared" si="18"/>
        <v>9.2659596726810067E-2</v>
      </c>
      <c r="I416" s="15">
        <f t="shared" si="19"/>
        <v>9.2659596726810067E-2</v>
      </c>
      <c r="J416" s="12">
        <f t="shared" si="20"/>
        <v>1</v>
      </c>
    </row>
    <row r="417" spans="1:10" x14ac:dyDescent="0.25">
      <c r="A417" s="50">
        <v>9.3669759825327548E-2</v>
      </c>
      <c r="B417" s="12" t="s">
        <v>658</v>
      </c>
      <c r="C417" s="18">
        <v>549.6</v>
      </c>
      <c r="D417" s="51">
        <v>601.08090000000004</v>
      </c>
      <c r="G417" s="12" t="str" cm="1">
        <f t="array" ref="G417">_xlfn.IFS(
A417&lt;=-1,"(&gt;=100%)",
A417&lt;=-0.9,"(99.9%-90%)",
A417&lt;=-0.8,"(89.9%-80%)",
A417&lt;=-0.7,"(79.9%-70%)",
A417&lt;=-0.6,"(69.9%-60%)",
A417&lt;=-0.5,"(59.9%-50%)",
A417&lt;=-0.4,"(49.9%-40%)",
A417&lt;=-0.3,"(39.9%-30%)",
A417&lt;=-0.2,"(29.9%-20%)",
A417&lt;=-0.1,"(19.9%-10%)",
A417&lt;0,"(9.9%-0.01%)",
A417&lt;=0.0999,"0%-9.9%",
A417&lt;=0.1999,"10%-19.9%",
A417&lt;=0.2999,"20%-29.9%",
A417&lt;=0.3999,"30%-39.9%",
A417&lt;=0.4999,"40%-49.9%",
A417&lt;=0.5999,"50%-59.9%",
A417&lt;=0.6999,"60%-69.9%",
A417&lt;=0.7999,"70%-79.9%",
A417&lt;=0.8999,"80%-89.9%",
A417&lt;=0.999,"90%-99.9%",
A417&lt;=5,"&gt;100%",
A417&gt;5,"&gt;500%"
)</f>
        <v>0%-9.9%</v>
      </c>
      <c r="H417" s="15">
        <f t="shared" si="18"/>
        <v>9.3669759825327548E-2</v>
      </c>
      <c r="I417" s="15">
        <f t="shared" si="19"/>
        <v>9.3669759825327548E-2</v>
      </c>
      <c r="J417" s="12">
        <f t="shared" si="20"/>
        <v>1</v>
      </c>
    </row>
    <row r="418" spans="1:10" x14ac:dyDescent="0.25">
      <c r="A418" s="50">
        <v>9.4011001964636742E-2</v>
      </c>
      <c r="B418" s="12" t="s">
        <v>122</v>
      </c>
      <c r="C418" s="18">
        <v>305.39999999999998</v>
      </c>
      <c r="D418" s="51">
        <v>334.11096000000003</v>
      </c>
      <c r="G418" s="12" t="str" cm="1">
        <f t="array" ref="G418">_xlfn.IFS(
A418&lt;=-1,"(&gt;=100%)",
A418&lt;=-0.9,"(99.9%-90%)",
A418&lt;=-0.8,"(89.9%-80%)",
A418&lt;=-0.7,"(79.9%-70%)",
A418&lt;=-0.6,"(69.9%-60%)",
A418&lt;=-0.5,"(59.9%-50%)",
A418&lt;=-0.4,"(49.9%-40%)",
A418&lt;=-0.3,"(39.9%-30%)",
A418&lt;=-0.2,"(29.9%-20%)",
A418&lt;=-0.1,"(19.9%-10%)",
A418&lt;0,"(9.9%-0.01%)",
A418&lt;=0.0999,"0%-9.9%",
A418&lt;=0.1999,"10%-19.9%",
A418&lt;=0.2999,"20%-29.9%",
A418&lt;=0.3999,"30%-39.9%",
A418&lt;=0.4999,"40%-49.9%",
A418&lt;=0.5999,"50%-59.9%",
A418&lt;=0.6999,"60%-69.9%",
A418&lt;=0.7999,"70%-79.9%",
A418&lt;=0.8999,"80%-89.9%",
A418&lt;=0.999,"90%-99.9%",
A418&lt;=5,"&gt;100%",
A418&gt;5,"&gt;500%"
)</f>
        <v>0%-9.9%</v>
      </c>
      <c r="H418" s="15">
        <f t="shared" si="18"/>
        <v>9.4011001964636742E-2</v>
      </c>
      <c r="I418" s="15">
        <f t="shared" si="19"/>
        <v>9.4011001964636742E-2</v>
      </c>
      <c r="J418" s="12">
        <f t="shared" si="20"/>
        <v>1</v>
      </c>
    </row>
    <row r="419" spans="1:10" x14ac:dyDescent="0.25">
      <c r="A419" s="50">
        <v>9.4600676616915388E-2</v>
      </c>
      <c r="B419" s="12" t="s">
        <v>12</v>
      </c>
      <c r="C419" s="18">
        <v>502.5</v>
      </c>
      <c r="D419" s="51">
        <v>550.03683999999998</v>
      </c>
      <c r="G419" s="12" t="str" cm="1">
        <f t="array" ref="G419">_xlfn.IFS(
A419&lt;=-1,"(&gt;=100%)",
A419&lt;=-0.9,"(99.9%-90%)",
A419&lt;=-0.8,"(89.9%-80%)",
A419&lt;=-0.7,"(79.9%-70%)",
A419&lt;=-0.6,"(69.9%-60%)",
A419&lt;=-0.5,"(59.9%-50%)",
A419&lt;=-0.4,"(49.9%-40%)",
A419&lt;=-0.3,"(39.9%-30%)",
A419&lt;=-0.2,"(29.9%-20%)",
A419&lt;=-0.1,"(19.9%-10%)",
A419&lt;0,"(9.9%-0.01%)",
A419&lt;=0.0999,"0%-9.9%",
A419&lt;=0.1999,"10%-19.9%",
A419&lt;=0.2999,"20%-29.9%",
A419&lt;=0.3999,"30%-39.9%",
A419&lt;=0.4999,"40%-49.9%",
A419&lt;=0.5999,"50%-59.9%",
A419&lt;=0.6999,"60%-69.9%",
A419&lt;=0.7999,"70%-79.9%",
A419&lt;=0.8999,"80%-89.9%",
A419&lt;=0.999,"90%-99.9%",
A419&lt;=5,"&gt;100%",
A419&gt;5,"&gt;500%"
)</f>
        <v>0%-9.9%</v>
      </c>
      <c r="H419" s="15">
        <f t="shared" si="18"/>
        <v>9.4600676616915388E-2</v>
      </c>
      <c r="I419" s="15">
        <f t="shared" si="19"/>
        <v>9.4600676616915388E-2</v>
      </c>
      <c r="J419" s="12">
        <f t="shared" si="20"/>
        <v>1</v>
      </c>
    </row>
    <row r="420" spans="1:10" x14ac:dyDescent="0.25">
      <c r="A420" s="50">
        <v>9.5195699965780062E-2</v>
      </c>
      <c r="B420" s="12" t="s">
        <v>341</v>
      </c>
      <c r="C420" s="18">
        <v>11981.3</v>
      </c>
      <c r="D420" s="51">
        <v>13121.86824</v>
      </c>
      <c r="G420" s="12" t="str" cm="1">
        <f t="array" ref="G420">_xlfn.IFS(
A420&lt;=-1,"(&gt;=100%)",
A420&lt;=-0.9,"(99.9%-90%)",
A420&lt;=-0.8,"(89.9%-80%)",
A420&lt;=-0.7,"(79.9%-70%)",
A420&lt;=-0.6,"(69.9%-60%)",
A420&lt;=-0.5,"(59.9%-50%)",
A420&lt;=-0.4,"(49.9%-40%)",
A420&lt;=-0.3,"(39.9%-30%)",
A420&lt;=-0.2,"(29.9%-20%)",
A420&lt;=-0.1,"(19.9%-10%)",
A420&lt;0,"(9.9%-0.01%)",
A420&lt;=0.0999,"0%-9.9%",
A420&lt;=0.1999,"10%-19.9%",
A420&lt;=0.2999,"20%-29.9%",
A420&lt;=0.3999,"30%-39.9%",
A420&lt;=0.4999,"40%-49.9%",
A420&lt;=0.5999,"50%-59.9%",
A420&lt;=0.6999,"60%-69.9%",
A420&lt;=0.7999,"70%-79.9%",
A420&lt;=0.8999,"80%-89.9%",
A420&lt;=0.999,"90%-99.9%",
A420&lt;=5,"&gt;100%",
A420&gt;5,"&gt;500%"
)</f>
        <v>0%-9.9%</v>
      </c>
      <c r="H420" s="15">
        <f t="shared" si="18"/>
        <v>9.5195699965780062E-2</v>
      </c>
      <c r="I420" s="15">
        <f t="shared" si="19"/>
        <v>9.5195699965780062E-2</v>
      </c>
      <c r="J420" s="12">
        <f t="shared" si="20"/>
        <v>1</v>
      </c>
    </row>
    <row r="421" spans="1:10" x14ac:dyDescent="0.25">
      <c r="A421" s="50">
        <v>9.735447328244283E-2</v>
      </c>
      <c r="B421" s="12" t="s">
        <v>430</v>
      </c>
      <c r="C421" s="18">
        <v>1310</v>
      </c>
      <c r="D421" s="51">
        <v>1437.5343600000001</v>
      </c>
      <c r="G421" s="12" t="str" cm="1">
        <f t="array" ref="G421">_xlfn.IFS(
A421&lt;=-1,"(&gt;=100%)",
A421&lt;=-0.9,"(99.9%-90%)",
A421&lt;=-0.8,"(89.9%-80%)",
A421&lt;=-0.7,"(79.9%-70%)",
A421&lt;=-0.6,"(69.9%-60%)",
A421&lt;=-0.5,"(59.9%-50%)",
A421&lt;=-0.4,"(49.9%-40%)",
A421&lt;=-0.3,"(39.9%-30%)",
A421&lt;=-0.2,"(29.9%-20%)",
A421&lt;=-0.1,"(19.9%-10%)",
A421&lt;0,"(9.9%-0.01%)",
A421&lt;=0.0999,"0%-9.9%",
A421&lt;=0.1999,"10%-19.9%",
A421&lt;=0.2999,"20%-29.9%",
A421&lt;=0.3999,"30%-39.9%",
A421&lt;=0.4999,"40%-49.9%",
A421&lt;=0.5999,"50%-59.9%",
A421&lt;=0.6999,"60%-69.9%",
A421&lt;=0.7999,"70%-79.9%",
A421&lt;=0.8999,"80%-89.9%",
A421&lt;=0.999,"90%-99.9%",
A421&lt;=5,"&gt;100%",
A421&gt;5,"&gt;500%"
)</f>
        <v>0%-9.9%</v>
      </c>
      <c r="H421" s="15">
        <f t="shared" si="18"/>
        <v>9.735447328244283E-2</v>
      </c>
      <c r="I421" s="15">
        <f t="shared" si="19"/>
        <v>9.735447328244283E-2</v>
      </c>
      <c r="J421" s="12">
        <f t="shared" si="20"/>
        <v>1</v>
      </c>
    </row>
    <row r="422" spans="1:10" x14ac:dyDescent="0.25">
      <c r="A422" s="50">
        <v>9.809322644029804E-2</v>
      </c>
      <c r="B422" s="12" t="s">
        <v>510</v>
      </c>
      <c r="C422" s="18">
        <v>451.41699999999997</v>
      </c>
      <c r="D422" s="51">
        <v>495.69794999999999</v>
      </c>
      <c r="G422" s="12" t="str" cm="1">
        <f t="array" ref="G422">_xlfn.IFS(
A422&lt;=-1,"(&gt;=100%)",
A422&lt;=-0.9,"(99.9%-90%)",
A422&lt;=-0.8,"(89.9%-80%)",
A422&lt;=-0.7,"(79.9%-70%)",
A422&lt;=-0.6,"(69.9%-60%)",
A422&lt;=-0.5,"(59.9%-50%)",
A422&lt;=-0.4,"(49.9%-40%)",
A422&lt;=-0.3,"(39.9%-30%)",
A422&lt;=-0.2,"(29.9%-20%)",
A422&lt;=-0.1,"(19.9%-10%)",
A422&lt;0,"(9.9%-0.01%)",
A422&lt;=0.0999,"0%-9.9%",
A422&lt;=0.1999,"10%-19.9%",
A422&lt;=0.2999,"20%-29.9%",
A422&lt;=0.3999,"30%-39.9%",
A422&lt;=0.4999,"40%-49.9%",
A422&lt;=0.5999,"50%-59.9%",
A422&lt;=0.6999,"60%-69.9%",
A422&lt;=0.7999,"70%-79.9%",
A422&lt;=0.8999,"80%-89.9%",
A422&lt;=0.999,"90%-99.9%",
A422&lt;=5,"&gt;100%",
A422&gt;5,"&gt;500%"
)</f>
        <v>0%-9.9%</v>
      </c>
      <c r="H422" s="15">
        <f t="shared" si="18"/>
        <v>9.809322644029804E-2</v>
      </c>
      <c r="I422" s="15">
        <f t="shared" si="19"/>
        <v>9.809322644029804E-2</v>
      </c>
      <c r="J422" s="12">
        <f t="shared" si="20"/>
        <v>1</v>
      </c>
    </row>
    <row r="423" spans="1:10" x14ac:dyDescent="0.25">
      <c r="A423" s="50">
        <v>9.8213488372093122E-2</v>
      </c>
      <c r="B423" s="12" t="s">
        <v>496</v>
      </c>
      <c r="C423" s="18">
        <v>408.5</v>
      </c>
      <c r="D423" s="51">
        <v>448.62021000000004</v>
      </c>
      <c r="G423" s="12" t="str" cm="1">
        <f t="array" ref="G423">_xlfn.IFS(
A423&lt;=-1,"(&gt;=100%)",
A423&lt;=-0.9,"(99.9%-90%)",
A423&lt;=-0.8,"(89.9%-80%)",
A423&lt;=-0.7,"(79.9%-70%)",
A423&lt;=-0.6,"(69.9%-60%)",
A423&lt;=-0.5,"(59.9%-50%)",
A423&lt;=-0.4,"(49.9%-40%)",
A423&lt;=-0.3,"(39.9%-30%)",
A423&lt;=-0.2,"(29.9%-20%)",
A423&lt;=-0.1,"(19.9%-10%)",
A423&lt;0,"(9.9%-0.01%)",
A423&lt;=0.0999,"0%-9.9%",
A423&lt;=0.1999,"10%-19.9%",
A423&lt;=0.2999,"20%-29.9%",
A423&lt;=0.3999,"30%-39.9%",
A423&lt;=0.4999,"40%-49.9%",
A423&lt;=0.5999,"50%-59.9%",
A423&lt;=0.6999,"60%-69.9%",
A423&lt;=0.7999,"70%-79.9%",
A423&lt;=0.8999,"80%-89.9%",
A423&lt;=0.999,"90%-99.9%",
A423&lt;=5,"&gt;100%",
A423&gt;5,"&gt;500%"
)</f>
        <v>0%-9.9%</v>
      </c>
      <c r="H423" s="15">
        <f t="shared" si="18"/>
        <v>9.8213488372093122E-2</v>
      </c>
      <c r="I423" s="15">
        <f t="shared" si="19"/>
        <v>9.8213488372093122E-2</v>
      </c>
      <c r="J423" s="12">
        <f t="shared" si="20"/>
        <v>1</v>
      </c>
    </row>
    <row r="424" spans="1:10" x14ac:dyDescent="0.25">
      <c r="A424" s="50">
        <v>9.8821134309539566E-2</v>
      </c>
      <c r="B424" s="12" t="s">
        <v>816</v>
      </c>
      <c r="C424" s="18">
        <v>210.96975</v>
      </c>
      <c r="D424" s="51">
        <v>231.81801999999999</v>
      </c>
      <c r="G424" s="12" t="str" cm="1">
        <f t="array" ref="G424">_xlfn.IFS(
A424&lt;=-1,"(&gt;=100%)",
A424&lt;=-0.9,"(99.9%-90%)",
A424&lt;=-0.8,"(89.9%-80%)",
A424&lt;=-0.7,"(79.9%-70%)",
A424&lt;=-0.6,"(69.9%-60%)",
A424&lt;=-0.5,"(59.9%-50%)",
A424&lt;=-0.4,"(49.9%-40%)",
A424&lt;=-0.3,"(39.9%-30%)",
A424&lt;=-0.2,"(29.9%-20%)",
A424&lt;=-0.1,"(19.9%-10%)",
A424&lt;0,"(9.9%-0.01%)",
A424&lt;=0.0999,"0%-9.9%",
A424&lt;=0.1999,"10%-19.9%",
A424&lt;=0.2999,"20%-29.9%",
A424&lt;=0.3999,"30%-39.9%",
A424&lt;=0.4999,"40%-49.9%",
A424&lt;=0.5999,"50%-59.9%",
A424&lt;=0.6999,"60%-69.9%",
A424&lt;=0.7999,"70%-79.9%",
A424&lt;=0.8999,"80%-89.9%",
A424&lt;=0.999,"90%-99.9%",
A424&lt;=5,"&gt;100%",
A424&gt;5,"&gt;500%"
)</f>
        <v>0%-9.9%</v>
      </c>
      <c r="H424" s="15">
        <f t="shared" si="18"/>
        <v>9.8821134309539566E-2</v>
      </c>
      <c r="I424" s="15">
        <f t="shared" si="19"/>
        <v>9.8821134309539566E-2</v>
      </c>
      <c r="J424" s="12">
        <f t="shared" si="20"/>
        <v>1</v>
      </c>
    </row>
    <row r="425" spans="1:10" x14ac:dyDescent="0.25">
      <c r="A425" s="50">
        <v>9.9513648000000107E-2</v>
      </c>
      <c r="B425" s="12" t="s">
        <v>262</v>
      </c>
      <c r="C425" s="18">
        <v>1250</v>
      </c>
      <c r="D425" s="51">
        <v>1374.3920600000001</v>
      </c>
      <c r="G425" s="12" t="str" cm="1">
        <f t="array" ref="G425">_xlfn.IFS(
A425&lt;=-1,"(&gt;=100%)",
A425&lt;=-0.9,"(99.9%-90%)",
A425&lt;=-0.8,"(89.9%-80%)",
A425&lt;=-0.7,"(79.9%-70%)",
A425&lt;=-0.6,"(69.9%-60%)",
A425&lt;=-0.5,"(59.9%-50%)",
A425&lt;=-0.4,"(49.9%-40%)",
A425&lt;=-0.3,"(39.9%-30%)",
A425&lt;=-0.2,"(29.9%-20%)",
A425&lt;=-0.1,"(19.9%-10%)",
A425&lt;0,"(9.9%-0.01%)",
A425&lt;=0.0999,"0%-9.9%",
A425&lt;=0.1999,"10%-19.9%",
A425&lt;=0.2999,"20%-29.9%",
A425&lt;=0.3999,"30%-39.9%",
A425&lt;=0.4999,"40%-49.9%",
A425&lt;=0.5999,"50%-59.9%",
A425&lt;=0.6999,"60%-69.9%",
A425&lt;=0.7999,"70%-79.9%",
A425&lt;=0.8999,"80%-89.9%",
A425&lt;=0.999,"90%-99.9%",
A425&lt;=5,"&gt;100%",
A425&gt;5,"&gt;500%"
)</f>
        <v>0%-9.9%</v>
      </c>
      <c r="H425" s="15">
        <f t="shared" si="18"/>
        <v>9.9513648000000107E-2</v>
      </c>
      <c r="I425" s="15">
        <f t="shared" si="19"/>
        <v>9.9513648000000107E-2</v>
      </c>
      <c r="J425" s="12">
        <f t="shared" si="20"/>
        <v>1</v>
      </c>
    </row>
    <row r="426" spans="1:10" x14ac:dyDescent="0.25">
      <c r="A426" s="50">
        <v>9.972006068779514E-2</v>
      </c>
      <c r="B426" s="12" t="s">
        <v>45</v>
      </c>
      <c r="C426" s="18">
        <v>889.8</v>
      </c>
      <c r="D426" s="51">
        <v>978.53091000000006</v>
      </c>
      <c r="G426" s="12" t="str" cm="1">
        <f t="array" ref="G426">_xlfn.IFS(
A426&lt;=-1,"(&gt;=100%)",
A426&lt;=-0.9,"(99.9%-90%)",
A426&lt;=-0.8,"(89.9%-80%)",
A426&lt;=-0.7,"(79.9%-70%)",
A426&lt;=-0.6,"(69.9%-60%)",
A426&lt;=-0.5,"(59.9%-50%)",
A426&lt;=-0.4,"(49.9%-40%)",
A426&lt;=-0.3,"(39.9%-30%)",
A426&lt;=-0.2,"(29.9%-20%)",
A426&lt;=-0.1,"(19.9%-10%)",
A426&lt;0,"(9.9%-0.01%)",
A426&lt;=0.0999,"0%-9.9%",
A426&lt;=0.1999,"10%-19.9%",
A426&lt;=0.2999,"20%-29.9%",
A426&lt;=0.3999,"30%-39.9%",
A426&lt;=0.4999,"40%-49.9%",
A426&lt;=0.5999,"50%-59.9%",
A426&lt;=0.6999,"60%-69.9%",
A426&lt;=0.7999,"70%-79.9%",
A426&lt;=0.8999,"80%-89.9%",
A426&lt;=0.999,"90%-99.9%",
A426&lt;=5,"&gt;100%",
A426&gt;5,"&gt;500%"
)</f>
        <v>0%-9.9%</v>
      </c>
      <c r="H426" s="15">
        <f t="shared" si="18"/>
        <v>9.972006068779514E-2</v>
      </c>
      <c r="I426" s="15">
        <f t="shared" si="19"/>
        <v>9.972006068779514E-2</v>
      </c>
      <c r="J426" s="12">
        <f t="shared" si="20"/>
        <v>1</v>
      </c>
    </row>
    <row r="427" spans="1:10" x14ac:dyDescent="0.25">
      <c r="A427" s="50">
        <v>0.10003963697167503</v>
      </c>
      <c r="B427" s="12" t="s">
        <v>229</v>
      </c>
      <c r="C427" s="18">
        <v>198.55199999999999</v>
      </c>
      <c r="D427" s="51">
        <v>218.41507000000001</v>
      </c>
      <c r="G427" s="12" t="str" cm="1">
        <f t="array" ref="G427">_xlfn.IFS(
A427&lt;=-1,"(&gt;=100%)",
A427&lt;=-0.9,"(99.9%-90%)",
A427&lt;=-0.8,"(89.9%-80%)",
A427&lt;=-0.7,"(79.9%-70%)",
A427&lt;=-0.6,"(69.9%-60%)",
A427&lt;=-0.5,"(59.9%-50%)",
A427&lt;=-0.4,"(49.9%-40%)",
A427&lt;=-0.3,"(39.9%-30%)",
A427&lt;=-0.2,"(29.9%-20%)",
A427&lt;=-0.1,"(19.9%-10%)",
A427&lt;0,"(9.9%-0.01%)",
A427&lt;=0.0999,"0%-9.9%",
A427&lt;=0.1999,"10%-19.9%",
A427&lt;=0.2999,"20%-29.9%",
A427&lt;=0.3999,"30%-39.9%",
A427&lt;=0.4999,"40%-49.9%",
A427&lt;=0.5999,"50%-59.9%",
A427&lt;=0.6999,"60%-69.9%",
A427&lt;=0.7999,"70%-79.9%",
A427&lt;=0.8999,"80%-89.9%",
A427&lt;=0.999,"90%-99.9%",
A427&lt;=5,"&gt;100%",
A427&gt;5,"&gt;500%"
)</f>
        <v>10%-19.9%</v>
      </c>
      <c r="H427" s="15">
        <f t="shared" si="18"/>
        <v>0.10003963697167503</v>
      </c>
      <c r="I427" s="15">
        <f t="shared" si="19"/>
        <v>0.10003963697167503</v>
      </c>
      <c r="J427" s="12">
        <f t="shared" si="20"/>
        <v>1</v>
      </c>
    </row>
    <row r="428" spans="1:10" x14ac:dyDescent="0.25">
      <c r="A428" s="50">
        <v>0.10157296112247903</v>
      </c>
      <c r="B428" s="12" t="s">
        <v>1005</v>
      </c>
      <c r="C428" s="18">
        <v>1026.3</v>
      </c>
      <c r="D428" s="51">
        <v>1130.5443300000002</v>
      </c>
      <c r="G428" s="12" t="str" cm="1">
        <f t="array" ref="G428">_xlfn.IFS(
A428&lt;=-1,"(&gt;=100%)",
A428&lt;=-0.9,"(99.9%-90%)",
A428&lt;=-0.8,"(89.9%-80%)",
A428&lt;=-0.7,"(79.9%-70%)",
A428&lt;=-0.6,"(69.9%-60%)",
A428&lt;=-0.5,"(59.9%-50%)",
A428&lt;=-0.4,"(49.9%-40%)",
A428&lt;=-0.3,"(39.9%-30%)",
A428&lt;=-0.2,"(29.9%-20%)",
A428&lt;=-0.1,"(19.9%-10%)",
A428&lt;0,"(9.9%-0.01%)",
A428&lt;=0.0999,"0%-9.9%",
A428&lt;=0.1999,"10%-19.9%",
A428&lt;=0.2999,"20%-29.9%",
A428&lt;=0.3999,"30%-39.9%",
A428&lt;=0.4999,"40%-49.9%",
A428&lt;=0.5999,"50%-59.9%",
A428&lt;=0.6999,"60%-69.9%",
A428&lt;=0.7999,"70%-79.9%",
A428&lt;=0.8999,"80%-89.9%",
A428&lt;=0.999,"90%-99.9%",
A428&lt;=5,"&gt;100%",
A428&gt;5,"&gt;500%"
)</f>
        <v>10%-19.9%</v>
      </c>
      <c r="H428" s="15">
        <f t="shared" si="18"/>
        <v>0.10157296112247903</v>
      </c>
      <c r="I428" s="15">
        <f t="shared" si="19"/>
        <v>0.10157296112247903</v>
      </c>
      <c r="J428" s="12">
        <f t="shared" si="20"/>
        <v>1</v>
      </c>
    </row>
    <row r="429" spans="1:10" x14ac:dyDescent="0.25">
      <c r="A429" s="50">
        <v>0.10554541269056429</v>
      </c>
      <c r="B429" s="12" t="s">
        <v>798</v>
      </c>
      <c r="C429" s="18">
        <v>2761.0980199999999</v>
      </c>
      <c r="D429" s="51">
        <v>3052.5192499999998</v>
      </c>
      <c r="G429" s="12" t="str" cm="1">
        <f t="array" ref="G429">_xlfn.IFS(
A429&lt;=-1,"(&gt;=100%)",
A429&lt;=-0.9,"(99.9%-90%)",
A429&lt;=-0.8,"(89.9%-80%)",
A429&lt;=-0.7,"(79.9%-70%)",
A429&lt;=-0.6,"(69.9%-60%)",
A429&lt;=-0.5,"(59.9%-50%)",
A429&lt;=-0.4,"(49.9%-40%)",
A429&lt;=-0.3,"(39.9%-30%)",
A429&lt;=-0.2,"(29.9%-20%)",
A429&lt;=-0.1,"(19.9%-10%)",
A429&lt;0,"(9.9%-0.01%)",
A429&lt;=0.0999,"0%-9.9%",
A429&lt;=0.1999,"10%-19.9%",
A429&lt;=0.2999,"20%-29.9%",
A429&lt;=0.3999,"30%-39.9%",
A429&lt;=0.4999,"40%-49.9%",
A429&lt;=0.5999,"50%-59.9%",
A429&lt;=0.6999,"60%-69.9%",
A429&lt;=0.7999,"70%-79.9%",
A429&lt;=0.8999,"80%-89.9%",
A429&lt;=0.999,"90%-99.9%",
A429&lt;=5,"&gt;100%",
A429&gt;5,"&gt;500%"
)</f>
        <v>10%-19.9%</v>
      </c>
      <c r="H429" s="15">
        <f t="shared" si="18"/>
        <v>0.10554541269056429</v>
      </c>
      <c r="I429" s="15">
        <f t="shared" si="19"/>
        <v>0.10554541269056429</v>
      </c>
      <c r="J429" s="12">
        <f t="shared" si="20"/>
        <v>1</v>
      </c>
    </row>
    <row r="430" spans="1:10" x14ac:dyDescent="0.25">
      <c r="A430" s="50">
        <v>0.11052129968400197</v>
      </c>
      <c r="B430" s="12" t="s">
        <v>642</v>
      </c>
      <c r="C430" s="18">
        <v>256.64699999999999</v>
      </c>
      <c r="D430" s="51">
        <v>285.01196000000004</v>
      </c>
      <c r="G430" s="12" t="str" cm="1">
        <f t="array" ref="G430">_xlfn.IFS(
A430&lt;=-1,"(&gt;=100%)",
A430&lt;=-0.9,"(99.9%-90%)",
A430&lt;=-0.8,"(89.9%-80%)",
A430&lt;=-0.7,"(79.9%-70%)",
A430&lt;=-0.6,"(69.9%-60%)",
A430&lt;=-0.5,"(59.9%-50%)",
A430&lt;=-0.4,"(49.9%-40%)",
A430&lt;=-0.3,"(39.9%-30%)",
A430&lt;=-0.2,"(29.9%-20%)",
A430&lt;=-0.1,"(19.9%-10%)",
A430&lt;0,"(9.9%-0.01%)",
A430&lt;=0.0999,"0%-9.9%",
A430&lt;=0.1999,"10%-19.9%",
A430&lt;=0.2999,"20%-29.9%",
A430&lt;=0.3999,"30%-39.9%",
A430&lt;=0.4999,"40%-49.9%",
A430&lt;=0.5999,"50%-59.9%",
A430&lt;=0.6999,"60%-69.9%",
A430&lt;=0.7999,"70%-79.9%",
A430&lt;=0.8999,"80%-89.9%",
A430&lt;=0.999,"90%-99.9%",
A430&lt;=5,"&gt;100%",
A430&gt;5,"&gt;500%"
)</f>
        <v>10%-19.9%</v>
      </c>
      <c r="H430" s="15">
        <f t="shared" si="18"/>
        <v>0.11052129968400197</v>
      </c>
      <c r="I430" s="15">
        <f t="shared" si="19"/>
        <v>0.11052129968400197</v>
      </c>
      <c r="J430" s="12">
        <f t="shared" si="20"/>
        <v>1</v>
      </c>
    </row>
    <row r="431" spans="1:10" x14ac:dyDescent="0.25">
      <c r="A431" s="50">
        <v>0.11054116557997264</v>
      </c>
      <c r="B431" s="12" t="s">
        <v>294</v>
      </c>
      <c r="C431" s="18">
        <v>1242.3</v>
      </c>
      <c r="D431" s="51">
        <v>1379.6252899999999</v>
      </c>
      <c r="G431" s="12" t="str" cm="1">
        <f t="array" ref="G431">_xlfn.IFS(
A431&lt;=-1,"(&gt;=100%)",
A431&lt;=-0.9,"(99.9%-90%)",
A431&lt;=-0.8,"(89.9%-80%)",
A431&lt;=-0.7,"(79.9%-70%)",
A431&lt;=-0.6,"(69.9%-60%)",
A431&lt;=-0.5,"(59.9%-50%)",
A431&lt;=-0.4,"(49.9%-40%)",
A431&lt;=-0.3,"(39.9%-30%)",
A431&lt;=-0.2,"(29.9%-20%)",
A431&lt;=-0.1,"(19.9%-10%)",
A431&lt;0,"(9.9%-0.01%)",
A431&lt;=0.0999,"0%-9.9%",
A431&lt;=0.1999,"10%-19.9%",
A431&lt;=0.2999,"20%-29.9%",
A431&lt;=0.3999,"30%-39.9%",
A431&lt;=0.4999,"40%-49.9%",
A431&lt;=0.5999,"50%-59.9%",
A431&lt;=0.6999,"60%-69.9%",
A431&lt;=0.7999,"70%-79.9%",
A431&lt;=0.8999,"80%-89.9%",
A431&lt;=0.999,"90%-99.9%",
A431&lt;=5,"&gt;100%",
A431&gt;5,"&gt;500%"
)</f>
        <v>10%-19.9%</v>
      </c>
      <c r="H431" s="15">
        <f t="shared" si="18"/>
        <v>0.11054116557997264</v>
      </c>
      <c r="I431" s="15">
        <f t="shared" si="19"/>
        <v>0.11054116557997264</v>
      </c>
      <c r="J431" s="12">
        <f t="shared" si="20"/>
        <v>1</v>
      </c>
    </row>
    <row r="432" spans="1:10" x14ac:dyDescent="0.25">
      <c r="A432" s="50">
        <v>0.11188621457189496</v>
      </c>
      <c r="B432" s="12" t="s">
        <v>446</v>
      </c>
      <c r="C432" s="18">
        <v>673.9</v>
      </c>
      <c r="D432" s="51">
        <v>749.30011999999999</v>
      </c>
      <c r="G432" s="12" t="str" cm="1">
        <f t="array" ref="G432">_xlfn.IFS(
A432&lt;=-1,"(&gt;=100%)",
A432&lt;=-0.9,"(99.9%-90%)",
A432&lt;=-0.8,"(89.9%-80%)",
A432&lt;=-0.7,"(79.9%-70%)",
A432&lt;=-0.6,"(69.9%-60%)",
A432&lt;=-0.5,"(59.9%-50%)",
A432&lt;=-0.4,"(49.9%-40%)",
A432&lt;=-0.3,"(39.9%-30%)",
A432&lt;=-0.2,"(29.9%-20%)",
A432&lt;=-0.1,"(19.9%-10%)",
A432&lt;0,"(9.9%-0.01%)",
A432&lt;=0.0999,"0%-9.9%",
A432&lt;=0.1999,"10%-19.9%",
A432&lt;=0.2999,"20%-29.9%",
A432&lt;=0.3999,"30%-39.9%",
A432&lt;=0.4999,"40%-49.9%",
A432&lt;=0.5999,"50%-59.9%",
A432&lt;=0.6999,"60%-69.9%",
A432&lt;=0.7999,"70%-79.9%",
A432&lt;=0.8999,"80%-89.9%",
A432&lt;=0.999,"90%-99.9%",
A432&lt;=5,"&gt;100%",
A432&gt;5,"&gt;500%"
)</f>
        <v>10%-19.9%</v>
      </c>
      <c r="H432" s="15">
        <f t="shared" si="18"/>
        <v>0.11188621457189496</v>
      </c>
      <c r="I432" s="15">
        <f t="shared" si="19"/>
        <v>0.11188621457189496</v>
      </c>
      <c r="J432" s="12">
        <f t="shared" si="20"/>
        <v>1</v>
      </c>
    </row>
    <row r="433" spans="1:10" x14ac:dyDescent="0.25">
      <c r="A433" s="50">
        <v>0.11262920450576093</v>
      </c>
      <c r="B433" s="12" t="s">
        <v>830</v>
      </c>
      <c r="C433" s="18">
        <v>846.77193999999997</v>
      </c>
      <c r="D433" s="51">
        <v>942.14318999999989</v>
      </c>
      <c r="G433" s="12" t="str" cm="1">
        <f t="array" ref="G433">_xlfn.IFS(
A433&lt;=-1,"(&gt;=100%)",
A433&lt;=-0.9,"(99.9%-90%)",
A433&lt;=-0.8,"(89.9%-80%)",
A433&lt;=-0.7,"(79.9%-70%)",
A433&lt;=-0.6,"(69.9%-60%)",
A433&lt;=-0.5,"(59.9%-50%)",
A433&lt;=-0.4,"(49.9%-40%)",
A433&lt;=-0.3,"(39.9%-30%)",
A433&lt;=-0.2,"(29.9%-20%)",
A433&lt;=-0.1,"(19.9%-10%)",
A433&lt;0,"(9.9%-0.01%)",
A433&lt;=0.0999,"0%-9.9%",
A433&lt;=0.1999,"10%-19.9%",
A433&lt;=0.2999,"20%-29.9%",
A433&lt;=0.3999,"30%-39.9%",
A433&lt;=0.4999,"40%-49.9%",
A433&lt;=0.5999,"50%-59.9%",
A433&lt;=0.6999,"60%-69.9%",
A433&lt;=0.7999,"70%-79.9%",
A433&lt;=0.8999,"80%-89.9%",
A433&lt;=0.999,"90%-99.9%",
A433&lt;=5,"&gt;100%",
A433&gt;5,"&gt;500%"
)</f>
        <v>10%-19.9%</v>
      </c>
      <c r="H433" s="15">
        <f t="shared" si="18"/>
        <v>0.11262920450576093</v>
      </c>
      <c r="I433" s="15">
        <f t="shared" si="19"/>
        <v>0.11262920450576093</v>
      </c>
      <c r="J433" s="12">
        <f t="shared" si="20"/>
        <v>1</v>
      </c>
    </row>
    <row r="434" spans="1:10" x14ac:dyDescent="0.25">
      <c r="A434" s="50">
        <v>0.11328773400971577</v>
      </c>
      <c r="B434" s="12" t="s">
        <v>556</v>
      </c>
      <c r="C434" s="18">
        <v>1097.604</v>
      </c>
      <c r="D434" s="51">
        <v>1221.9490700000001</v>
      </c>
      <c r="G434" s="12" t="str" cm="1">
        <f t="array" ref="G434">_xlfn.IFS(
A434&lt;=-1,"(&gt;=100%)",
A434&lt;=-0.9,"(99.9%-90%)",
A434&lt;=-0.8,"(89.9%-80%)",
A434&lt;=-0.7,"(79.9%-70%)",
A434&lt;=-0.6,"(69.9%-60%)",
A434&lt;=-0.5,"(59.9%-50%)",
A434&lt;=-0.4,"(49.9%-40%)",
A434&lt;=-0.3,"(39.9%-30%)",
A434&lt;=-0.2,"(29.9%-20%)",
A434&lt;=-0.1,"(19.9%-10%)",
A434&lt;0,"(9.9%-0.01%)",
A434&lt;=0.0999,"0%-9.9%",
A434&lt;=0.1999,"10%-19.9%",
A434&lt;=0.2999,"20%-29.9%",
A434&lt;=0.3999,"30%-39.9%",
A434&lt;=0.4999,"40%-49.9%",
A434&lt;=0.5999,"50%-59.9%",
A434&lt;=0.6999,"60%-69.9%",
A434&lt;=0.7999,"70%-79.9%",
A434&lt;=0.8999,"80%-89.9%",
A434&lt;=0.999,"90%-99.9%",
A434&lt;=5,"&gt;100%",
A434&gt;5,"&gt;500%"
)</f>
        <v>10%-19.9%</v>
      </c>
      <c r="H434" s="15">
        <f t="shared" si="18"/>
        <v>0.11328773400971577</v>
      </c>
      <c r="I434" s="15">
        <f t="shared" si="19"/>
        <v>0.11328773400971577</v>
      </c>
      <c r="J434" s="12">
        <f t="shared" si="20"/>
        <v>1</v>
      </c>
    </row>
    <row r="435" spans="1:10" x14ac:dyDescent="0.25">
      <c r="A435" s="50">
        <v>0.11371857735125035</v>
      </c>
      <c r="B435" s="12" t="s">
        <v>824</v>
      </c>
      <c r="C435" s="18">
        <v>1432.6215099999999</v>
      </c>
      <c r="D435" s="51">
        <v>1595.53719</v>
      </c>
      <c r="G435" s="12" t="str" cm="1">
        <f t="array" ref="G435">_xlfn.IFS(
A435&lt;=-1,"(&gt;=100%)",
A435&lt;=-0.9,"(99.9%-90%)",
A435&lt;=-0.8,"(89.9%-80%)",
A435&lt;=-0.7,"(79.9%-70%)",
A435&lt;=-0.6,"(69.9%-60%)",
A435&lt;=-0.5,"(59.9%-50%)",
A435&lt;=-0.4,"(49.9%-40%)",
A435&lt;=-0.3,"(39.9%-30%)",
A435&lt;=-0.2,"(29.9%-20%)",
A435&lt;=-0.1,"(19.9%-10%)",
A435&lt;0,"(9.9%-0.01%)",
A435&lt;=0.0999,"0%-9.9%",
A435&lt;=0.1999,"10%-19.9%",
A435&lt;=0.2999,"20%-29.9%",
A435&lt;=0.3999,"30%-39.9%",
A435&lt;=0.4999,"40%-49.9%",
A435&lt;=0.5999,"50%-59.9%",
A435&lt;=0.6999,"60%-69.9%",
A435&lt;=0.7999,"70%-79.9%",
A435&lt;=0.8999,"80%-89.9%",
A435&lt;=0.999,"90%-99.9%",
A435&lt;=5,"&gt;100%",
A435&gt;5,"&gt;500%"
)</f>
        <v>10%-19.9%</v>
      </c>
      <c r="H435" s="15">
        <f t="shared" si="18"/>
        <v>0.11371857735125035</v>
      </c>
      <c r="I435" s="15">
        <f t="shared" si="19"/>
        <v>0.11371857735125035</v>
      </c>
      <c r="J435" s="12">
        <f t="shared" si="20"/>
        <v>1</v>
      </c>
    </row>
    <row r="436" spans="1:10" x14ac:dyDescent="0.25">
      <c r="A436" s="50">
        <v>0.11615937777777768</v>
      </c>
      <c r="B436" s="12" t="s">
        <v>727</v>
      </c>
      <c r="C436" s="18">
        <v>225</v>
      </c>
      <c r="D436" s="51">
        <v>251.13585999999998</v>
      </c>
      <c r="G436" s="12" t="str" cm="1">
        <f t="array" ref="G436">_xlfn.IFS(
A436&lt;=-1,"(&gt;=100%)",
A436&lt;=-0.9,"(99.9%-90%)",
A436&lt;=-0.8,"(89.9%-80%)",
A436&lt;=-0.7,"(79.9%-70%)",
A436&lt;=-0.6,"(69.9%-60%)",
A436&lt;=-0.5,"(59.9%-50%)",
A436&lt;=-0.4,"(49.9%-40%)",
A436&lt;=-0.3,"(39.9%-30%)",
A436&lt;=-0.2,"(29.9%-20%)",
A436&lt;=-0.1,"(19.9%-10%)",
A436&lt;0,"(9.9%-0.01%)",
A436&lt;=0.0999,"0%-9.9%",
A436&lt;=0.1999,"10%-19.9%",
A436&lt;=0.2999,"20%-29.9%",
A436&lt;=0.3999,"30%-39.9%",
A436&lt;=0.4999,"40%-49.9%",
A436&lt;=0.5999,"50%-59.9%",
A436&lt;=0.6999,"60%-69.9%",
A436&lt;=0.7999,"70%-79.9%",
A436&lt;=0.8999,"80%-89.9%",
A436&lt;=0.999,"90%-99.9%",
A436&lt;=5,"&gt;100%",
A436&gt;5,"&gt;500%"
)</f>
        <v>10%-19.9%</v>
      </c>
      <c r="H436" s="15">
        <f t="shared" si="18"/>
        <v>0.11615937777777768</v>
      </c>
      <c r="I436" s="15">
        <f t="shared" si="19"/>
        <v>0.11615937777777768</v>
      </c>
      <c r="J436" s="12">
        <f t="shared" si="20"/>
        <v>1</v>
      </c>
    </row>
    <row r="437" spans="1:10" x14ac:dyDescent="0.25">
      <c r="A437" s="50">
        <v>0.11704147771093641</v>
      </c>
      <c r="B437" s="12" t="s">
        <v>501</v>
      </c>
      <c r="C437" s="18">
        <v>648.29999999999995</v>
      </c>
      <c r="D437" s="51">
        <v>724.17799000000002</v>
      </c>
      <c r="G437" s="12" t="str" cm="1">
        <f t="array" ref="G437">_xlfn.IFS(
A437&lt;=-1,"(&gt;=100%)",
A437&lt;=-0.9,"(99.9%-90%)",
A437&lt;=-0.8,"(89.9%-80%)",
A437&lt;=-0.7,"(79.9%-70%)",
A437&lt;=-0.6,"(69.9%-60%)",
A437&lt;=-0.5,"(59.9%-50%)",
A437&lt;=-0.4,"(49.9%-40%)",
A437&lt;=-0.3,"(39.9%-30%)",
A437&lt;=-0.2,"(29.9%-20%)",
A437&lt;=-0.1,"(19.9%-10%)",
A437&lt;0,"(9.9%-0.01%)",
A437&lt;=0.0999,"0%-9.9%",
A437&lt;=0.1999,"10%-19.9%",
A437&lt;=0.2999,"20%-29.9%",
A437&lt;=0.3999,"30%-39.9%",
A437&lt;=0.4999,"40%-49.9%",
A437&lt;=0.5999,"50%-59.9%",
A437&lt;=0.6999,"60%-69.9%",
A437&lt;=0.7999,"70%-79.9%",
A437&lt;=0.8999,"80%-89.9%",
A437&lt;=0.999,"90%-99.9%",
A437&lt;=5,"&gt;100%",
A437&gt;5,"&gt;500%"
)</f>
        <v>10%-19.9%</v>
      </c>
      <c r="H437" s="15">
        <f t="shared" si="18"/>
        <v>0.11704147771093641</v>
      </c>
      <c r="I437" s="15">
        <f t="shared" si="19"/>
        <v>0.11704147771093641</v>
      </c>
      <c r="J437" s="12">
        <f t="shared" si="20"/>
        <v>1</v>
      </c>
    </row>
    <row r="438" spans="1:10" x14ac:dyDescent="0.25">
      <c r="A438" s="50">
        <v>0.1202398229166666</v>
      </c>
      <c r="B438" s="12" t="s">
        <v>935</v>
      </c>
      <c r="C438" s="18">
        <v>1920</v>
      </c>
      <c r="D438" s="51">
        <v>2150.8604599999999</v>
      </c>
      <c r="G438" s="12" t="str" cm="1">
        <f t="array" ref="G438">_xlfn.IFS(
A438&lt;=-1,"(&gt;=100%)",
A438&lt;=-0.9,"(99.9%-90%)",
A438&lt;=-0.8,"(89.9%-80%)",
A438&lt;=-0.7,"(79.9%-70%)",
A438&lt;=-0.6,"(69.9%-60%)",
A438&lt;=-0.5,"(59.9%-50%)",
A438&lt;=-0.4,"(49.9%-40%)",
A438&lt;=-0.3,"(39.9%-30%)",
A438&lt;=-0.2,"(29.9%-20%)",
A438&lt;=-0.1,"(19.9%-10%)",
A438&lt;0,"(9.9%-0.01%)",
A438&lt;=0.0999,"0%-9.9%",
A438&lt;=0.1999,"10%-19.9%",
A438&lt;=0.2999,"20%-29.9%",
A438&lt;=0.3999,"30%-39.9%",
A438&lt;=0.4999,"40%-49.9%",
A438&lt;=0.5999,"50%-59.9%",
A438&lt;=0.6999,"60%-69.9%",
A438&lt;=0.7999,"70%-79.9%",
A438&lt;=0.8999,"80%-89.9%",
A438&lt;=0.999,"90%-99.9%",
A438&lt;=5,"&gt;100%",
A438&gt;5,"&gt;500%"
)</f>
        <v>10%-19.9%</v>
      </c>
      <c r="H438" s="15">
        <f t="shared" si="18"/>
        <v>0.1202398229166666</v>
      </c>
      <c r="I438" s="15">
        <f t="shared" si="19"/>
        <v>0.1202398229166666</v>
      </c>
      <c r="J438" s="12">
        <f t="shared" si="20"/>
        <v>1</v>
      </c>
    </row>
    <row r="439" spans="1:10" x14ac:dyDescent="0.25">
      <c r="A439" s="50">
        <v>0.1224957247931351</v>
      </c>
      <c r="B439" s="12" t="s">
        <v>1019</v>
      </c>
      <c r="C439" s="18">
        <v>652.6</v>
      </c>
      <c r="D439" s="51">
        <v>732.54070999999999</v>
      </c>
      <c r="G439" s="12" t="str" cm="1">
        <f t="array" ref="G439">_xlfn.IFS(
A439&lt;=-1,"(&gt;=100%)",
A439&lt;=-0.9,"(99.9%-90%)",
A439&lt;=-0.8,"(89.9%-80%)",
A439&lt;=-0.7,"(79.9%-70%)",
A439&lt;=-0.6,"(69.9%-60%)",
A439&lt;=-0.5,"(59.9%-50%)",
A439&lt;=-0.4,"(49.9%-40%)",
A439&lt;=-0.3,"(39.9%-30%)",
A439&lt;=-0.2,"(29.9%-20%)",
A439&lt;=-0.1,"(19.9%-10%)",
A439&lt;0,"(9.9%-0.01%)",
A439&lt;=0.0999,"0%-9.9%",
A439&lt;=0.1999,"10%-19.9%",
A439&lt;=0.2999,"20%-29.9%",
A439&lt;=0.3999,"30%-39.9%",
A439&lt;=0.4999,"40%-49.9%",
A439&lt;=0.5999,"50%-59.9%",
A439&lt;=0.6999,"60%-69.9%",
A439&lt;=0.7999,"70%-79.9%",
A439&lt;=0.8999,"80%-89.9%",
A439&lt;=0.999,"90%-99.9%",
A439&lt;=5,"&gt;100%",
A439&gt;5,"&gt;500%"
)</f>
        <v>10%-19.9%</v>
      </c>
      <c r="H439" s="15">
        <f t="shared" si="18"/>
        <v>0.1224957247931351</v>
      </c>
      <c r="I439" s="15">
        <f t="shared" si="19"/>
        <v>0.1224957247931351</v>
      </c>
      <c r="J439" s="12">
        <f t="shared" si="20"/>
        <v>1</v>
      </c>
    </row>
    <row r="440" spans="1:10" x14ac:dyDescent="0.25">
      <c r="A440" s="50">
        <v>0.12712674835915871</v>
      </c>
      <c r="B440" s="12" t="s">
        <v>554</v>
      </c>
      <c r="C440" s="18">
        <v>944.02800000000002</v>
      </c>
      <c r="D440" s="51">
        <v>1064.0392099999999</v>
      </c>
      <c r="G440" s="12" t="str" cm="1">
        <f t="array" ref="G440">_xlfn.IFS(
A440&lt;=-1,"(&gt;=100%)",
A440&lt;=-0.9,"(99.9%-90%)",
A440&lt;=-0.8,"(89.9%-80%)",
A440&lt;=-0.7,"(79.9%-70%)",
A440&lt;=-0.6,"(69.9%-60%)",
A440&lt;=-0.5,"(59.9%-50%)",
A440&lt;=-0.4,"(49.9%-40%)",
A440&lt;=-0.3,"(39.9%-30%)",
A440&lt;=-0.2,"(29.9%-20%)",
A440&lt;=-0.1,"(19.9%-10%)",
A440&lt;0,"(9.9%-0.01%)",
A440&lt;=0.0999,"0%-9.9%",
A440&lt;=0.1999,"10%-19.9%",
A440&lt;=0.2999,"20%-29.9%",
A440&lt;=0.3999,"30%-39.9%",
A440&lt;=0.4999,"40%-49.9%",
A440&lt;=0.5999,"50%-59.9%",
A440&lt;=0.6999,"60%-69.9%",
A440&lt;=0.7999,"70%-79.9%",
A440&lt;=0.8999,"80%-89.9%",
A440&lt;=0.999,"90%-99.9%",
A440&lt;=5,"&gt;100%",
A440&gt;5,"&gt;500%"
)</f>
        <v>10%-19.9%</v>
      </c>
      <c r="H440" s="15">
        <f t="shared" si="18"/>
        <v>0.12712674835915871</v>
      </c>
      <c r="I440" s="15">
        <f t="shared" si="19"/>
        <v>0.12712674835915871</v>
      </c>
      <c r="J440" s="12">
        <f t="shared" si="20"/>
        <v>1</v>
      </c>
    </row>
    <row r="441" spans="1:10" x14ac:dyDescent="0.25">
      <c r="A441" s="50">
        <v>0.1274953786191538</v>
      </c>
      <c r="B441" s="12" t="s">
        <v>997</v>
      </c>
      <c r="C441" s="18">
        <v>359.2</v>
      </c>
      <c r="D441" s="51">
        <v>404.99634000000003</v>
      </c>
      <c r="G441" s="12" t="str" cm="1">
        <f t="array" ref="G441">_xlfn.IFS(
A441&lt;=-1,"(&gt;=100%)",
A441&lt;=-0.9,"(99.9%-90%)",
A441&lt;=-0.8,"(89.9%-80%)",
A441&lt;=-0.7,"(79.9%-70%)",
A441&lt;=-0.6,"(69.9%-60%)",
A441&lt;=-0.5,"(59.9%-50%)",
A441&lt;=-0.4,"(49.9%-40%)",
A441&lt;=-0.3,"(39.9%-30%)",
A441&lt;=-0.2,"(29.9%-20%)",
A441&lt;=-0.1,"(19.9%-10%)",
A441&lt;0,"(9.9%-0.01%)",
A441&lt;=0.0999,"0%-9.9%",
A441&lt;=0.1999,"10%-19.9%",
A441&lt;=0.2999,"20%-29.9%",
A441&lt;=0.3999,"30%-39.9%",
A441&lt;=0.4999,"40%-49.9%",
A441&lt;=0.5999,"50%-59.9%",
A441&lt;=0.6999,"60%-69.9%",
A441&lt;=0.7999,"70%-79.9%",
A441&lt;=0.8999,"80%-89.9%",
A441&lt;=0.999,"90%-99.9%",
A441&lt;=5,"&gt;100%",
A441&gt;5,"&gt;500%"
)</f>
        <v>10%-19.9%</v>
      </c>
      <c r="H441" s="15">
        <f t="shared" si="18"/>
        <v>0.1274953786191538</v>
      </c>
      <c r="I441" s="15">
        <f t="shared" si="19"/>
        <v>0.1274953786191538</v>
      </c>
      <c r="J441" s="12">
        <f t="shared" si="20"/>
        <v>1</v>
      </c>
    </row>
    <row r="442" spans="1:10" x14ac:dyDescent="0.25">
      <c r="A442" s="50">
        <v>0.12880231039678558</v>
      </c>
      <c r="B442" s="12" t="s">
        <v>229</v>
      </c>
      <c r="C442" s="18">
        <v>199.1</v>
      </c>
      <c r="D442" s="51">
        <v>224.74454</v>
      </c>
      <c r="G442" s="12" t="str" cm="1">
        <f t="array" ref="G442">_xlfn.IFS(
A442&lt;=-1,"(&gt;=100%)",
A442&lt;=-0.9,"(99.9%-90%)",
A442&lt;=-0.8,"(89.9%-80%)",
A442&lt;=-0.7,"(79.9%-70%)",
A442&lt;=-0.6,"(69.9%-60%)",
A442&lt;=-0.5,"(59.9%-50%)",
A442&lt;=-0.4,"(49.9%-40%)",
A442&lt;=-0.3,"(39.9%-30%)",
A442&lt;=-0.2,"(29.9%-20%)",
A442&lt;=-0.1,"(19.9%-10%)",
A442&lt;0,"(9.9%-0.01%)",
A442&lt;=0.0999,"0%-9.9%",
A442&lt;=0.1999,"10%-19.9%",
A442&lt;=0.2999,"20%-29.9%",
A442&lt;=0.3999,"30%-39.9%",
A442&lt;=0.4999,"40%-49.9%",
A442&lt;=0.5999,"50%-59.9%",
A442&lt;=0.6999,"60%-69.9%",
A442&lt;=0.7999,"70%-79.9%",
A442&lt;=0.8999,"80%-89.9%",
A442&lt;=0.999,"90%-99.9%",
A442&lt;=5,"&gt;100%",
A442&gt;5,"&gt;500%"
)</f>
        <v>10%-19.9%</v>
      </c>
      <c r="H442" s="15">
        <f t="shared" si="18"/>
        <v>0.12880231039678558</v>
      </c>
      <c r="I442" s="15">
        <f t="shared" si="19"/>
        <v>0.12880231039678558</v>
      </c>
      <c r="J442" s="12">
        <f t="shared" si="20"/>
        <v>1</v>
      </c>
    </row>
    <row r="443" spans="1:10" x14ac:dyDescent="0.25">
      <c r="A443" s="50">
        <v>0.1303870907627801</v>
      </c>
      <c r="B443" s="12" t="s">
        <v>746</v>
      </c>
      <c r="C443" s="18">
        <v>2361.1</v>
      </c>
      <c r="D443" s="51">
        <v>2668.95696</v>
      </c>
      <c r="G443" s="12" t="str" cm="1">
        <f t="array" ref="G443">_xlfn.IFS(
A443&lt;=-1,"(&gt;=100%)",
A443&lt;=-0.9,"(99.9%-90%)",
A443&lt;=-0.8,"(89.9%-80%)",
A443&lt;=-0.7,"(79.9%-70%)",
A443&lt;=-0.6,"(69.9%-60%)",
A443&lt;=-0.5,"(59.9%-50%)",
A443&lt;=-0.4,"(49.9%-40%)",
A443&lt;=-0.3,"(39.9%-30%)",
A443&lt;=-0.2,"(29.9%-20%)",
A443&lt;=-0.1,"(19.9%-10%)",
A443&lt;0,"(9.9%-0.01%)",
A443&lt;=0.0999,"0%-9.9%",
A443&lt;=0.1999,"10%-19.9%",
A443&lt;=0.2999,"20%-29.9%",
A443&lt;=0.3999,"30%-39.9%",
A443&lt;=0.4999,"40%-49.9%",
A443&lt;=0.5999,"50%-59.9%",
A443&lt;=0.6999,"60%-69.9%",
A443&lt;=0.7999,"70%-79.9%",
A443&lt;=0.8999,"80%-89.9%",
A443&lt;=0.999,"90%-99.9%",
A443&lt;=5,"&gt;100%",
A443&gt;5,"&gt;500%"
)</f>
        <v>10%-19.9%</v>
      </c>
      <c r="H443" s="15">
        <f t="shared" si="18"/>
        <v>0.1303870907627801</v>
      </c>
      <c r="I443" s="15">
        <f t="shared" si="19"/>
        <v>0.1303870907627801</v>
      </c>
      <c r="J443" s="12">
        <f t="shared" si="20"/>
        <v>1</v>
      </c>
    </row>
    <row r="444" spans="1:10" x14ac:dyDescent="0.25">
      <c r="A444" s="50">
        <v>0.13402369843527739</v>
      </c>
      <c r="B444" s="12" t="s">
        <v>201</v>
      </c>
      <c r="C444" s="18">
        <v>351.5</v>
      </c>
      <c r="D444" s="51">
        <v>398.60933</v>
      </c>
      <c r="G444" s="12" t="str" cm="1">
        <f t="array" ref="G444">_xlfn.IFS(
A444&lt;=-1,"(&gt;=100%)",
A444&lt;=-0.9,"(99.9%-90%)",
A444&lt;=-0.8,"(89.9%-80%)",
A444&lt;=-0.7,"(79.9%-70%)",
A444&lt;=-0.6,"(69.9%-60%)",
A444&lt;=-0.5,"(59.9%-50%)",
A444&lt;=-0.4,"(49.9%-40%)",
A444&lt;=-0.3,"(39.9%-30%)",
A444&lt;=-0.2,"(29.9%-20%)",
A444&lt;=-0.1,"(19.9%-10%)",
A444&lt;0,"(9.9%-0.01%)",
A444&lt;=0.0999,"0%-9.9%",
A444&lt;=0.1999,"10%-19.9%",
A444&lt;=0.2999,"20%-29.9%",
A444&lt;=0.3999,"30%-39.9%",
A444&lt;=0.4999,"40%-49.9%",
A444&lt;=0.5999,"50%-59.9%",
A444&lt;=0.6999,"60%-69.9%",
A444&lt;=0.7999,"70%-79.9%",
A444&lt;=0.8999,"80%-89.9%",
A444&lt;=0.999,"90%-99.9%",
A444&lt;=5,"&gt;100%",
A444&gt;5,"&gt;500%"
)</f>
        <v>10%-19.9%</v>
      </c>
      <c r="H444" s="15">
        <f t="shared" si="18"/>
        <v>0.13402369843527739</v>
      </c>
      <c r="I444" s="15">
        <f t="shared" si="19"/>
        <v>0.13402369843527739</v>
      </c>
      <c r="J444" s="12">
        <f t="shared" si="20"/>
        <v>1</v>
      </c>
    </row>
    <row r="445" spans="1:10" x14ac:dyDescent="0.25">
      <c r="A445" s="50">
        <v>0.14159390178089579</v>
      </c>
      <c r="B445" s="12" t="s">
        <v>999</v>
      </c>
      <c r="C445" s="18">
        <v>370.6</v>
      </c>
      <c r="D445" s="51">
        <v>423.07470000000001</v>
      </c>
      <c r="G445" s="12" t="str" cm="1">
        <f t="array" ref="G445">_xlfn.IFS(
A445&lt;=-1,"(&gt;=100%)",
A445&lt;=-0.9,"(99.9%-90%)",
A445&lt;=-0.8,"(89.9%-80%)",
A445&lt;=-0.7,"(79.9%-70%)",
A445&lt;=-0.6,"(69.9%-60%)",
A445&lt;=-0.5,"(59.9%-50%)",
A445&lt;=-0.4,"(49.9%-40%)",
A445&lt;=-0.3,"(39.9%-30%)",
A445&lt;=-0.2,"(29.9%-20%)",
A445&lt;=-0.1,"(19.9%-10%)",
A445&lt;0,"(9.9%-0.01%)",
A445&lt;=0.0999,"0%-9.9%",
A445&lt;=0.1999,"10%-19.9%",
A445&lt;=0.2999,"20%-29.9%",
A445&lt;=0.3999,"30%-39.9%",
A445&lt;=0.4999,"40%-49.9%",
A445&lt;=0.5999,"50%-59.9%",
A445&lt;=0.6999,"60%-69.9%",
A445&lt;=0.7999,"70%-79.9%",
A445&lt;=0.8999,"80%-89.9%",
A445&lt;=0.999,"90%-99.9%",
A445&lt;=5,"&gt;100%",
A445&gt;5,"&gt;500%"
)</f>
        <v>10%-19.9%</v>
      </c>
      <c r="H445" s="15">
        <f t="shared" si="18"/>
        <v>0.14159390178089579</v>
      </c>
      <c r="I445" s="15">
        <f t="shared" si="19"/>
        <v>0.14159390178089579</v>
      </c>
      <c r="J445" s="12">
        <f t="shared" si="20"/>
        <v>1</v>
      </c>
    </row>
    <row r="446" spans="1:10" x14ac:dyDescent="0.25">
      <c r="A446" s="50">
        <v>0.14383051969113334</v>
      </c>
      <c r="B446" s="12" t="s">
        <v>562</v>
      </c>
      <c r="C446" s="18">
        <v>1069.847</v>
      </c>
      <c r="D446" s="51">
        <v>1223.7236499999999</v>
      </c>
      <c r="G446" s="12" t="str" cm="1">
        <f t="array" ref="G446">_xlfn.IFS(
A446&lt;=-1,"(&gt;=100%)",
A446&lt;=-0.9,"(99.9%-90%)",
A446&lt;=-0.8,"(89.9%-80%)",
A446&lt;=-0.7,"(79.9%-70%)",
A446&lt;=-0.6,"(69.9%-60%)",
A446&lt;=-0.5,"(59.9%-50%)",
A446&lt;=-0.4,"(49.9%-40%)",
A446&lt;=-0.3,"(39.9%-30%)",
A446&lt;=-0.2,"(29.9%-20%)",
A446&lt;=-0.1,"(19.9%-10%)",
A446&lt;0,"(9.9%-0.01%)",
A446&lt;=0.0999,"0%-9.9%",
A446&lt;=0.1999,"10%-19.9%",
A446&lt;=0.2999,"20%-29.9%",
A446&lt;=0.3999,"30%-39.9%",
A446&lt;=0.4999,"40%-49.9%",
A446&lt;=0.5999,"50%-59.9%",
A446&lt;=0.6999,"60%-69.9%",
A446&lt;=0.7999,"70%-79.9%",
A446&lt;=0.8999,"80%-89.9%",
A446&lt;=0.999,"90%-99.9%",
A446&lt;=5,"&gt;100%",
A446&gt;5,"&gt;500%"
)</f>
        <v>10%-19.9%</v>
      </c>
      <c r="H446" s="15">
        <f t="shared" si="18"/>
        <v>0.14383051969113334</v>
      </c>
      <c r="I446" s="15">
        <f t="shared" si="19"/>
        <v>0.14383051969113334</v>
      </c>
      <c r="J446" s="12">
        <f t="shared" si="20"/>
        <v>1</v>
      </c>
    </row>
    <row r="447" spans="1:10" x14ac:dyDescent="0.25">
      <c r="A447" s="50">
        <v>0.14715274390243893</v>
      </c>
      <c r="B447" s="12" t="s">
        <v>385</v>
      </c>
      <c r="C447" s="18">
        <v>196.8</v>
      </c>
      <c r="D447" s="51">
        <v>225.75966</v>
      </c>
      <c r="G447" s="12" t="str" cm="1">
        <f t="array" ref="G447">_xlfn.IFS(
A447&lt;=-1,"(&gt;=100%)",
A447&lt;=-0.9,"(99.9%-90%)",
A447&lt;=-0.8,"(89.9%-80%)",
A447&lt;=-0.7,"(79.9%-70%)",
A447&lt;=-0.6,"(69.9%-60%)",
A447&lt;=-0.5,"(59.9%-50%)",
A447&lt;=-0.4,"(49.9%-40%)",
A447&lt;=-0.3,"(39.9%-30%)",
A447&lt;=-0.2,"(29.9%-20%)",
A447&lt;=-0.1,"(19.9%-10%)",
A447&lt;0,"(9.9%-0.01%)",
A447&lt;=0.0999,"0%-9.9%",
A447&lt;=0.1999,"10%-19.9%",
A447&lt;=0.2999,"20%-29.9%",
A447&lt;=0.3999,"30%-39.9%",
A447&lt;=0.4999,"40%-49.9%",
A447&lt;=0.5999,"50%-59.9%",
A447&lt;=0.6999,"60%-69.9%",
A447&lt;=0.7999,"70%-79.9%",
A447&lt;=0.8999,"80%-89.9%",
A447&lt;=0.999,"90%-99.9%",
A447&lt;=5,"&gt;100%",
A447&gt;5,"&gt;500%"
)</f>
        <v>10%-19.9%</v>
      </c>
      <c r="H447" s="15">
        <f t="shared" si="18"/>
        <v>0.14715274390243893</v>
      </c>
      <c r="I447" s="15">
        <f t="shared" si="19"/>
        <v>0.14715274390243893</v>
      </c>
      <c r="J447" s="12">
        <f t="shared" si="20"/>
        <v>1</v>
      </c>
    </row>
    <row r="448" spans="1:10" x14ac:dyDescent="0.25">
      <c r="A448" s="50">
        <v>0.14726096337180114</v>
      </c>
      <c r="B448" s="12" t="s">
        <v>107</v>
      </c>
      <c r="C448" s="18">
        <v>199.3</v>
      </c>
      <c r="D448" s="51">
        <v>228.64910999999998</v>
      </c>
      <c r="G448" s="12" t="str" cm="1">
        <f t="array" ref="G448">_xlfn.IFS(
A448&lt;=-1,"(&gt;=100%)",
A448&lt;=-0.9,"(99.9%-90%)",
A448&lt;=-0.8,"(89.9%-80%)",
A448&lt;=-0.7,"(79.9%-70%)",
A448&lt;=-0.6,"(69.9%-60%)",
A448&lt;=-0.5,"(59.9%-50%)",
A448&lt;=-0.4,"(49.9%-40%)",
A448&lt;=-0.3,"(39.9%-30%)",
A448&lt;=-0.2,"(29.9%-20%)",
A448&lt;=-0.1,"(19.9%-10%)",
A448&lt;0,"(9.9%-0.01%)",
A448&lt;=0.0999,"0%-9.9%",
A448&lt;=0.1999,"10%-19.9%",
A448&lt;=0.2999,"20%-29.9%",
A448&lt;=0.3999,"30%-39.9%",
A448&lt;=0.4999,"40%-49.9%",
A448&lt;=0.5999,"50%-59.9%",
A448&lt;=0.6999,"60%-69.9%",
A448&lt;=0.7999,"70%-79.9%",
A448&lt;=0.8999,"80%-89.9%",
A448&lt;=0.999,"90%-99.9%",
A448&lt;=5,"&gt;100%",
A448&gt;5,"&gt;500%"
)</f>
        <v>10%-19.9%</v>
      </c>
      <c r="H448" s="15">
        <f t="shared" si="18"/>
        <v>0.14726096337180114</v>
      </c>
      <c r="I448" s="15">
        <f t="shared" si="19"/>
        <v>0.14726096337180114</v>
      </c>
      <c r="J448" s="12">
        <f t="shared" si="20"/>
        <v>1</v>
      </c>
    </row>
    <row r="449" spans="1:10" x14ac:dyDescent="0.25">
      <c r="A449" s="50">
        <v>0.15261582386067071</v>
      </c>
      <c r="B449" s="12" t="s">
        <v>398</v>
      </c>
      <c r="C449" s="18">
        <v>1340.2989599999999</v>
      </c>
      <c r="D449" s="51">
        <v>1544.84979</v>
      </c>
      <c r="G449" s="12" t="str" cm="1">
        <f t="array" ref="G449">_xlfn.IFS(
A449&lt;=-1,"(&gt;=100%)",
A449&lt;=-0.9,"(99.9%-90%)",
A449&lt;=-0.8,"(89.9%-80%)",
A449&lt;=-0.7,"(79.9%-70%)",
A449&lt;=-0.6,"(69.9%-60%)",
A449&lt;=-0.5,"(59.9%-50%)",
A449&lt;=-0.4,"(49.9%-40%)",
A449&lt;=-0.3,"(39.9%-30%)",
A449&lt;=-0.2,"(29.9%-20%)",
A449&lt;=-0.1,"(19.9%-10%)",
A449&lt;0,"(9.9%-0.01%)",
A449&lt;=0.0999,"0%-9.9%",
A449&lt;=0.1999,"10%-19.9%",
A449&lt;=0.2999,"20%-29.9%",
A449&lt;=0.3999,"30%-39.9%",
A449&lt;=0.4999,"40%-49.9%",
A449&lt;=0.5999,"50%-59.9%",
A449&lt;=0.6999,"60%-69.9%",
A449&lt;=0.7999,"70%-79.9%",
A449&lt;=0.8999,"80%-89.9%",
A449&lt;=0.999,"90%-99.9%",
A449&lt;=5,"&gt;100%",
A449&gt;5,"&gt;500%"
)</f>
        <v>10%-19.9%</v>
      </c>
      <c r="H449" s="15">
        <f t="shared" si="18"/>
        <v>0.15261582386067071</v>
      </c>
      <c r="I449" s="15">
        <f t="shared" si="19"/>
        <v>0.15261582386067071</v>
      </c>
      <c r="J449" s="12">
        <f t="shared" si="20"/>
        <v>1</v>
      </c>
    </row>
    <row r="450" spans="1:10" x14ac:dyDescent="0.25">
      <c r="A450" s="50">
        <v>0.16158032619220267</v>
      </c>
      <c r="B450" s="12" t="s">
        <v>583</v>
      </c>
      <c r="C450" s="18">
        <v>238.571</v>
      </c>
      <c r="D450" s="51">
        <v>277.11937999999998</v>
      </c>
      <c r="G450" s="12" t="str" cm="1">
        <f t="array" ref="G450">_xlfn.IFS(
A450&lt;=-1,"(&gt;=100%)",
A450&lt;=-0.9,"(99.9%-90%)",
A450&lt;=-0.8,"(89.9%-80%)",
A450&lt;=-0.7,"(79.9%-70%)",
A450&lt;=-0.6,"(69.9%-60%)",
A450&lt;=-0.5,"(59.9%-50%)",
A450&lt;=-0.4,"(49.9%-40%)",
A450&lt;=-0.3,"(39.9%-30%)",
A450&lt;=-0.2,"(29.9%-20%)",
A450&lt;=-0.1,"(19.9%-10%)",
A450&lt;0,"(9.9%-0.01%)",
A450&lt;=0.0999,"0%-9.9%",
A450&lt;=0.1999,"10%-19.9%",
A450&lt;=0.2999,"20%-29.9%",
A450&lt;=0.3999,"30%-39.9%",
A450&lt;=0.4999,"40%-49.9%",
A450&lt;=0.5999,"50%-59.9%",
A450&lt;=0.6999,"60%-69.9%",
A450&lt;=0.7999,"70%-79.9%",
A450&lt;=0.8999,"80%-89.9%",
A450&lt;=0.999,"90%-99.9%",
A450&lt;=5,"&gt;100%",
A450&gt;5,"&gt;500%"
)</f>
        <v>10%-19.9%</v>
      </c>
      <c r="H450" s="15">
        <f t="shared" si="18"/>
        <v>0.16158032619220267</v>
      </c>
      <c r="I450" s="15">
        <f t="shared" si="19"/>
        <v>0.16158032619220267</v>
      </c>
      <c r="J450" s="12">
        <f t="shared" si="20"/>
        <v>1</v>
      </c>
    </row>
    <row r="451" spans="1:10" x14ac:dyDescent="0.25">
      <c r="A451" s="50">
        <v>0.16372554045707235</v>
      </c>
      <c r="B451" s="12" t="s">
        <v>941</v>
      </c>
      <c r="C451" s="18">
        <v>323.8</v>
      </c>
      <c r="D451" s="51">
        <v>376.81433000000004</v>
      </c>
      <c r="G451" s="12" t="str" cm="1">
        <f t="array" ref="G451">_xlfn.IFS(
A451&lt;=-1,"(&gt;=100%)",
A451&lt;=-0.9,"(99.9%-90%)",
A451&lt;=-0.8,"(89.9%-80%)",
A451&lt;=-0.7,"(79.9%-70%)",
A451&lt;=-0.6,"(69.9%-60%)",
A451&lt;=-0.5,"(59.9%-50%)",
A451&lt;=-0.4,"(49.9%-40%)",
A451&lt;=-0.3,"(39.9%-30%)",
A451&lt;=-0.2,"(29.9%-20%)",
A451&lt;=-0.1,"(19.9%-10%)",
A451&lt;0,"(9.9%-0.01%)",
A451&lt;=0.0999,"0%-9.9%",
A451&lt;=0.1999,"10%-19.9%",
A451&lt;=0.2999,"20%-29.9%",
A451&lt;=0.3999,"30%-39.9%",
A451&lt;=0.4999,"40%-49.9%",
A451&lt;=0.5999,"50%-59.9%",
A451&lt;=0.6999,"60%-69.9%",
A451&lt;=0.7999,"70%-79.9%",
A451&lt;=0.8999,"80%-89.9%",
A451&lt;=0.999,"90%-99.9%",
A451&lt;=5,"&gt;100%",
A451&gt;5,"&gt;500%"
)</f>
        <v>10%-19.9%</v>
      </c>
      <c r="H451" s="15">
        <f t="shared" si="18"/>
        <v>0.16372554045707235</v>
      </c>
      <c r="I451" s="15">
        <f t="shared" si="19"/>
        <v>0.16372554045707235</v>
      </c>
      <c r="J451" s="12">
        <f t="shared" si="20"/>
        <v>1</v>
      </c>
    </row>
    <row r="452" spans="1:10" x14ac:dyDescent="0.25">
      <c r="A452" s="50">
        <v>0.16409354534005016</v>
      </c>
      <c r="B452" s="12" t="s">
        <v>929</v>
      </c>
      <c r="C452" s="18">
        <v>317.60000000000002</v>
      </c>
      <c r="D452" s="51">
        <v>369.71610999999996</v>
      </c>
      <c r="G452" s="12" t="str" cm="1">
        <f t="array" ref="G452">_xlfn.IFS(
A452&lt;=-1,"(&gt;=100%)",
A452&lt;=-0.9,"(99.9%-90%)",
A452&lt;=-0.8,"(89.9%-80%)",
A452&lt;=-0.7,"(79.9%-70%)",
A452&lt;=-0.6,"(69.9%-60%)",
A452&lt;=-0.5,"(59.9%-50%)",
A452&lt;=-0.4,"(49.9%-40%)",
A452&lt;=-0.3,"(39.9%-30%)",
A452&lt;=-0.2,"(29.9%-20%)",
A452&lt;=-0.1,"(19.9%-10%)",
A452&lt;0,"(9.9%-0.01%)",
A452&lt;=0.0999,"0%-9.9%",
A452&lt;=0.1999,"10%-19.9%",
A452&lt;=0.2999,"20%-29.9%",
A452&lt;=0.3999,"30%-39.9%",
A452&lt;=0.4999,"40%-49.9%",
A452&lt;=0.5999,"50%-59.9%",
A452&lt;=0.6999,"60%-69.9%",
A452&lt;=0.7999,"70%-79.9%",
A452&lt;=0.8999,"80%-89.9%",
A452&lt;=0.999,"90%-99.9%",
A452&lt;=5,"&gt;100%",
A452&gt;5,"&gt;500%"
)</f>
        <v>10%-19.9%</v>
      </c>
      <c r="H452" s="15">
        <f t="shared" ref="H452:H515" si="21">IF(A452&lt;&gt;"",A452,#N/A)</f>
        <v>0.16409354534005016</v>
      </c>
      <c r="I452" s="15">
        <f t="shared" ref="I452:I515" si="22">IF(ISNUMBER(H452),H452,"")</f>
        <v>0.16409354534005016</v>
      </c>
      <c r="J452" s="12">
        <f t="shared" ref="J452:J515" si="23">IF(ISNUMBER(I452),IF(AND(I452&gt;=($M$14-$M$13),I452&lt;=($M$14+$M$13)),1,0),"")</f>
        <v>1</v>
      </c>
    </row>
    <row r="453" spans="1:10" x14ac:dyDescent="0.25">
      <c r="A453" s="50">
        <v>0.16474152006485618</v>
      </c>
      <c r="B453" s="12" t="s">
        <v>110</v>
      </c>
      <c r="C453" s="18">
        <v>2467</v>
      </c>
      <c r="D453" s="51">
        <v>2873.4173300000002</v>
      </c>
      <c r="G453" s="12" t="str" cm="1">
        <f t="array" ref="G453">_xlfn.IFS(
A453&lt;=-1,"(&gt;=100%)",
A453&lt;=-0.9,"(99.9%-90%)",
A453&lt;=-0.8,"(89.9%-80%)",
A453&lt;=-0.7,"(79.9%-70%)",
A453&lt;=-0.6,"(69.9%-60%)",
A453&lt;=-0.5,"(59.9%-50%)",
A453&lt;=-0.4,"(49.9%-40%)",
A453&lt;=-0.3,"(39.9%-30%)",
A453&lt;=-0.2,"(29.9%-20%)",
A453&lt;=-0.1,"(19.9%-10%)",
A453&lt;0,"(9.9%-0.01%)",
A453&lt;=0.0999,"0%-9.9%",
A453&lt;=0.1999,"10%-19.9%",
A453&lt;=0.2999,"20%-29.9%",
A453&lt;=0.3999,"30%-39.9%",
A453&lt;=0.4999,"40%-49.9%",
A453&lt;=0.5999,"50%-59.9%",
A453&lt;=0.6999,"60%-69.9%",
A453&lt;=0.7999,"70%-79.9%",
A453&lt;=0.8999,"80%-89.9%",
A453&lt;=0.999,"90%-99.9%",
A453&lt;=5,"&gt;100%",
A453&gt;5,"&gt;500%"
)</f>
        <v>10%-19.9%</v>
      </c>
      <c r="H453" s="15">
        <f t="shared" si="21"/>
        <v>0.16474152006485618</v>
      </c>
      <c r="I453" s="15">
        <f t="shared" si="22"/>
        <v>0.16474152006485618</v>
      </c>
      <c r="J453" s="12">
        <f t="shared" si="23"/>
        <v>1</v>
      </c>
    </row>
    <row r="454" spans="1:10" x14ac:dyDescent="0.25">
      <c r="A454" s="50">
        <v>0.16510369097608255</v>
      </c>
      <c r="B454" s="12" t="s">
        <v>560</v>
      </c>
      <c r="C454" s="18">
        <v>326.49900000000002</v>
      </c>
      <c r="D454" s="51">
        <v>380.40519</v>
      </c>
      <c r="G454" s="12" t="str" cm="1">
        <f t="array" ref="G454">_xlfn.IFS(
A454&lt;=-1,"(&gt;=100%)",
A454&lt;=-0.9,"(99.9%-90%)",
A454&lt;=-0.8,"(89.9%-80%)",
A454&lt;=-0.7,"(79.9%-70%)",
A454&lt;=-0.6,"(69.9%-60%)",
A454&lt;=-0.5,"(59.9%-50%)",
A454&lt;=-0.4,"(49.9%-40%)",
A454&lt;=-0.3,"(39.9%-30%)",
A454&lt;=-0.2,"(29.9%-20%)",
A454&lt;=-0.1,"(19.9%-10%)",
A454&lt;0,"(9.9%-0.01%)",
A454&lt;=0.0999,"0%-9.9%",
A454&lt;=0.1999,"10%-19.9%",
A454&lt;=0.2999,"20%-29.9%",
A454&lt;=0.3999,"30%-39.9%",
A454&lt;=0.4999,"40%-49.9%",
A454&lt;=0.5999,"50%-59.9%",
A454&lt;=0.6999,"60%-69.9%",
A454&lt;=0.7999,"70%-79.9%",
A454&lt;=0.8999,"80%-89.9%",
A454&lt;=0.999,"90%-99.9%",
A454&lt;=5,"&gt;100%",
A454&gt;5,"&gt;500%"
)</f>
        <v>10%-19.9%</v>
      </c>
      <c r="H454" s="15">
        <f t="shared" si="21"/>
        <v>0.16510369097608255</v>
      </c>
      <c r="I454" s="15">
        <f t="shared" si="22"/>
        <v>0.16510369097608255</v>
      </c>
      <c r="J454" s="12">
        <f t="shared" si="23"/>
        <v>1</v>
      </c>
    </row>
    <row r="455" spans="1:10" x14ac:dyDescent="0.25">
      <c r="A455" s="50">
        <v>0.16604134300262854</v>
      </c>
      <c r="B455" s="12" t="s">
        <v>708</v>
      </c>
      <c r="C455" s="18">
        <v>1581.501</v>
      </c>
      <c r="D455" s="51">
        <v>1844.09555</v>
      </c>
      <c r="G455" s="12" t="str" cm="1">
        <f t="array" ref="G455">_xlfn.IFS(
A455&lt;=-1,"(&gt;=100%)",
A455&lt;=-0.9,"(99.9%-90%)",
A455&lt;=-0.8,"(89.9%-80%)",
A455&lt;=-0.7,"(79.9%-70%)",
A455&lt;=-0.6,"(69.9%-60%)",
A455&lt;=-0.5,"(59.9%-50%)",
A455&lt;=-0.4,"(49.9%-40%)",
A455&lt;=-0.3,"(39.9%-30%)",
A455&lt;=-0.2,"(29.9%-20%)",
A455&lt;=-0.1,"(19.9%-10%)",
A455&lt;0,"(9.9%-0.01%)",
A455&lt;=0.0999,"0%-9.9%",
A455&lt;=0.1999,"10%-19.9%",
A455&lt;=0.2999,"20%-29.9%",
A455&lt;=0.3999,"30%-39.9%",
A455&lt;=0.4999,"40%-49.9%",
A455&lt;=0.5999,"50%-59.9%",
A455&lt;=0.6999,"60%-69.9%",
A455&lt;=0.7999,"70%-79.9%",
A455&lt;=0.8999,"80%-89.9%",
A455&lt;=0.999,"90%-99.9%",
A455&lt;=5,"&gt;100%",
A455&gt;5,"&gt;500%"
)</f>
        <v>10%-19.9%</v>
      </c>
      <c r="H455" s="15">
        <f t="shared" si="21"/>
        <v>0.16604134300262854</v>
      </c>
      <c r="I455" s="15">
        <f t="shared" si="22"/>
        <v>0.16604134300262854</v>
      </c>
      <c r="J455" s="12">
        <f t="shared" si="23"/>
        <v>1</v>
      </c>
    </row>
    <row r="456" spans="1:10" x14ac:dyDescent="0.25">
      <c r="A456" s="50">
        <v>0.17082636865139902</v>
      </c>
      <c r="B456" s="12" t="s">
        <v>802</v>
      </c>
      <c r="C456" s="18">
        <v>315.23933</v>
      </c>
      <c r="D456" s="51">
        <v>369.09052000000003</v>
      </c>
      <c r="G456" s="12" t="str" cm="1">
        <f t="array" ref="G456">_xlfn.IFS(
A456&lt;=-1,"(&gt;=100%)",
A456&lt;=-0.9,"(99.9%-90%)",
A456&lt;=-0.8,"(89.9%-80%)",
A456&lt;=-0.7,"(79.9%-70%)",
A456&lt;=-0.6,"(69.9%-60%)",
A456&lt;=-0.5,"(59.9%-50%)",
A456&lt;=-0.4,"(49.9%-40%)",
A456&lt;=-0.3,"(39.9%-30%)",
A456&lt;=-0.2,"(29.9%-20%)",
A456&lt;=-0.1,"(19.9%-10%)",
A456&lt;0,"(9.9%-0.01%)",
A456&lt;=0.0999,"0%-9.9%",
A456&lt;=0.1999,"10%-19.9%",
A456&lt;=0.2999,"20%-29.9%",
A456&lt;=0.3999,"30%-39.9%",
A456&lt;=0.4999,"40%-49.9%",
A456&lt;=0.5999,"50%-59.9%",
A456&lt;=0.6999,"60%-69.9%",
A456&lt;=0.7999,"70%-79.9%",
A456&lt;=0.8999,"80%-89.9%",
A456&lt;=0.999,"90%-99.9%",
A456&lt;=5,"&gt;100%",
A456&gt;5,"&gt;500%"
)</f>
        <v>10%-19.9%</v>
      </c>
      <c r="H456" s="15">
        <f t="shared" si="21"/>
        <v>0.17082636865139902</v>
      </c>
      <c r="I456" s="15">
        <f t="shared" si="22"/>
        <v>0.17082636865139902</v>
      </c>
      <c r="J456" s="12">
        <f t="shared" si="23"/>
        <v>1</v>
      </c>
    </row>
    <row r="457" spans="1:10" x14ac:dyDescent="0.25">
      <c r="A457" s="50">
        <v>0.171497925445705</v>
      </c>
      <c r="B457" s="12" t="s">
        <v>351</v>
      </c>
      <c r="C457" s="18">
        <v>308.5</v>
      </c>
      <c r="D457" s="51">
        <v>361.40710999999999</v>
      </c>
      <c r="G457" s="12" t="str" cm="1">
        <f t="array" ref="G457">_xlfn.IFS(
A457&lt;=-1,"(&gt;=100%)",
A457&lt;=-0.9,"(99.9%-90%)",
A457&lt;=-0.8,"(89.9%-80%)",
A457&lt;=-0.7,"(79.9%-70%)",
A457&lt;=-0.6,"(69.9%-60%)",
A457&lt;=-0.5,"(59.9%-50%)",
A457&lt;=-0.4,"(49.9%-40%)",
A457&lt;=-0.3,"(39.9%-30%)",
A457&lt;=-0.2,"(29.9%-20%)",
A457&lt;=-0.1,"(19.9%-10%)",
A457&lt;0,"(9.9%-0.01%)",
A457&lt;=0.0999,"0%-9.9%",
A457&lt;=0.1999,"10%-19.9%",
A457&lt;=0.2999,"20%-29.9%",
A457&lt;=0.3999,"30%-39.9%",
A457&lt;=0.4999,"40%-49.9%",
A457&lt;=0.5999,"50%-59.9%",
A457&lt;=0.6999,"60%-69.9%",
A457&lt;=0.7999,"70%-79.9%",
A457&lt;=0.8999,"80%-89.9%",
A457&lt;=0.999,"90%-99.9%",
A457&lt;=5,"&gt;100%",
A457&gt;5,"&gt;500%"
)</f>
        <v>10%-19.9%</v>
      </c>
      <c r="H457" s="15">
        <f t="shared" si="21"/>
        <v>0.171497925445705</v>
      </c>
      <c r="I457" s="15">
        <f t="shared" si="22"/>
        <v>0.171497925445705</v>
      </c>
      <c r="J457" s="12">
        <f t="shared" si="23"/>
        <v>1</v>
      </c>
    </row>
    <row r="458" spans="1:10" x14ac:dyDescent="0.25">
      <c r="A458" s="50">
        <v>0.17329331683168334</v>
      </c>
      <c r="B458" s="12" t="s">
        <v>833</v>
      </c>
      <c r="C458" s="18">
        <v>40.4</v>
      </c>
      <c r="D458" s="51">
        <v>47.401050000000005</v>
      </c>
      <c r="G458" s="12" t="str" cm="1">
        <f t="array" ref="G458">_xlfn.IFS(
A458&lt;=-1,"(&gt;=100%)",
A458&lt;=-0.9,"(99.9%-90%)",
A458&lt;=-0.8,"(89.9%-80%)",
A458&lt;=-0.7,"(79.9%-70%)",
A458&lt;=-0.6,"(69.9%-60%)",
A458&lt;=-0.5,"(59.9%-50%)",
A458&lt;=-0.4,"(49.9%-40%)",
A458&lt;=-0.3,"(39.9%-30%)",
A458&lt;=-0.2,"(29.9%-20%)",
A458&lt;=-0.1,"(19.9%-10%)",
A458&lt;0,"(9.9%-0.01%)",
A458&lt;=0.0999,"0%-9.9%",
A458&lt;=0.1999,"10%-19.9%",
A458&lt;=0.2999,"20%-29.9%",
A458&lt;=0.3999,"30%-39.9%",
A458&lt;=0.4999,"40%-49.9%",
A458&lt;=0.5999,"50%-59.9%",
A458&lt;=0.6999,"60%-69.9%",
A458&lt;=0.7999,"70%-79.9%",
A458&lt;=0.8999,"80%-89.9%",
A458&lt;=0.999,"90%-99.9%",
A458&lt;=5,"&gt;100%",
A458&gt;5,"&gt;500%"
)</f>
        <v>10%-19.9%</v>
      </c>
      <c r="H458" s="15">
        <f t="shared" si="21"/>
        <v>0.17329331683168334</v>
      </c>
      <c r="I458" s="15">
        <f t="shared" si="22"/>
        <v>0.17329331683168334</v>
      </c>
      <c r="J458" s="12">
        <f t="shared" si="23"/>
        <v>1</v>
      </c>
    </row>
    <row r="459" spans="1:10" x14ac:dyDescent="0.25">
      <c r="A459" s="50">
        <v>0.17348441558441566</v>
      </c>
      <c r="B459" s="12" t="s">
        <v>124</v>
      </c>
      <c r="C459" s="18">
        <v>15.4</v>
      </c>
      <c r="D459" s="51">
        <v>18.071660000000001</v>
      </c>
      <c r="G459" s="12" t="str" cm="1">
        <f t="array" ref="G459">_xlfn.IFS(
A459&lt;=-1,"(&gt;=100%)",
A459&lt;=-0.9,"(99.9%-90%)",
A459&lt;=-0.8,"(89.9%-80%)",
A459&lt;=-0.7,"(79.9%-70%)",
A459&lt;=-0.6,"(69.9%-60%)",
A459&lt;=-0.5,"(59.9%-50%)",
A459&lt;=-0.4,"(49.9%-40%)",
A459&lt;=-0.3,"(39.9%-30%)",
A459&lt;=-0.2,"(29.9%-20%)",
A459&lt;=-0.1,"(19.9%-10%)",
A459&lt;0,"(9.9%-0.01%)",
A459&lt;=0.0999,"0%-9.9%",
A459&lt;=0.1999,"10%-19.9%",
A459&lt;=0.2999,"20%-29.9%",
A459&lt;=0.3999,"30%-39.9%",
A459&lt;=0.4999,"40%-49.9%",
A459&lt;=0.5999,"50%-59.9%",
A459&lt;=0.6999,"60%-69.9%",
A459&lt;=0.7999,"70%-79.9%",
A459&lt;=0.8999,"80%-89.9%",
A459&lt;=0.999,"90%-99.9%",
A459&lt;=5,"&gt;100%",
A459&gt;5,"&gt;500%"
)</f>
        <v>10%-19.9%</v>
      </c>
      <c r="H459" s="15">
        <f t="shared" si="21"/>
        <v>0.17348441558441566</v>
      </c>
      <c r="I459" s="15">
        <f t="shared" si="22"/>
        <v>0.17348441558441566</v>
      </c>
      <c r="J459" s="12">
        <f t="shared" si="23"/>
        <v>1</v>
      </c>
    </row>
    <row r="460" spans="1:10" x14ac:dyDescent="0.25">
      <c r="A460" s="50">
        <v>0.1748549493269812</v>
      </c>
      <c r="B460" s="12" t="s">
        <v>538</v>
      </c>
      <c r="C460" s="18">
        <v>8900.2000000000007</v>
      </c>
      <c r="D460" s="51">
        <v>10456.444019999999</v>
      </c>
      <c r="G460" s="12" t="str" cm="1">
        <f t="array" ref="G460">_xlfn.IFS(
A460&lt;=-1,"(&gt;=100%)",
A460&lt;=-0.9,"(99.9%-90%)",
A460&lt;=-0.8,"(89.9%-80%)",
A460&lt;=-0.7,"(79.9%-70%)",
A460&lt;=-0.6,"(69.9%-60%)",
A460&lt;=-0.5,"(59.9%-50%)",
A460&lt;=-0.4,"(49.9%-40%)",
A460&lt;=-0.3,"(39.9%-30%)",
A460&lt;=-0.2,"(29.9%-20%)",
A460&lt;=-0.1,"(19.9%-10%)",
A460&lt;0,"(9.9%-0.01%)",
A460&lt;=0.0999,"0%-9.9%",
A460&lt;=0.1999,"10%-19.9%",
A460&lt;=0.2999,"20%-29.9%",
A460&lt;=0.3999,"30%-39.9%",
A460&lt;=0.4999,"40%-49.9%",
A460&lt;=0.5999,"50%-59.9%",
A460&lt;=0.6999,"60%-69.9%",
A460&lt;=0.7999,"70%-79.9%",
A460&lt;=0.8999,"80%-89.9%",
A460&lt;=0.999,"90%-99.9%",
A460&lt;=5,"&gt;100%",
A460&gt;5,"&gt;500%"
)</f>
        <v>10%-19.9%</v>
      </c>
      <c r="H460" s="15">
        <f t="shared" si="21"/>
        <v>0.1748549493269812</v>
      </c>
      <c r="I460" s="15">
        <f t="shared" si="22"/>
        <v>0.1748549493269812</v>
      </c>
      <c r="J460" s="12">
        <f t="shared" si="23"/>
        <v>1</v>
      </c>
    </row>
    <row r="461" spans="1:10" x14ac:dyDescent="0.25">
      <c r="A461" s="50">
        <v>0.17562289939581294</v>
      </c>
      <c r="B461" s="12" t="s">
        <v>1027</v>
      </c>
      <c r="C461" s="18">
        <v>2846.7999999999997</v>
      </c>
      <c r="D461" s="51">
        <v>3346.7632699999999</v>
      </c>
      <c r="G461" s="12" t="str" cm="1">
        <f t="array" ref="G461">_xlfn.IFS(
A461&lt;=-1,"(&gt;=100%)",
A461&lt;=-0.9,"(99.9%-90%)",
A461&lt;=-0.8,"(89.9%-80%)",
A461&lt;=-0.7,"(79.9%-70%)",
A461&lt;=-0.6,"(69.9%-60%)",
A461&lt;=-0.5,"(59.9%-50%)",
A461&lt;=-0.4,"(49.9%-40%)",
A461&lt;=-0.3,"(39.9%-30%)",
A461&lt;=-0.2,"(29.9%-20%)",
A461&lt;=-0.1,"(19.9%-10%)",
A461&lt;0,"(9.9%-0.01%)",
A461&lt;=0.0999,"0%-9.9%",
A461&lt;=0.1999,"10%-19.9%",
A461&lt;=0.2999,"20%-29.9%",
A461&lt;=0.3999,"30%-39.9%",
A461&lt;=0.4999,"40%-49.9%",
A461&lt;=0.5999,"50%-59.9%",
A461&lt;=0.6999,"60%-69.9%",
A461&lt;=0.7999,"70%-79.9%",
A461&lt;=0.8999,"80%-89.9%",
A461&lt;=0.999,"90%-99.9%",
A461&lt;=5,"&gt;100%",
A461&gt;5,"&gt;500%"
)</f>
        <v>10%-19.9%</v>
      </c>
      <c r="H461" s="15">
        <f t="shared" si="21"/>
        <v>0.17562289939581294</v>
      </c>
      <c r="I461" s="15">
        <f t="shared" si="22"/>
        <v>0.17562289939581294</v>
      </c>
      <c r="J461" s="12">
        <f t="shared" si="23"/>
        <v>1</v>
      </c>
    </row>
    <row r="462" spans="1:10" x14ac:dyDescent="0.25">
      <c r="A462" s="50">
        <v>0.18054618752039803</v>
      </c>
      <c r="B462" s="12" t="s">
        <v>776</v>
      </c>
      <c r="C462" s="18">
        <v>163.15825000000001</v>
      </c>
      <c r="D462" s="51">
        <v>192.61584999999999</v>
      </c>
      <c r="G462" s="12" t="str" cm="1">
        <f t="array" ref="G462">_xlfn.IFS(
A462&lt;=-1,"(&gt;=100%)",
A462&lt;=-0.9,"(99.9%-90%)",
A462&lt;=-0.8,"(89.9%-80%)",
A462&lt;=-0.7,"(79.9%-70%)",
A462&lt;=-0.6,"(69.9%-60%)",
A462&lt;=-0.5,"(59.9%-50%)",
A462&lt;=-0.4,"(49.9%-40%)",
A462&lt;=-0.3,"(39.9%-30%)",
A462&lt;=-0.2,"(29.9%-20%)",
A462&lt;=-0.1,"(19.9%-10%)",
A462&lt;0,"(9.9%-0.01%)",
A462&lt;=0.0999,"0%-9.9%",
A462&lt;=0.1999,"10%-19.9%",
A462&lt;=0.2999,"20%-29.9%",
A462&lt;=0.3999,"30%-39.9%",
A462&lt;=0.4999,"40%-49.9%",
A462&lt;=0.5999,"50%-59.9%",
A462&lt;=0.6999,"60%-69.9%",
A462&lt;=0.7999,"70%-79.9%",
A462&lt;=0.8999,"80%-89.9%",
A462&lt;=0.999,"90%-99.9%",
A462&lt;=5,"&gt;100%",
A462&gt;5,"&gt;500%"
)</f>
        <v>10%-19.9%</v>
      </c>
      <c r="H462" s="15">
        <f t="shared" si="21"/>
        <v>0.18054618752039803</v>
      </c>
      <c r="I462" s="15">
        <f t="shared" si="22"/>
        <v>0.18054618752039803</v>
      </c>
      <c r="J462" s="12">
        <f t="shared" si="23"/>
        <v>1</v>
      </c>
    </row>
    <row r="463" spans="1:10" x14ac:dyDescent="0.25">
      <c r="A463" s="50">
        <v>0.18127165635738837</v>
      </c>
      <c r="B463" s="12" t="s">
        <v>444</v>
      </c>
      <c r="C463" s="18">
        <v>2182.5</v>
      </c>
      <c r="D463" s="51">
        <v>2578.1253900000002</v>
      </c>
      <c r="G463" s="12" t="str" cm="1">
        <f t="array" ref="G463">_xlfn.IFS(
A463&lt;=-1,"(&gt;=100%)",
A463&lt;=-0.9,"(99.9%-90%)",
A463&lt;=-0.8,"(89.9%-80%)",
A463&lt;=-0.7,"(79.9%-70%)",
A463&lt;=-0.6,"(69.9%-60%)",
A463&lt;=-0.5,"(59.9%-50%)",
A463&lt;=-0.4,"(49.9%-40%)",
A463&lt;=-0.3,"(39.9%-30%)",
A463&lt;=-0.2,"(29.9%-20%)",
A463&lt;=-0.1,"(19.9%-10%)",
A463&lt;0,"(9.9%-0.01%)",
A463&lt;=0.0999,"0%-9.9%",
A463&lt;=0.1999,"10%-19.9%",
A463&lt;=0.2999,"20%-29.9%",
A463&lt;=0.3999,"30%-39.9%",
A463&lt;=0.4999,"40%-49.9%",
A463&lt;=0.5999,"50%-59.9%",
A463&lt;=0.6999,"60%-69.9%",
A463&lt;=0.7999,"70%-79.9%",
A463&lt;=0.8999,"80%-89.9%",
A463&lt;=0.999,"90%-99.9%",
A463&lt;=5,"&gt;100%",
A463&gt;5,"&gt;500%"
)</f>
        <v>10%-19.9%</v>
      </c>
      <c r="H463" s="15">
        <f t="shared" si="21"/>
        <v>0.18127165635738837</v>
      </c>
      <c r="I463" s="15">
        <f t="shared" si="22"/>
        <v>0.18127165635738837</v>
      </c>
      <c r="J463" s="12">
        <f t="shared" si="23"/>
        <v>1</v>
      </c>
    </row>
    <row r="464" spans="1:10" x14ac:dyDescent="0.25">
      <c r="A464" s="50">
        <v>0.18440522238163559</v>
      </c>
      <c r="B464" s="12" t="s">
        <v>32</v>
      </c>
      <c r="C464" s="18">
        <v>348.5</v>
      </c>
      <c r="D464" s="51">
        <v>412.76522</v>
      </c>
      <c r="G464" s="12" t="str" cm="1">
        <f t="array" ref="G464">_xlfn.IFS(
A464&lt;=-1,"(&gt;=100%)",
A464&lt;=-0.9,"(99.9%-90%)",
A464&lt;=-0.8,"(89.9%-80%)",
A464&lt;=-0.7,"(79.9%-70%)",
A464&lt;=-0.6,"(69.9%-60%)",
A464&lt;=-0.5,"(59.9%-50%)",
A464&lt;=-0.4,"(49.9%-40%)",
A464&lt;=-0.3,"(39.9%-30%)",
A464&lt;=-0.2,"(29.9%-20%)",
A464&lt;=-0.1,"(19.9%-10%)",
A464&lt;0,"(9.9%-0.01%)",
A464&lt;=0.0999,"0%-9.9%",
A464&lt;=0.1999,"10%-19.9%",
A464&lt;=0.2999,"20%-29.9%",
A464&lt;=0.3999,"30%-39.9%",
A464&lt;=0.4999,"40%-49.9%",
A464&lt;=0.5999,"50%-59.9%",
A464&lt;=0.6999,"60%-69.9%",
A464&lt;=0.7999,"70%-79.9%",
A464&lt;=0.8999,"80%-89.9%",
A464&lt;=0.999,"90%-99.9%",
A464&lt;=5,"&gt;100%",
A464&gt;5,"&gt;500%"
)</f>
        <v>10%-19.9%</v>
      </c>
      <c r="H464" s="15">
        <f t="shared" si="21"/>
        <v>0.18440522238163559</v>
      </c>
      <c r="I464" s="15">
        <f t="shared" si="22"/>
        <v>0.18440522238163559</v>
      </c>
      <c r="J464" s="12">
        <f t="shared" si="23"/>
        <v>1</v>
      </c>
    </row>
    <row r="465" spans="1:10" x14ac:dyDescent="0.25">
      <c r="A465" s="50">
        <v>0.19016187226639542</v>
      </c>
      <c r="B465" s="12" t="s">
        <v>508</v>
      </c>
      <c r="C465" s="18">
        <v>326.49200000000002</v>
      </c>
      <c r="D465" s="51">
        <v>388.57832999999999</v>
      </c>
      <c r="G465" s="12" t="str" cm="1">
        <f t="array" ref="G465">_xlfn.IFS(
A465&lt;=-1,"(&gt;=100%)",
A465&lt;=-0.9,"(99.9%-90%)",
A465&lt;=-0.8,"(89.9%-80%)",
A465&lt;=-0.7,"(79.9%-70%)",
A465&lt;=-0.6,"(69.9%-60%)",
A465&lt;=-0.5,"(59.9%-50%)",
A465&lt;=-0.4,"(49.9%-40%)",
A465&lt;=-0.3,"(39.9%-30%)",
A465&lt;=-0.2,"(29.9%-20%)",
A465&lt;=-0.1,"(19.9%-10%)",
A465&lt;0,"(9.9%-0.01%)",
A465&lt;=0.0999,"0%-9.9%",
A465&lt;=0.1999,"10%-19.9%",
A465&lt;=0.2999,"20%-29.9%",
A465&lt;=0.3999,"30%-39.9%",
A465&lt;=0.4999,"40%-49.9%",
A465&lt;=0.5999,"50%-59.9%",
A465&lt;=0.6999,"60%-69.9%",
A465&lt;=0.7999,"70%-79.9%",
A465&lt;=0.8999,"80%-89.9%",
A465&lt;=0.999,"90%-99.9%",
A465&lt;=5,"&gt;100%",
A465&gt;5,"&gt;500%"
)</f>
        <v>10%-19.9%</v>
      </c>
      <c r="H465" s="15">
        <f t="shared" si="21"/>
        <v>0.19016187226639542</v>
      </c>
      <c r="I465" s="15">
        <f t="shared" si="22"/>
        <v>0.19016187226639542</v>
      </c>
      <c r="J465" s="12">
        <f t="shared" si="23"/>
        <v>1</v>
      </c>
    </row>
    <row r="466" spans="1:10" x14ac:dyDescent="0.25">
      <c r="A466" s="50">
        <v>0.19068820512820511</v>
      </c>
      <c r="B466" s="12" t="s">
        <v>832</v>
      </c>
      <c r="C466" s="18">
        <v>175.5</v>
      </c>
      <c r="D466" s="51">
        <v>208.96578</v>
      </c>
      <c r="G466" s="12" t="str" cm="1">
        <f t="array" ref="G466">_xlfn.IFS(
A466&lt;=-1,"(&gt;=100%)",
A466&lt;=-0.9,"(99.9%-90%)",
A466&lt;=-0.8,"(89.9%-80%)",
A466&lt;=-0.7,"(79.9%-70%)",
A466&lt;=-0.6,"(69.9%-60%)",
A466&lt;=-0.5,"(59.9%-50%)",
A466&lt;=-0.4,"(49.9%-40%)",
A466&lt;=-0.3,"(39.9%-30%)",
A466&lt;=-0.2,"(29.9%-20%)",
A466&lt;=-0.1,"(19.9%-10%)",
A466&lt;0,"(9.9%-0.01%)",
A466&lt;=0.0999,"0%-9.9%",
A466&lt;=0.1999,"10%-19.9%",
A466&lt;=0.2999,"20%-29.9%",
A466&lt;=0.3999,"30%-39.9%",
A466&lt;=0.4999,"40%-49.9%",
A466&lt;=0.5999,"50%-59.9%",
A466&lt;=0.6999,"60%-69.9%",
A466&lt;=0.7999,"70%-79.9%",
A466&lt;=0.8999,"80%-89.9%",
A466&lt;=0.999,"90%-99.9%",
A466&lt;=5,"&gt;100%",
A466&gt;5,"&gt;500%"
)</f>
        <v>10%-19.9%</v>
      </c>
      <c r="H466" s="15">
        <f t="shared" si="21"/>
        <v>0.19068820512820511</v>
      </c>
      <c r="I466" s="15">
        <f t="shared" si="22"/>
        <v>0.19068820512820511</v>
      </c>
      <c r="J466" s="12">
        <f t="shared" si="23"/>
        <v>1</v>
      </c>
    </row>
    <row r="467" spans="1:10" x14ac:dyDescent="0.25">
      <c r="A467" s="50">
        <v>0.19214906801007561</v>
      </c>
      <c r="B467" s="12" t="s">
        <v>233</v>
      </c>
      <c r="C467" s="18">
        <v>198.5</v>
      </c>
      <c r="D467" s="51">
        <v>236.64159000000001</v>
      </c>
      <c r="G467" s="12" t="str" cm="1">
        <f t="array" ref="G467">_xlfn.IFS(
A467&lt;=-1,"(&gt;=100%)",
A467&lt;=-0.9,"(99.9%-90%)",
A467&lt;=-0.8,"(89.9%-80%)",
A467&lt;=-0.7,"(79.9%-70%)",
A467&lt;=-0.6,"(69.9%-60%)",
A467&lt;=-0.5,"(59.9%-50%)",
A467&lt;=-0.4,"(49.9%-40%)",
A467&lt;=-0.3,"(39.9%-30%)",
A467&lt;=-0.2,"(29.9%-20%)",
A467&lt;=-0.1,"(19.9%-10%)",
A467&lt;0,"(9.9%-0.01%)",
A467&lt;=0.0999,"0%-9.9%",
A467&lt;=0.1999,"10%-19.9%",
A467&lt;=0.2999,"20%-29.9%",
A467&lt;=0.3999,"30%-39.9%",
A467&lt;=0.4999,"40%-49.9%",
A467&lt;=0.5999,"50%-59.9%",
A467&lt;=0.6999,"60%-69.9%",
A467&lt;=0.7999,"70%-79.9%",
A467&lt;=0.8999,"80%-89.9%",
A467&lt;=0.999,"90%-99.9%",
A467&lt;=5,"&gt;100%",
A467&gt;5,"&gt;500%"
)</f>
        <v>10%-19.9%</v>
      </c>
      <c r="H467" s="15">
        <f t="shared" si="21"/>
        <v>0.19214906801007561</v>
      </c>
      <c r="I467" s="15">
        <f t="shared" si="22"/>
        <v>0.19214906801007561</v>
      </c>
      <c r="J467" s="12">
        <f t="shared" si="23"/>
        <v>1</v>
      </c>
    </row>
    <row r="468" spans="1:10" x14ac:dyDescent="0.25">
      <c r="A468" s="50">
        <v>0.19826045112781948</v>
      </c>
      <c r="B468" s="12" t="s">
        <v>252</v>
      </c>
      <c r="C468" s="18">
        <v>199.5</v>
      </c>
      <c r="D468" s="51">
        <v>239.05295999999998</v>
      </c>
      <c r="G468" s="12" t="str" cm="1">
        <f t="array" ref="G468">_xlfn.IFS(
A468&lt;=-1,"(&gt;=100%)",
A468&lt;=-0.9,"(99.9%-90%)",
A468&lt;=-0.8,"(89.9%-80%)",
A468&lt;=-0.7,"(79.9%-70%)",
A468&lt;=-0.6,"(69.9%-60%)",
A468&lt;=-0.5,"(59.9%-50%)",
A468&lt;=-0.4,"(49.9%-40%)",
A468&lt;=-0.3,"(39.9%-30%)",
A468&lt;=-0.2,"(29.9%-20%)",
A468&lt;=-0.1,"(19.9%-10%)",
A468&lt;0,"(9.9%-0.01%)",
A468&lt;=0.0999,"0%-9.9%",
A468&lt;=0.1999,"10%-19.9%",
A468&lt;=0.2999,"20%-29.9%",
A468&lt;=0.3999,"30%-39.9%",
A468&lt;=0.4999,"40%-49.9%",
A468&lt;=0.5999,"50%-59.9%",
A468&lt;=0.6999,"60%-69.9%",
A468&lt;=0.7999,"70%-79.9%",
A468&lt;=0.8999,"80%-89.9%",
A468&lt;=0.999,"90%-99.9%",
A468&lt;=5,"&gt;100%",
A468&gt;5,"&gt;500%"
)</f>
        <v>10%-19.9%</v>
      </c>
      <c r="H468" s="15">
        <f t="shared" si="21"/>
        <v>0.19826045112781948</v>
      </c>
      <c r="I468" s="15">
        <f t="shared" si="22"/>
        <v>0.19826045112781948</v>
      </c>
      <c r="J468" s="12">
        <f t="shared" si="23"/>
        <v>1</v>
      </c>
    </row>
    <row r="469" spans="1:10" x14ac:dyDescent="0.25">
      <c r="A469" s="50">
        <v>0.19934170274170296</v>
      </c>
      <c r="B469" s="12" t="s">
        <v>915</v>
      </c>
      <c r="C469" s="18">
        <v>138.6</v>
      </c>
      <c r="D469" s="51">
        <v>166.22876000000002</v>
      </c>
      <c r="G469" s="12" t="str" cm="1">
        <f t="array" ref="G469">_xlfn.IFS(
A469&lt;=-1,"(&gt;=100%)",
A469&lt;=-0.9,"(99.9%-90%)",
A469&lt;=-0.8,"(89.9%-80%)",
A469&lt;=-0.7,"(79.9%-70%)",
A469&lt;=-0.6,"(69.9%-60%)",
A469&lt;=-0.5,"(59.9%-50%)",
A469&lt;=-0.4,"(49.9%-40%)",
A469&lt;=-0.3,"(39.9%-30%)",
A469&lt;=-0.2,"(29.9%-20%)",
A469&lt;=-0.1,"(19.9%-10%)",
A469&lt;0,"(9.9%-0.01%)",
A469&lt;=0.0999,"0%-9.9%",
A469&lt;=0.1999,"10%-19.9%",
A469&lt;=0.2999,"20%-29.9%",
A469&lt;=0.3999,"30%-39.9%",
A469&lt;=0.4999,"40%-49.9%",
A469&lt;=0.5999,"50%-59.9%",
A469&lt;=0.6999,"60%-69.9%",
A469&lt;=0.7999,"70%-79.9%",
A469&lt;=0.8999,"80%-89.9%",
A469&lt;=0.999,"90%-99.9%",
A469&lt;=5,"&gt;100%",
A469&gt;5,"&gt;500%"
)</f>
        <v>10%-19.9%</v>
      </c>
      <c r="H469" s="15">
        <f t="shared" si="21"/>
        <v>0.19934170274170296</v>
      </c>
      <c r="I469" s="15">
        <f t="shared" si="22"/>
        <v>0.19934170274170296</v>
      </c>
      <c r="J469" s="12">
        <f t="shared" si="23"/>
        <v>1</v>
      </c>
    </row>
    <row r="470" spans="1:10" x14ac:dyDescent="0.25">
      <c r="A470" s="50">
        <v>0.20265356231144122</v>
      </c>
      <c r="B470" s="12" t="s">
        <v>676</v>
      </c>
      <c r="C470" s="18">
        <v>1292.7</v>
      </c>
      <c r="D470" s="51">
        <v>1554.6702600000001</v>
      </c>
      <c r="G470" s="12" t="str" cm="1">
        <f t="array" ref="G470">_xlfn.IFS(
A470&lt;=-1,"(&gt;=100%)",
A470&lt;=-0.9,"(99.9%-90%)",
A470&lt;=-0.8,"(89.9%-80%)",
A470&lt;=-0.7,"(79.9%-70%)",
A470&lt;=-0.6,"(69.9%-60%)",
A470&lt;=-0.5,"(59.9%-50%)",
A470&lt;=-0.4,"(49.9%-40%)",
A470&lt;=-0.3,"(39.9%-30%)",
A470&lt;=-0.2,"(29.9%-20%)",
A470&lt;=-0.1,"(19.9%-10%)",
A470&lt;0,"(9.9%-0.01%)",
A470&lt;=0.0999,"0%-9.9%",
A470&lt;=0.1999,"10%-19.9%",
A470&lt;=0.2999,"20%-29.9%",
A470&lt;=0.3999,"30%-39.9%",
A470&lt;=0.4999,"40%-49.9%",
A470&lt;=0.5999,"50%-59.9%",
A470&lt;=0.6999,"60%-69.9%",
A470&lt;=0.7999,"70%-79.9%",
A470&lt;=0.8999,"80%-89.9%",
A470&lt;=0.999,"90%-99.9%",
A470&lt;=5,"&gt;100%",
A470&gt;5,"&gt;500%"
)</f>
        <v>20%-29.9%</v>
      </c>
      <c r="H470" s="15">
        <f t="shared" si="21"/>
        <v>0.20265356231144122</v>
      </c>
      <c r="I470" s="15">
        <f t="shared" si="22"/>
        <v>0.20265356231144122</v>
      </c>
      <c r="J470" s="12">
        <f t="shared" si="23"/>
        <v>1</v>
      </c>
    </row>
    <row r="471" spans="1:10" x14ac:dyDescent="0.25">
      <c r="A471" s="50">
        <v>0.20663247967479678</v>
      </c>
      <c r="B471" s="12" t="s">
        <v>472</v>
      </c>
      <c r="C471" s="18">
        <v>492</v>
      </c>
      <c r="D471" s="51">
        <v>593.66318000000001</v>
      </c>
      <c r="G471" s="12" t="str" cm="1">
        <f t="array" ref="G471">_xlfn.IFS(
A471&lt;=-1,"(&gt;=100%)",
A471&lt;=-0.9,"(99.9%-90%)",
A471&lt;=-0.8,"(89.9%-80%)",
A471&lt;=-0.7,"(79.9%-70%)",
A471&lt;=-0.6,"(69.9%-60%)",
A471&lt;=-0.5,"(59.9%-50%)",
A471&lt;=-0.4,"(49.9%-40%)",
A471&lt;=-0.3,"(39.9%-30%)",
A471&lt;=-0.2,"(29.9%-20%)",
A471&lt;=-0.1,"(19.9%-10%)",
A471&lt;0,"(9.9%-0.01%)",
A471&lt;=0.0999,"0%-9.9%",
A471&lt;=0.1999,"10%-19.9%",
A471&lt;=0.2999,"20%-29.9%",
A471&lt;=0.3999,"30%-39.9%",
A471&lt;=0.4999,"40%-49.9%",
A471&lt;=0.5999,"50%-59.9%",
A471&lt;=0.6999,"60%-69.9%",
A471&lt;=0.7999,"70%-79.9%",
A471&lt;=0.8999,"80%-89.9%",
A471&lt;=0.999,"90%-99.9%",
A471&lt;=5,"&gt;100%",
A471&gt;5,"&gt;500%"
)</f>
        <v>20%-29.9%</v>
      </c>
      <c r="H471" s="15">
        <f t="shared" si="21"/>
        <v>0.20663247967479678</v>
      </c>
      <c r="I471" s="15">
        <f t="shared" si="22"/>
        <v>0.20663247967479678</v>
      </c>
      <c r="J471" s="12">
        <f t="shared" si="23"/>
        <v>1</v>
      </c>
    </row>
    <row r="472" spans="1:10" x14ac:dyDescent="0.25">
      <c r="A472" s="50">
        <v>0.21261889989518848</v>
      </c>
      <c r="B472" s="12" t="s">
        <v>820</v>
      </c>
      <c r="C472" s="18">
        <v>402.35947999999996</v>
      </c>
      <c r="D472" s="51">
        <v>487.90871000000004</v>
      </c>
      <c r="G472" s="12" t="str" cm="1">
        <f t="array" ref="G472">_xlfn.IFS(
A472&lt;=-1,"(&gt;=100%)",
A472&lt;=-0.9,"(99.9%-90%)",
A472&lt;=-0.8,"(89.9%-80%)",
A472&lt;=-0.7,"(79.9%-70%)",
A472&lt;=-0.6,"(69.9%-60%)",
A472&lt;=-0.5,"(59.9%-50%)",
A472&lt;=-0.4,"(49.9%-40%)",
A472&lt;=-0.3,"(39.9%-30%)",
A472&lt;=-0.2,"(29.9%-20%)",
A472&lt;=-0.1,"(19.9%-10%)",
A472&lt;0,"(9.9%-0.01%)",
A472&lt;=0.0999,"0%-9.9%",
A472&lt;=0.1999,"10%-19.9%",
A472&lt;=0.2999,"20%-29.9%",
A472&lt;=0.3999,"30%-39.9%",
A472&lt;=0.4999,"40%-49.9%",
A472&lt;=0.5999,"50%-59.9%",
A472&lt;=0.6999,"60%-69.9%",
A472&lt;=0.7999,"70%-79.9%",
A472&lt;=0.8999,"80%-89.9%",
A472&lt;=0.999,"90%-99.9%",
A472&lt;=5,"&gt;100%",
A472&gt;5,"&gt;500%"
)</f>
        <v>20%-29.9%</v>
      </c>
      <c r="H472" s="15">
        <f t="shared" si="21"/>
        <v>0.21261889989518848</v>
      </c>
      <c r="I472" s="15">
        <f t="shared" si="22"/>
        <v>0.21261889989518848</v>
      </c>
      <c r="J472" s="12">
        <f t="shared" si="23"/>
        <v>1</v>
      </c>
    </row>
    <row r="473" spans="1:10" x14ac:dyDescent="0.25">
      <c r="A473" s="50">
        <v>0.21658066179951654</v>
      </c>
      <c r="B473" s="12" t="s">
        <v>625</v>
      </c>
      <c r="C473" s="18">
        <v>8026.6</v>
      </c>
      <c r="D473" s="51">
        <v>9765.0063399999999</v>
      </c>
      <c r="G473" s="12" t="str" cm="1">
        <f t="array" ref="G473">_xlfn.IFS(
A473&lt;=-1,"(&gt;=100%)",
A473&lt;=-0.9,"(99.9%-90%)",
A473&lt;=-0.8,"(89.9%-80%)",
A473&lt;=-0.7,"(79.9%-70%)",
A473&lt;=-0.6,"(69.9%-60%)",
A473&lt;=-0.5,"(59.9%-50%)",
A473&lt;=-0.4,"(49.9%-40%)",
A473&lt;=-0.3,"(39.9%-30%)",
A473&lt;=-0.2,"(29.9%-20%)",
A473&lt;=-0.1,"(19.9%-10%)",
A473&lt;0,"(9.9%-0.01%)",
A473&lt;=0.0999,"0%-9.9%",
A473&lt;=0.1999,"10%-19.9%",
A473&lt;=0.2999,"20%-29.9%",
A473&lt;=0.3999,"30%-39.9%",
A473&lt;=0.4999,"40%-49.9%",
A473&lt;=0.5999,"50%-59.9%",
A473&lt;=0.6999,"60%-69.9%",
A473&lt;=0.7999,"70%-79.9%",
A473&lt;=0.8999,"80%-89.9%",
A473&lt;=0.999,"90%-99.9%",
A473&lt;=5,"&gt;100%",
A473&gt;5,"&gt;500%"
)</f>
        <v>20%-29.9%</v>
      </c>
      <c r="H473" s="15">
        <f t="shared" si="21"/>
        <v>0.21658066179951654</v>
      </c>
      <c r="I473" s="15">
        <f t="shared" si="22"/>
        <v>0.21658066179951654</v>
      </c>
      <c r="J473" s="12">
        <f t="shared" si="23"/>
        <v>1</v>
      </c>
    </row>
    <row r="474" spans="1:10" x14ac:dyDescent="0.25">
      <c r="A474" s="50">
        <v>0.21746396625222017</v>
      </c>
      <c r="B474" s="12" t="s">
        <v>548</v>
      </c>
      <c r="C474" s="18">
        <v>5630</v>
      </c>
      <c r="D474" s="51">
        <v>6854.3221299999996</v>
      </c>
      <c r="G474" s="12" t="str" cm="1">
        <f t="array" ref="G474">_xlfn.IFS(
A474&lt;=-1,"(&gt;=100%)",
A474&lt;=-0.9,"(99.9%-90%)",
A474&lt;=-0.8,"(89.9%-80%)",
A474&lt;=-0.7,"(79.9%-70%)",
A474&lt;=-0.6,"(69.9%-60%)",
A474&lt;=-0.5,"(59.9%-50%)",
A474&lt;=-0.4,"(49.9%-40%)",
A474&lt;=-0.3,"(39.9%-30%)",
A474&lt;=-0.2,"(29.9%-20%)",
A474&lt;=-0.1,"(19.9%-10%)",
A474&lt;0,"(9.9%-0.01%)",
A474&lt;=0.0999,"0%-9.9%",
A474&lt;=0.1999,"10%-19.9%",
A474&lt;=0.2999,"20%-29.9%",
A474&lt;=0.3999,"30%-39.9%",
A474&lt;=0.4999,"40%-49.9%",
A474&lt;=0.5999,"50%-59.9%",
A474&lt;=0.6999,"60%-69.9%",
A474&lt;=0.7999,"70%-79.9%",
A474&lt;=0.8999,"80%-89.9%",
A474&lt;=0.999,"90%-99.9%",
A474&lt;=5,"&gt;100%",
A474&gt;5,"&gt;500%"
)</f>
        <v>20%-29.9%</v>
      </c>
      <c r="H474" s="15">
        <f t="shared" si="21"/>
        <v>0.21746396625222017</v>
      </c>
      <c r="I474" s="15">
        <f t="shared" si="22"/>
        <v>0.21746396625222017</v>
      </c>
      <c r="J474" s="12">
        <f t="shared" si="23"/>
        <v>1</v>
      </c>
    </row>
    <row r="475" spans="1:10" x14ac:dyDescent="0.25">
      <c r="A475" s="50">
        <v>0.22029840332109216</v>
      </c>
      <c r="B475" s="12" t="s">
        <v>240</v>
      </c>
      <c r="C475" s="18">
        <v>1252.5999999999999</v>
      </c>
      <c r="D475" s="51">
        <v>1528.5457799999999</v>
      </c>
      <c r="G475" s="12" t="str" cm="1">
        <f t="array" ref="G475">_xlfn.IFS(
A475&lt;=-1,"(&gt;=100%)",
A475&lt;=-0.9,"(99.9%-90%)",
A475&lt;=-0.8,"(89.9%-80%)",
A475&lt;=-0.7,"(79.9%-70%)",
A475&lt;=-0.6,"(69.9%-60%)",
A475&lt;=-0.5,"(59.9%-50%)",
A475&lt;=-0.4,"(49.9%-40%)",
A475&lt;=-0.3,"(39.9%-30%)",
A475&lt;=-0.2,"(29.9%-20%)",
A475&lt;=-0.1,"(19.9%-10%)",
A475&lt;0,"(9.9%-0.01%)",
A475&lt;=0.0999,"0%-9.9%",
A475&lt;=0.1999,"10%-19.9%",
A475&lt;=0.2999,"20%-29.9%",
A475&lt;=0.3999,"30%-39.9%",
A475&lt;=0.4999,"40%-49.9%",
A475&lt;=0.5999,"50%-59.9%",
A475&lt;=0.6999,"60%-69.9%",
A475&lt;=0.7999,"70%-79.9%",
A475&lt;=0.8999,"80%-89.9%",
A475&lt;=0.999,"90%-99.9%",
A475&lt;=5,"&gt;100%",
A475&gt;5,"&gt;500%"
)</f>
        <v>20%-29.9%</v>
      </c>
      <c r="H475" s="15">
        <f t="shared" si="21"/>
        <v>0.22029840332109216</v>
      </c>
      <c r="I475" s="15">
        <f t="shared" si="22"/>
        <v>0.22029840332109216</v>
      </c>
      <c r="J475" s="12">
        <f t="shared" si="23"/>
        <v>1</v>
      </c>
    </row>
    <row r="476" spans="1:10" x14ac:dyDescent="0.25">
      <c r="A476" s="50">
        <v>0.2282602201375486</v>
      </c>
      <c r="B476" s="12" t="s">
        <v>907</v>
      </c>
      <c r="C476" s="18">
        <v>401.02199999999999</v>
      </c>
      <c r="D476" s="51">
        <v>492.55937</v>
      </c>
      <c r="G476" s="12" t="str" cm="1">
        <f t="array" ref="G476">_xlfn.IFS(
A476&lt;=-1,"(&gt;=100%)",
A476&lt;=-0.9,"(99.9%-90%)",
A476&lt;=-0.8,"(89.9%-80%)",
A476&lt;=-0.7,"(79.9%-70%)",
A476&lt;=-0.6,"(69.9%-60%)",
A476&lt;=-0.5,"(59.9%-50%)",
A476&lt;=-0.4,"(49.9%-40%)",
A476&lt;=-0.3,"(39.9%-30%)",
A476&lt;=-0.2,"(29.9%-20%)",
A476&lt;=-0.1,"(19.9%-10%)",
A476&lt;0,"(9.9%-0.01%)",
A476&lt;=0.0999,"0%-9.9%",
A476&lt;=0.1999,"10%-19.9%",
A476&lt;=0.2999,"20%-29.9%",
A476&lt;=0.3999,"30%-39.9%",
A476&lt;=0.4999,"40%-49.9%",
A476&lt;=0.5999,"50%-59.9%",
A476&lt;=0.6999,"60%-69.9%",
A476&lt;=0.7999,"70%-79.9%",
A476&lt;=0.8999,"80%-89.9%",
A476&lt;=0.999,"90%-99.9%",
A476&lt;=5,"&gt;100%",
A476&gt;5,"&gt;500%"
)</f>
        <v>20%-29.9%</v>
      </c>
      <c r="H476" s="15">
        <f t="shared" si="21"/>
        <v>0.2282602201375486</v>
      </c>
      <c r="I476" s="15">
        <f t="shared" si="22"/>
        <v>0.2282602201375486</v>
      </c>
      <c r="J476" s="12">
        <f t="shared" si="23"/>
        <v>1</v>
      </c>
    </row>
    <row r="477" spans="1:10" x14ac:dyDescent="0.25">
      <c r="A477" s="50">
        <v>0.23883183037106334</v>
      </c>
      <c r="B477" s="12" t="s">
        <v>699</v>
      </c>
      <c r="C477" s="18">
        <v>1603.5</v>
      </c>
      <c r="D477" s="51">
        <v>1986.46684</v>
      </c>
      <c r="G477" s="12" t="str" cm="1">
        <f t="array" ref="G477">_xlfn.IFS(
A477&lt;=-1,"(&gt;=100%)",
A477&lt;=-0.9,"(99.9%-90%)",
A477&lt;=-0.8,"(89.9%-80%)",
A477&lt;=-0.7,"(79.9%-70%)",
A477&lt;=-0.6,"(69.9%-60%)",
A477&lt;=-0.5,"(59.9%-50%)",
A477&lt;=-0.4,"(49.9%-40%)",
A477&lt;=-0.3,"(39.9%-30%)",
A477&lt;=-0.2,"(29.9%-20%)",
A477&lt;=-0.1,"(19.9%-10%)",
A477&lt;0,"(9.9%-0.01%)",
A477&lt;=0.0999,"0%-9.9%",
A477&lt;=0.1999,"10%-19.9%",
A477&lt;=0.2999,"20%-29.9%",
A477&lt;=0.3999,"30%-39.9%",
A477&lt;=0.4999,"40%-49.9%",
A477&lt;=0.5999,"50%-59.9%",
A477&lt;=0.6999,"60%-69.9%",
A477&lt;=0.7999,"70%-79.9%",
A477&lt;=0.8999,"80%-89.9%",
A477&lt;=0.999,"90%-99.9%",
A477&lt;=5,"&gt;100%",
A477&gt;5,"&gt;500%"
)</f>
        <v>20%-29.9%</v>
      </c>
      <c r="H477" s="15">
        <f t="shared" si="21"/>
        <v>0.23883183037106334</v>
      </c>
      <c r="I477" s="15">
        <f t="shared" si="22"/>
        <v>0.23883183037106334</v>
      </c>
      <c r="J477" s="12">
        <f t="shared" si="23"/>
        <v>1</v>
      </c>
    </row>
    <row r="478" spans="1:10" x14ac:dyDescent="0.25">
      <c r="A478" s="50">
        <v>0.23948602386934667</v>
      </c>
      <c r="B478" s="12" t="s">
        <v>540</v>
      </c>
      <c r="C478" s="18">
        <v>636.79999999999995</v>
      </c>
      <c r="D478" s="51">
        <v>789.30469999999991</v>
      </c>
      <c r="G478" s="12" t="str" cm="1">
        <f t="array" ref="G478">_xlfn.IFS(
A478&lt;=-1,"(&gt;=100%)",
A478&lt;=-0.9,"(99.9%-90%)",
A478&lt;=-0.8,"(89.9%-80%)",
A478&lt;=-0.7,"(79.9%-70%)",
A478&lt;=-0.6,"(69.9%-60%)",
A478&lt;=-0.5,"(59.9%-50%)",
A478&lt;=-0.4,"(49.9%-40%)",
A478&lt;=-0.3,"(39.9%-30%)",
A478&lt;=-0.2,"(29.9%-20%)",
A478&lt;=-0.1,"(19.9%-10%)",
A478&lt;0,"(9.9%-0.01%)",
A478&lt;=0.0999,"0%-9.9%",
A478&lt;=0.1999,"10%-19.9%",
A478&lt;=0.2999,"20%-29.9%",
A478&lt;=0.3999,"30%-39.9%",
A478&lt;=0.4999,"40%-49.9%",
A478&lt;=0.5999,"50%-59.9%",
A478&lt;=0.6999,"60%-69.9%",
A478&lt;=0.7999,"70%-79.9%",
A478&lt;=0.8999,"80%-89.9%",
A478&lt;=0.999,"90%-99.9%",
A478&lt;=5,"&gt;100%",
A478&gt;5,"&gt;500%"
)</f>
        <v>20%-29.9%</v>
      </c>
      <c r="H478" s="15">
        <f t="shared" si="21"/>
        <v>0.23948602386934667</v>
      </c>
      <c r="I478" s="15">
        <f t="shared" si="22"/>
        <v>0.23948602386934667</v>
      </c>
      <c r="J478" s="12">
        <f t="shared" si="23"/>
        <v>1</v>
      </c>
    </row>
    <row r="479" spans="1:10" x14ac:dyDescent="0.25">
      <c r="A479" s="50">
        <v>0.24425200803212854</v>
      </c>
      <c r="B479" s="12" t="s">
        <v>388</v>
      </c>
      <c r="C479" s="18">
        <v>49.8</v>
      </c>
      <c r="D479" s="51">
        <v>61.963749999999997</v>
      </c>
      <c r="G479" s="12" t="str" cm="1">
        <f t="array" ref="G479">_xlfn.IFS(
A479&lt;=-1,"(&gt;=100%)",
A479&lt;=-0.9,"(99.9%-90%)",
A479&lt;=-0.8,"(89.9%-80%)",
A479&lt;=-0.7,"(79.9%-70%)",
A479&lt;=-0.6,"(69.9%-60%)",
A479&lt;=-0.5,"(59.9%-50%)",
A479&lt;=-0.4,"(49.9%-40%)",
A479&lt;=-0.3,"(39.9%-30%)",
A479&lt;=-0.2,"(29.9%-20%)",
A479&lt;=-0.1,"(19.9%-10%)",
A479&lt;0,"(9.9%-0.01%)",
A479&lt;=0.0999,"0%-9.9%",
A479&lt;=0.1999,"10%-19.9%",
A479&lt;=0.2999,"20%-29.9%",
A479&lt;=0.3999,"30%-39.9%",
A479&lt;=0.4999,"40%-49.9%",
A479&lt;=0.5999,"50%-59.9%",
A479&lt;=0.6999,"60%-69.9%",
A479&lt;=0.7999,"70%-79.9%",
A479&lt;=0.8999,"80%-89.9%",
A479&lt;=0.999,"90%-99.9%",
A479&lt;=5,"&gt;100%",
A479&gt;5,"&gt;500%"
)</f>
        <v>20%-29.9%</v>
      </c>
      <c r="H479" s="15">
        <f t="shared" si="21"/>
        <v>0.24425200803212854</v>
      </c>
      <c r="I479" s="15">
        <f t="shared" si="22"/>
        <v>0.24425200803212854</v>
      </c>
      <c r="J479" s="12">
        <f t="shared" si="23"/>
        <v>1</v>
      </c>
    </row>
    <row r="480" spans="1:10" x14ac:dyDescent="0.25">
      <c r="A480" s="50">
        <v>0.2475954718493287</v>
      </c>
      <c r="B480" s="12" t="s">
        <v>691</v>
      </c>
      <c r="C480" s="18">
        <v>499.1</v>
      </c>
      <c r="D480" s="51">
        <v>622.67489999999998</v>
      </c>
      <c r="G480" s="12" t="str" cm="1">
        <f t="array" ref="G480">_xlfn.IFS(
A480&lt;=-1,"(&gt;=100%)",
A480&lt;=-0.9,"(99.9%-90%)",
A480&lt;=-0.8,"(89.9%-80%)",
A480&lt;=-0.7,"(79.9%-70%)",
A480&lt;=-0.6,"(69.9%-60%)",
A480&lt;=-0.5,"(59.9%-50%)",
A480&lt;=-0.4,"(49.9%-40%)",
A480&lt;=-0.3,"(39.9%-30%)",
A480&lt;=-0.2,"(29.9%-20%)",
A480&lt;=-0.1,"(19.9%-10%)",
A480&lt;0,"(9.9%-0.01%)",
A480&lt;=0.0999,"0%-9.9%",
A480&lt;=0.1999,"10%-19.9%",
A480&lt;=0.2999,"20%-29.9%",
A480&lt;=0.3999,"30%-39.9%",
A480&lt;=0.4999,"40%-49.9%",
A480&lt;=0.5999,"50%-59.9%",
A480&lt;=0.6999,"60%-69.9%",
A480&lt;=0.7999,"70%-79.9%",
A480&lt;=0.8999,"80%-89.9%",
A480&lt;=0.999,"90%-99.9%",
A480&lt;=5,"&gt;100%",
A480&gt;5,"&gt;500%"
)</f>
        <v>20%-29.9%</v>
      </c>
      <c r="H480" s="15">
        <f t="shared" si="21"/>
        <v>0.2475954718493287</v>
      </c>
      <c r="I480" s="15">
        <f t="shared" si="22"/>
        <v>0.2475954718493287</v>
      </c>
      <c r="J480" s="12">
        <f t="shared" si="23"/>
        <v>1</v>
      </c>
    </row>
    <row r="481" spans="1:10" x14ac:dyDescent="0.25">
      <c r="A481" s="50">
        <v>0.25128296059637911</v>
      </c>
      <c r="B481" s="12" t="s">
        <v>408</v>
      </c>
      <c r="C481" s="18">
        <v>469.5</v>
      </c>
      <c r="D481" s="51">
        <v>587.47735</v>
      </c>
      <c r="G481" s="12" t="str" cm="1">
        <f t="array" ref="G481">_xlfn.IFS(
A481&lt;=-1,"(&gt;=100%)",
A481&lt;=-0.9,"(99.9%-90%)",
A481&lt;=-0.8,"(89.9%-80%)",
A481&lt;=-0.7,"(79.9%-70%)",
A481&lt;=-0.6,"(69.9%-60%)",
A481&lt;=-0.5,"(59.9%-50%)",
A481&lt;=-0.4,"(49.9%-40%)",
A481&lt;=-0.3,"(39.9%-30%)",
A481&lt;=-0.2,"(29.9%-20%)",
A481&lt;=-0.1,"(19.9%-10%)",
A481&lt;0,"(9.9%-0.01%)",
A481&lt;=0.0999,"0%-9.9%",
A481&lt;=0.1999,"10%-19.9%",
A481&lt;=0.2999,"20%-29.9%",
A481&lt;=0.3999,"30%-39.9%",
A481&lt;=0.4999,"40%-49.9%",
A481&lt;=0.5999,"50%-59.9%",
A481&lt;=0.6999,"60%-69.9%",
A481&lt;=0.7999,"70%-79.9%",
A481&lt;=0.8999,"80%-89.9%",
A481&lt;=0.999,"90%-99.9%",
A481&lt;=5,"&gt;100%",
A481&gt;5,"&gt;500%"
)</f>
        <v>20%-29.9%</v>
      </c>
      <c r="H481" s="15">
        <f t="shared" si="21"/>
        <v>0.25128296059637911</v>
      </c>
      <c r="I481" s="15">
        <f t="shared" si="22"/>
        <v>0.25128296059637911</v>
      </c>
      <c r="J481" s="12">
        <f t="shared" si="23"/>
        <v>1</v>
      </c>
    </row>
    <row r="482" spans="1:10" x14ac:dyDescent="0.25">
      <c r="A482" s="50">
        <v>0.2517301546391752</v>
      </c>
      <c r="B482" s="12" t="s">
        <v>252</v>
      </c>
      <c r="C482" s="18">
        <v>194</v>
      </c>
      <c r="D482" s="51">
        <v>242.83564999999999</v>
      </c>
      <c r="G482" s="12" t="str" cm="1">
        <f t="array" ref="G482">_xlfn.IFS(
A482&lt;=-1,"(&gt;=100%)",
A482&lt;=-0.9,"(99.9%-90%)",
A482&lt;=-0.8,"(89.9%-80%)",
A482&lt;=-0.7,"(79.9%-70%)",
A482&lt;=-0.6,"(69.9%-60%)",
A482&lt;=-0.5,"(59.9%-50%)",
A482&lt;=-0.4,"(49.9%-40%)",
A482&lt;=-0.3,"(39.9%-30%)",
A482&lt;=-0.2,"(29.9%-20%)",
A482&lt;=-0.1,"(19.9%-10%)",
A482&lt;0,"(9.9%-0.01%)",
A482&lt;=0.0999,"0%-9.9%",
A482&lt;=0.1999,"10%-19.9%",
A482&lt;=0.2999,"20%-29.9%",
A482&lt;=0.3999,"30%-39.9%",
A482&lt;=0.4999,"40%-49.9%",
A482&lt;=0.5999,"50%-59.9%",
A482&lt;=0.6999,"60%-69.9%",
A482&lt;=0.7999,"70%-79.9%",
A482&lt;=0.8999,"80%-89.9%",
A482&lt;=0.999,"90%-99.9%",
A482&lt;=5,"&gt;100%",
A482&gt;5,"&gt;500%"
)</f>
        <v>20%-29.9%</v>
      </c>
      <c r="H482" s="15">
        <f t="shared" si="21"/>
        <v>0.2517301546391752</v>
      </c>
      <c r="I482" s="15">
        <f t="shared" si="22"/>
        <v>0.2517301546391752</v>
      </c>
      <c r="J482" s="12">
        <f t="shared" si="23"/>
        <v>1</v>
      </c>
    </row>
    <row r="483" spans="1:10" x14ac:dyDescent="0.25">
      <c r="A483" s="50">
        <v>0.25471179173675779</v>
      </c>
      <c r="B483" s="12" t="s">
        <v>80</v>
      </c>
      <c r="C483" s="18">
        <v>2437.3000000000002</v>
      </c>
      <c r="D483" s="51">
        <v>3058.10905</v>
      </c>
      <c r="G483" s="12" t="str" cm="1">
        <f t="array" ref="G483">_xlfn.IFS(
A483&lt;=-1,"(&gt;=100%)",
A483&lt;=-0.9,"(99.9%-90%)",
A483&lt;=-0.8,"(89.9%-80%)",
A483&lt;=-0.7,"(79.9%-70%)",
A483&lt;=-0.6,"(69.9%-60%)",
A483&lt;=-0.5,"(59.9%-50%)",
A483&lt;=-0.4,"(49.9%-40%)",
A483&lt;=-0.3,"(39.9%-30%)",
A483&lt;=-0.2,"(29.9%-20%)",
A483&lt;=-0.1,"(19.9%-10%)",
A483&lt;0,"(9.9%-0.01%)",
A483&lt;=0.0999,"0%-9.9%",
A483&lt;=0.1999,"10%-19.9%",
A483&lt;=0.2999,"20%-29.9%",
A483&lt;=0.3999,"30%-39.9%",
A483&lt;=0.4999,"40%-49.9%",
A483&lt;=0.5999,"50%-59.9%",
A483&lt;=0.6999,"60%-69.9%",
A483&lt;=0.7999,"70%-79.9%",
A483&lt;=0.8999,"80%-89.9%",
A483&lt;=0.999,"90%-99.9%",
A483&lt;=5,"&gt;100%",
A483&gt;5,"&gt;500%"
)</f>
        <v>20%-29.9%</v>
      </c>
      <c r="H483" s="15">
        <f t="shared" si="21"/>
        <v>0.25471179173675779</v>
      </c>
      <c r="I483" s="15">
        <f t="shared" si="22"/>
        <v>0.25471179173675779</v>
      </c>
      <c r="J483" s="12">
        <f t="shared" si="23"/>
        <v>1</v>
      </c>
    </row>
    <row r="484" spans="1:10" x14ac:dyDescent="0.25">
      <c r="A484" s="50">
        <v>0.26290962962962966</v>
      </c>
      <c r="B484" s="12" t="s">
        <v>866</v>
      </c>
      <c r="C484" s="18">
        <v>189</v>
      </c>
      <c r="D484" s="51">
        <v>238.68992</v>
      </c>
      <c r="G484" s="12" t="str" cm="1">
        <f t="array" ref="G484">_xlfn.IFS(
A484&lt;=-1,"(&gt;=100%)",
A484&lt;=-0.9,"(99.9%-90%)",
A484&lt;=-0.8,"(89.9%-80%)",
A484&lt;=-0.7,"(79.9%-70%)",
A484&lt;=-0.6,"(69.9%-60%)",
A484&lt;=-0.5,"(59.9%-50%)",
A484&lt;=-0.4,"(49.9%-40%)",
A484&lt;=-0.3,"(39.9%-30%)",
A484&lt;=-0.2,"(29.9%-20%)",
A484&lt;=-0.1,"(19.9%-10%)",
A484&lt;0,"(9.9%-0.01%)",
A484&lt;=0.0999,"0%-9.9%",
A484&lt;=0.1999,"10%-19.9%",
A484&lt;=0.2999,"20%-29.9%",
A484&lt;=0.3999,"30%-39.9%",
A484&lt;=0.4999,"40%-49.9%",
A484&lt;=0.5999,"50%-59.9%",
A484&lt;=0.6999,"60%-69.9%",
A484&lt;=0.7999,"70%-79.9%",
A484&lt;=0.8999,"80%-89.9%",
A484&lt;=0.999,"90%-99.9%",
A484&lt;=5,"&gt;100%",
A484&gt;5,"&gt;500%"
)</f>
        <v>20%-29.9%</v>
      </c>
      <c r="H484" s="15">
        <f t="shared" si="21"/>
        <v>0.26290962962962966</v>
      </c>
      <c r="I484" s="15">
        <f t="shared" si="22"/>
        <v>0.26290962962962966</v>
      </c>
      <c r="J484" s="12">
        <f t="shared" si="23"/>
        <v>1</v>
      </c>
    </row>
    <row r="485" spans="1:10" x14ac:dyDescent="0.25">
      <c r="A485" s="50">
        <v>0.26291044529961516</v>
      </c>
      <c r="B485" s="12" t="s">
        <v>638</v>
      </c>
      <c r="C485" s="18">
        <v>363.8</v>
      </c>
      <c r="D485" s="51">
        <v>459.44682</v>
      </c>
      <c r="G485" s="12" t="str" cm="1">
        <f t="array" ref="G485">_xlfn.IFS(
A485&lt;=-1,"(&gt;=100%)",
A485&lt;=-0.9,"(99.9%-90%)",
A485&lt;=-0.8,"(89.9%-80%)",
A485&lt;=-0.7,"(79.9%-70%)",
A485&lt;=-0.6,"(69.9%-60%)",
A485&lt;=-0.5,"(59.9%-50%)",
A485&lt;=-0.4,"(49.9%-40%)",
A485&lt;=-0.3,"(39.9%-30%)",
A485&lt;=-0.2,"(29.9%-20%)",
A485&lt;=-0.1,"(19.9%-10%)",
A485&lt;0,"(9.9%-0.01%)",
A485&lt;=0.0999,"0%-9.9%",
A485&lt;=0.1999,"10%-19.9%",
A485&lt;=0.2999,"20%-29.9%",
A485&lt;=0.3999,"30%-39.9%",
A485&lt;=0.4999,"40%-49.9%",
A485&lt;=0.5999,"50%-59.9%",
A485&lt;=0.6999,"60%-69.9%",
A485&lt;=0.7999,"70%-79.9%",
A485&lt;=0.8999,"80%-89.9%",
A485&lt;=0.999,"90%-99.9%",
A485&lt;=5,"&gt;100%",
A485&gt;5,"&gt;500%"
)</f>
        <v>20%-29.9%</v>
      </c>
      <c r="H485" s="15">
        <f t="shared" si="21"/>
        <v>0.26291044529961516</v>
      </c>
      <c r="I485" s="15">
        <f t="shared" si="22"/>
        <v>0.26291044529961516</v>
      </c>
      <c r="J485" s="12">
        <f t="shared" si="23"/>
        <v>1</v>
      </c>
    </row>
    <row r="486" spans="1:10" x14ac:dyDescent="0.25">
      <c r="A486" s="50">
        <v>0.27292862491490799</v>
      </c>
      <c r="B486" s="12" t="s">
        <v>314</v>
      </c>
      <c r="C486" s="18">
        <v>293.8</v>
      </c>
      <c r="D486" s="51">
        <v>373.98642999999998</v>
      </c>
      <c r="G486" s="12" t="str" cm="1">
        <f t="array" ref="G486">_xlfn.IFS(
A486&lt;=-1,"(&gt;=100%)",
A486&lt;=-0.9,"(99.9%-90%)",
A486&lt;=-0.8,"(89.9%-80%)",
A486&lt;=-0.7,"(79.9%-70%)",
A486&lt;=-0.6,"(69.9%-60%)",
A486&lt;=-0.5,"(59.9%-50%)",
A486&lt;=-0.4,"(49.9%-40%)",
A486&lt;=-0.3,"(39.9%-30%)",
A486&lt;=-0.2,"(29.9%-20%)",
A486&lt;=-0.1,"(19.9%-10%)",
A486&lt;0,"(9.9%-0.01%)",
A486&lt;=0.0999,"0%-9.9%",
A486&lt;=0.1999,"10%-19.9%",
A486&lt;=0.2999,"20%-29.9%",
A486&lt;=0.3999,"30%-39.9%",
A486&lt;=0.4999,"40%-49.9%",
A486&lt;=0.5999,"50%-59.9%",
A486&lt;=0.6999,"60%-69.9%",
A486&lt;=0.7999,"70%-79.9%",
A486&lt;=0.8999,"80%-89.9%",
A486&lt;=0.999,"90%-99.9%",
A486&lt;=5,"&gt;100%",
A486&gt;5,"&gt;500%"
)</f>
        <v>20%-29.9%</v>
      </c>
      <c r="H486" s="15">
        <f t="shared" si="21"/>
        <v>0.27292862491490799</v>
      </c>
      <c r="I486" s="15">
        <f t="shared" si="22"/>
        <v>0.27292862491490799</v>
      </c>
      <c r="J486" s="12">
        <f t="shared" si="23"/>
        <v>1</v>
      </c>
    </row>
    <row r="487" spans="1:10" x14ac:dyDescent="0.25">
      <c r="A487" s="50">
        <v>0.27573533650909976</v>
      </c>
      <c r="B487" s="12" t="s">
        <v>368</v>
      </c>
      <c r="C487" s="18">
        <v>818.7</v>
      </c>
      <c r="D487" s="51">
        <v>1044.44452</v>
      </c>
      <c r="G487" s="12" t="str" cm="1">
        <f t="array" ref="G487">_xlfn.IFS(
A487&lt;=-1,"(&gt;=100%)",
A487&lt;=-0.9,"(99.9%-90%)",
A487&lt;=-0.8,"(89.9%-80%)",
A487&lt;=-0.7,"(79.9%-70%)",
A487&lt;=-0.6,"(69.9%-60%)",
A487&lt;=-0.5,"(59.9%-50%)",
A487&lt;=-0.4,"(49.9%-40%)",
A487&lt;=-0.3,"(39.9%-30%)",
A487&lt;=-0.2,"(29.9%-20%)",
A487&lt;=-0.1,"(19.9%-10%)",
A487&lt;0,"(9.9%-0.01%)",
A487&lt;=0.0999,"0%-9.9%",
A487&lt;=0.1999,"10%-19.9%",
A487&lt;=0.2999,"20%-29.9%",
A487&lt;=0.3999,"30%-39.9%",
A487&lt;=0.4999,"40%-49.9%",
A487&lt;=0.5999,"50%-59.9%",
A487&lt;=0.6999,"60%-69.9%",
A487&lt;=0.7999,"70%-79.9%",
A487&lt;=0.8999,"80%-89.9%",
A487&lt;=0.999,"90%-99.9%",
A487&lt;=5,"&gt;100%",
A487&gt;5,"&gt;500%"
)</f>
        <v>20%-29.9%</v>
      </c>
      <c r="H487" s="15">
        <f t="shared" si="21"/>
        <v>0.27573533650909976</v>
      </c>
      <c r="I487" s="15">
        <f t="shared" si="22"/>
        <v>0.27573533650909976</v>
      </c>
      <c r="J487" s="12">
        <f t="shared" si="23"/>
        <v>1</v>
      </c>
    </row>
    <row r="488" spans="1:10" x14ac:dyDescent="0.25">
      <c r="A488" s="50">
        <v>0.27613091628213582</v>
      </c>
      <c r="B488" s="12" t="s">
        <v>886</v>
      </c>
      <c r="C488" s="18">
        <v>151.69999999999999</v>
      </c>
      <c r="D488" s="51">
        <v>193.58905999999999</v>
      </c>
      <c r="G488" s="12" t="str" cm="1">
        <f t="array" ref="G488">_xlfn.IFS(
A488&lt;=-1,"(&gt;=100%)",
A488&lt;=-0.9,"(99.9%-90%)",
A488&lt;=-0.8,"(89.9%-80%)",
A488&lt;=-0.7,"(79.9%-70%)",
A488&lt;=-0.6,"(69.9%-60%)",
A488&lt;=-0.5,"(59.9%-50%)",
A488&lt;=-0.4,"(49.9%-40%)",
A488&lt;=-0.3,"(39.9%-30%)",
A488&lt;=-0.2,"(29.9%-20%)",
A488&lt;=-0.1,"(19.9%-10%)",
A488&lt;0,"(9.9%-0.01%)",
A488&lt;=0.0999,"0%-9.9%",
A488&lt;=0.1999,"10%-19.9%",
A488&lt;=0.2999,"20%-29.9%",
A488&lt;=0.3999,"30%-39.9%",
A488&lt;=0.4999,"40%-49.9%",
A488&lt;=0.5999,"50%-59.9%",
A488&lt;=0.6999,"60%-69.9%",
A488&lt;=0.7999,"70%-79.9%",
A488&lt;=0.8999,"80%-89.9%",
A488&lt;=0.999,"90%-99.9%",
A488&lt;=5,"&gt;100%",
A488&gt;5,"&gt;500%"
)</f>
        <v>20%-29.9%</v>
      </c>
      <c r="H488" s="15">
        <f t="shared" si="21"/>
        <v>0.27613091628213582</v>
      </c>
      <c r="I488" s="15">
        <f t="shared" si="22"/>
        <v>0.27613091628213582</v>
      </c>
      <c r="J488" s="12">
        <f t="shared" si="23"/>
        <v>1</v>
      </c>
    </row>
    <row r="489" spans="1:10" x14ac:dyDescent="0.25">
      <c r="A489" s="50">
        <v>0.27987530864197518</v>
      </c>
      <c r="B489" s="12" t="s">
        <v>667</v>
      </c>
      <c r="C489" s="18">
        <v>145.80000000000001</v>
      </c>
      <c r="D489" s="51">
        <v>186.60581999999999</v>
      </c>
      <c r="G489" s="12" t="str" cm="1">
        <f t="array" ref="G489">_xlfn.IFS(
A489&lt;=-1,"(&gt;=100%)",
A489&lt;=-0.9,"(99.9%-90%)",
A489&lt;=-0.8,"(89.9%-80%)",
A489&lt;=-0.7,"(79.9%-70%)",
A489&lt;=-0.6,"(69.9%-60%)",
A489&lt;=-0.5,"(59.9%-50%)",
A489&lt;=-0.4,"(49.9%-40%)",
A489&lt;=-0.3,"(39.9%-30%)",
A489&lt;=-0.2,"(29.9%-20%)",
A489&lt;=-0.1,"(19.9%-10%)",
A489&lt;0,"(9.9%-0.01%)",
A489&lt;=0.0999,"0%-9.9%",
A489&lt;=0.1999,"10%-19.9%",
A489&lt;=0.2999,"20%-29.9%",
A489&lt;=0.3999,"30%-39.9%",
A489&lt;=0.4999,"40%-49.9%",
A489&lt;=0.5999,"50%-59.9%",
A489&lt;=0.6999,"60%-69.9%",
A489&lt;=0.7999,"70%-79.9%",
A489&lt;=0.8999,"80%-89.9%",
A489&lt;=0.999,"90%-99.9%",
A489&lt;=5,"&gt;100%",
A489&gt;5,"&gt;500%"
)</f>
        <v>20%-29.9%</v>
      </c>
      <c r="H489" s="15">
        <f t="shared" si="21"/>
        <v>0.27987530864197518</v>
      </c>
      <c r="I489" s="15">
        <f t="shared" si="22"/>
        <v>0.27987530864197518</v>
      </c>
      <c r="J489" s="12">
        <f t="shared" si="23"/>
        <v>1</v>
      </c>
    </row>
    <row r="490" spans="1:10" x14ac:dyDescent="0.25">
      <c r="A490" s="50">
        <v>0.29067558869451005</v>
      </c>
      <c r="B490" s="12" t="s">
        <v>796</v>
      </c>
      <c r="C490" s="18">
        <v>422.02364</v>
      </c>
      <c r="D490" s="51">
        <v>544.69560999999999</v>
      </c>
      <c r="G490" s="12" t="str" cm="1">
        <f t="array" ref="G490">_xlfn.IFS(
A490&lt;=-1,"(&gt;=100%)",
A490&lt;=-0.9,"(99.9%-90%)",
A490&lt;=-0.8,"(89.9%-80%)",
A490&lt;=-0.7,"(79.9%-70%)",
A490&lt;=-0.6,"(69.9%-60%)",
A490&lt;=-0.5,"(59.9%-50%)",
A490&lt;=-0.4,"(49.9%-40%)",
A490&lt;=-0.3,"(39.9%-30%)",
A490&lt;=-0.2,"(29.9%-20%)",
A490&lt;=-0.1,"(19.9%-10%)",
A490&lt;0,"(9.9%-0.01%)",
A490&lt;=0.0999,"0%-9.9%",
A490&lt;=0.1999,"10%-19.9%",
A490&lt;=0.2999,"20%-29.9%",
A490&lt;=0.3999,"30%-39.9%",
A490&lt;=0.4999,"40%-49.9%",
A490&lt;=0.5999,"50%-59.9%",
A490&lt;=0.6999,"60%-69.9%",
A490&lt;=0.7999,"70%-79.9%",
A490&lt;=0.8999,"80%-89.9%",
A490&lt;=0.999,"90%-99.9%",
A490&lt;=5,"&gt;100%",
A490&gt;5,"&gt;500%"
)</f>
        <v>20%-29.9%</v>
      </c>
      <c r="H490" s="15">
        <f t="shared" si="21"/>
        <v>0.29067558869451005</v>
      </c>
      <c r="I490" s="15">
        <f t="shared" si="22"/>
        <v>0.29067558869451005</v>
      </c>
      <c r="J490" s="12">
        <f t="shared" si="23"/>
        <v>1</v>
      </c>
    </row>
    <row r="491" spans="1:10" x14ac:dyDescent="0.25">
      <c r="A491" s="50">
        <v>0.29173194501436195</v>
      </c>
      <c r="B491" s="12" t="s">
        <v>152</v>
      </c>
      <c r="C491" s="18">
        <v>487.4</v>
      </c>
      <c r="D491" s="51">
        <v>629.59014999999999</v>
      </c>
      <c r="G491" s="12" t="str" cm="1">
        <f t="array" ref="G491">_xlfn.IFS(
A491&lt;=-1,"(&gt;=100%)",
A491&lt;=-0.9,"(99.9%-90%)",
A491&lt;=-0.8,"(89.9%-80%)",
A491&lt;=-0.7,"(79.9%-70%)",
A491&lt;=-0.6,"(69.9%-60%)",
A491&lt;=-0.5,"(59.9%-50%)",
A491&lt;=-0.4,"(49.9%-40%)",
A491&lt;=-0.3,"(39.9%-30%)",
A491&lt;=-0.2,"(29.9%-20%)",
A491&lt;=-0.1,"(19.9%-10%)",
A491&lt;0,"(9.9%-0.01%)",
A491&lt;=0.0999,"0%-9.9%",
A491&lt;=0.1999,"10%-19.9%",
A491&lt;=0.2999,"20%-29.9%",
A491&lt;=0.3999,"30%-39.9%",
A491&lt;=0.4999,"40%-49.9%",
A491&lt;=0.5999,"50%-59.9%",
A491&lt;=0.6999,"60%-69.9%",
A491&lt;=0.7999,"70%-79.9%",
A491&lt;=0.8999,"80%-89.9%",
A491&lt;=0.999,"90%-99.9%",
A491&lt;=5,"&gt;100%",
A491&gt;5,"&gt;500%"
)</f>
        <v>20%-29.9%</v>
      </c>
      <c r="H491" s="15">
        <f t="shared" si="21"/>
        <v>0.29173194501436195</v>
      </c>
      <c r="I491" s="15">
        <f t="shared" si="22"/>
        <v>0.29173194501436195</v>
      </c>
      <c r="J491" s="12">
        <f t="shared" si="23"/>
        <v>1</v>
      </c>
    </row>
    <row r="492" spans="1:10" x14ac:dyDescent="0.25">
      <c r="A492" s="50">
        <v>0.29366674739566068</v>
      </c>
      <c r="B492" s="12" t="s">
        <v>755</v>
      </c>
      <c r="C492" s="18">
        <v>3014.2</v>
      </c>
      <c r="D492" s="51">
        <v>3899.3703100000002</v>
      </c>
      <c r="G492" s="12" t="str" cm="1">
        <f t="array" ref="G492">_xlfn.IFS(
A492&lt;=-1,"(&gt;=100%)",
A492&lt;=-0.9,"(99.9%-90%)",
A492&lt;=-0.8,"(89.9%-80%)",
A492&lt;=-0.7,"(79.9%-70%)",
A492&lt;=-0.6,"(69.9%-60%)",
A492&lt;=-0.5,"(59.9%-50%)",
A492&lt;=-0.4,"(49.9%-40%)",
A492&lt;=-0.3,"(39.9%-30%)",
A492&lt;=-0.2,"(29.9%-20%)",
A492&lt;=-0.1,"(19.9%-10%)",
A492&lt;0,"(9.9%-0.01%)",
A492&lt;=0.0999,"0%-9.9%",
A492&lt;=0.1999,"10%-19.9%",
A492&lt;=0.2999,"20%-29.9%",
A492&lt;=0.3999,"30%-39.9%",
A492&lt;=0.4999,"40%-49.9%",
A492&lt;=0.5999,"50%-59.9%",
A492&lt;=0.6999,"60%-69.9%",
A492&lt;=0.7999,"70%-79.9%",
A492&lt;=0.8999,"80%-89.9%",
A492&lt;=0.999,"90%-99.9%",
A492&lt;=5,"&gt;100%",
A492&gt;5,"&gt;500%"
)</f>
        <v>20%-29.9%</v>
      </c>
      <c r="H492" s="15">
        <f t="shared" si="21"/>
        <v>0.29366674739566068</v>
      </c>
      <c r="I492" s="15">
        <f t="shared" si="22"/>
        <v>0.29366674739566068</v>
      </c>
      <c r="J492" s="12">
        <f t="shared" si="23"/>
        <v>1</v>
      </c>
    </row>
    <row r="493" spans="1:10" x14ac:dyDescent="0.25">
      <c r="A493" s="50">
        <v>0.29641578666666663</v>
      </c>
      <c r="B493" s="12" t="s">
        <v>618</v>
      </c>
      <c r="C493" s="18">
        <v>3000</v>
      </c>
      <c r="D493" s="51">
        <v>3889.2473599999998</v>
      </c>
      <c r="G493" s="12" t="str" cm="1">
        <f t="array" ref="G493">_xlfn.IFS(
A493&lt;=-1,"(&gt;=100%)",
A493&lt;=-0.9,"(99.9%-90%)",
A493&lt;=-0.8,"(89.9%-80%)",
A493&lt;=-0.7,"(79.9%-70%)",
A493&lt;=-0.6,"(69.9%-60%)",
A493&lt;=-0.5,"(59.9%-50%)",
A493&lt;=-0.4,"(49.9%-40%)",
A493&lt;=-0.3,"(39.9%-30%)",
A493&lt;=-0.2,"(29.9%-20%)",
A493&lt;=-0.1,"(19.9%-10%)",
A493&lt;0,"(9.9%-0.01%)",
A493&lt;=0.0999,"0%-9.9%",
A493&lt;=0.1999,"10%-19.9%",
A493&lt;=0.2999,"20%-29.9%",
A493&lt;=0.3999,"30%-39.9%",
A493&lt;=0.4999,"40%-49.9%",
A493&lt;=0.5999,"50%-59.9%",
A493&lt;=0.6999,"60%-69.9%",
A493&lt;=0.7999,"70%-79.9%",
A493&lt;=0.8999,"80%-89.9%",
A493&lt;=0.999,"90%-99.9%",
A493&lt;=5,"&gt;100%",
A493&gt;5,"&gt;500%"
)</f>
        <v>20%-29.9%</v>
      </c>
      <c r="H493" s="15">
        <f t="shared" si="21"/>
        <v>0.29641578666666663</v>
      </c>
      <c r="I493" s="15">
        <f t="shared" si="22"/>
        <v>0.29641578666666663</v>
      </c>
      <c r="J493" s="12">
        <f t="shared" si="23"/>
        <v>1</v>
      </c>
    </row>
    <row r="494" spans="1:10" x14ac:dyDescent="0.25">
      <c r="A494" s="50">
        <v>0.30060292563860624</v>
      </c>
      <c r="B494" s="12" t="s">
        <v>516</v>
      </c>
      <c r="C494" s="18">
        <v>176.98699999999999</v>
      </c>
      <c r="D494" s="51">
        <v>230.18980999999999</v>
      </c>
      <c r="G494" s="12" t="str" cm="1">
        <f t="array" ref="G494">_xlfn.IFS(
A494&lt;=-1,"(&gt;=100%)",
A494&lt;=-0.9,"(99.9%-90%)",
A494&lt;=-0.8,"(89.9%-80%)",
A494&lt;=-0.7,"(79.9%-70%)",
A494&lt;=-0.6,"(69.9%-60%)",
A494&lt;=-0.5,"(59.9%-50%)",
A494&lt;=-0.4,"(49.9%-40%)",
A494&lt;=-0.3,"(39.9%-30%)",
A494&lt;=-0.2,"(29.9%-20%)",
A494&lt;=-0.1,"(19.9%-10%)",
A494&lt;0,"(9.9%-0.01%)",
A494&lt;=0.0999,"0%-9.9%",
A494&lt;=0.1999,"10%-19.9%",
A494&lt;=0.2999,"20%-29.9%",
A494&lt;=0.3999,"30%-39.9%",
A494&lt;=0.4999,"40%-49.9%",
A494&lt;=0.5999,"50%-59.9%",
A494&lt;=0.6999,"60%-69.9%",
A494&lt;=0.7999,"70%-79.9%",
A494&lt;=0.8999,"80%-89.9%",
A494&lt;=0.999,"90%-99.9%",
A494&lt;=5,"&gt;100%",
A494&gt;5,"&gt;500%"
)</f>
        <v>30%-39.9%</v>
      </c>
      <c r="H494" s="15">
        <f t="shared" si="21"/>
        <v>0.30060292563860624</v>
      </c>
      <c r="I494" s="15">
        <f t="shared" si="22"/>
        <v>0.30060292563860624</v>
      </c>
      <c r="J494" s="12">
        <f t="shared" si="23"/>
        <v>1</v>
      </c>
    </row>
    <row r="495" spans="1:10" x14ac:dyDescent="0.25">
      <c r="A495" s="50">
        <v>0.30322401038268998</v>
      </c>
      <c r="B495" s="12" t="s">
        <v>887</v>
      </c>
      <c r="C495" s="18">
        <v>371.13310999999999</v>
      </c>
      <c r="D495" s="51">
        <v>483.66958</v>
      </c>
      <c r="G495" s="12" t="str" cm="1">
        <f t="array" ref="G495">_xlfn.IFS(
A495&lt;=-1,"(&gt;=100%)",
A495&lt;=-0.9,"(99.9%-90%)",
A495&lt;=-0.8,"(89.9%-80%)",
A495&lt;=-0.7,"(79.9%-70%)",
A495&lt;=-0.6,"(69.9%-60%)",
A495&lt;=-0.5,"(59.9%-50%)",
A495&lt;=-0.4,"(49.9%-40%)",
A495&lt;=-0.3,"(39.9%-30%)",
A495&lt;=-0.2,"(29.9%-20%)",
A495&lt;=-0.1,"(19.9%-10%)",
A495&lt;0,"(9.9%-0.01%)",
A495&lt;=0.0999,"0%-9.9%",
A495&lt;=0.1999,"10%-19.9%",
A495&lt;=0.2999,"20%-29.9%",
A495&lt;=0.3999,"30%-39.9%",
A495&lt;=0.4999,"40%-49.9%",
A495&lt;=0.5999,"50%-59.9%",
A495&lt;=0.6999,"60%-69.9%",
A495&lt;=0.7999,"70%-79.9%",
A495&lt;=0.8999,"80%-89.9%",
A495&lt;=0.999,"90%-99.9%",
A495&lt;=5,"&gt;100%",
A495&gt;5,"&gt;500%"
)</f>
        <v>30%-39.9%</v>
      </c>
      <c r="H495" s="15">
        <f t="shared" si="21"/>
        <v>0.30322401038268998</v>
      </c>
      <c r="I495" s="15">
        <f t="shared" si="22"/>
        <v>0.30322401038268998</v>
      </c>
      <c r="J495" s="12">
        <f t="shared" si="23"/>
        <v>1</v>
      </c>
    </row>
    <row r="496" spans="1:10" x14ac:dyDescent="0.25">
      <c r="A496" s="50">
        <v>0.30456951219512191</v>
      </c>
      <c r="B496" s="12" t="s">
        <v>591</v>
      </c>
      <c r="C496" s="18">
        <v>196.8</v>
      </c>
      <c r="D496" s="51">
        <v>256.73928000000001</v>
      </c>
      <c r="G496" s="12" t="str" cm="1">
        <f t="array" ref="G496">_xlfn.IFS(
A496&lt;=-1,"(&gt;=100%)",
A496&lt;=-0.9,"(99.9%-90%)",
A496&lt;=-0.8,"(89.9%-80%)",
A496&lt;=-0.7,"(79.9%-70%)",
A496&lt;=-0.6,"(69.9%-60%)",
A496&lt;=-0.5,"(59.9%-50%)",
A496&lt;=-0.4,"(49.9%-40%)",
A496&lt;=-0.3,"(39.9%-30%)",
A496&lt;=-0.2,"(29.9%-20%)",
A496&lt;=-0.1,"(19.9%-10%)",
A496&lt;0,"(9.9%-0.01%)",
A496&lt;=0.0999,"0%-9.9%",
A496&lt;=0.1999,"10%-19.9%",
A496&lt;=0.2999,"20%-29.9%",
A496&lt;=0.3999,"30%-39.9%",
A496&lt;=0.4999,"40%-49.9%",
A496&lt;=0.5999,"50%-59.9%",
A496&lt;=0.6999,"60%-69.9%",
A496&lt;=0.7999,"70%-79.9%",
A496&lt;=0.8999,"80%-89.9%",
A496&lt;=0.999,"90%-99.9%",
A496&lt;=5,"&gt;100%",
A496&gt;5,"&gt;500%"
)</f>
        <v>30%-39.9%</v>
      </c>
      <c r="H496" s="15">
        <f t="shared" si="21"/>
        <v>0.30456951219512191</v>
      </c>
      <c r="I496" s="15">
        <f t="shared" si="22"/>
        <v>0.30456951219512191</v>
      </c>
      <c r="J496" s="12">
        <f t="shared" si="23"/>
        <v>1</v>
      </c>
    </row>
    <row r="497" spans="1:10" x14ac:dyDescent="0.25">
      <c r="A497" s="50">
        <v>0.30458336115748474</v>
      </c>
      <c r="B497" s="12" t="s">
        <v>853</v>
      </c>
      <c r="C497" s="18">
        <v>179.7</v>
      </c>
      <c r="D497" s="51">
        <v>234.43362999999999</v>
      </c>
      <c r="G497" s="12" t="str" cm="1">
        <f t="array" ref="G497">_xlfn.IFS(
A497&lt;=-1,"(&gt;=100%)",
A497&lt;=-0.9,"(99.9%-90%)",
A497&lt;=-0.8,"(89.9%-80%)",
A497&lt;=-0.7,"(79.9%-70%)",
A497&lt;=-0.6,"(69.9%-60%)",
A497&lt;=-0.5,"(59.9%-50%)",
A497&lt;=-0.4,"(49.9%-40%)",
A497&lt;=-0.3,"(39.9%-30%)",
A497&lt;=-0.2,"(29.9%-20%)",
A497&lt;=-0.1,"(19.9%-10%)",
A497&lt;0,"(9.9%-0.01%)",
A497&lt;=0.0999,"0%-9.9%",
A497&lt;=0.1999,"10%-19.9%",
A497&lt;=0.2999,"20%-29.9%",
A497&lt;=0.3999,"30%-39.9%",
A497&lt;=0.4999,"40%-49.9%",
A497&lt;=0.5999,"50%-59.9%",
A497&lt;=0.6999,"60%-69.9%",
A497&lt;=0.7999,"70%-79.9%",
A497&lt;=0.8999,"80%-89.9%",
A497&lt;=0.999,"90%-99.9%",
A497&lt;=5,"&gt;100%",
A497&gt;5,"&gt;500%"
)</f>
        <v>30%-39.9%</v>
      </c>
      <c r="H497" s="15">
        <f t="shared" si="21"/>
        <v>0.30458336115748474</v>
      </c>
      <c r="I497" s="15">
        <f t="shared" si="22"/>
        <v>0.30458336115748474</v>
      </c>
      <c r="J497" s="12">
        <f t="shared" si="23"/>
        <v>1</v>
      </c>
    </row>
    <row r="498" spans="1:10" x14ac:dyDescent="0.25">
      <c r="A498" s="50">
        <v>0.30643184786784478</v>
      </c>
      <c r="B498" s="12" t="s">
        <v>1011</v>
      </c>
      <c r="C498" s="18">
        <v>520.6</v>
      </c>
      <c r="D498" s="51">
        <v>680.12842000000001</v>
      </c>
      <c r="G498" s="12" t="str" cm="1">
        <f t="array" ref="G498">_xlfn.IFS(
A498&lt;=-1,"(&gt;=100%)",
A498&lt;=-0.9,"(99.9%-90%)",
A498&lt;=-0.8,"(89.9%-80%)",
A498&lt;=-0.7,"(79.9%-70%)",
A498&lt;=-0.6,"(69.9%-60%)",
A498&lt;=-0.5,"(59.9%-50%)",
A498&lt;=-0.4,"(49.9%-40%)",
A498&lt;=-0.3,"(39.9%-30%)",
A498&lt;=-0.2,"(29.9%-20%)",
A498&lt;=-0.1,"(19.9%-10%)",
A498&lt;0,"(9.9%-0.01%)",
A498&lt;=0.0999,"0%-9.9%",
A498&lt;=0.1999,"10%-19.9%",
A498&lt;=0.2999,"20%-29.9%",
A498&lt;=0.3999,"30%-39.9%",
A498&lt;=0.4999,"40%-49.9%",
A498&lt;=0.5999,"50%-59.9%",
A498&lt;=0.6999,"60%-69.9%",
A498&lt;=0.7999,"70%-79.9%",
A498&lt;=0.8999,"80%-89.9%",
A498&lt;=0.999,"90%-99.9%",
A498&lt;=5,"&gt;100%",
A498&gt;5,"&gt;500%"
)</f>
        <v>30%-39.9%</v>
      </c>
      <c r="H498" s="15">
        <f t="shared" si="21"/>
        <v>0.30643184786784478</v>
      </c>
      <c r="I498" s="15">
        <f t="shared" si="22"/>
        <v>0.30643184786784478</v>
      </c>
      <c r="J498" s="12">
        <f t="shared" si="23"/>
        <v>1</v>
      </c>
    </row>
    <row r="499" spans="1:10" x14ac:dyDescent="0.25">
      <c r="A499" s="50">
        <v>0.31237713095699327</v>
      </c>
      <c r="B499" s="12" t="s">
        <v>488</v>
      </c>
      <c r="C499" s="18">
        <v>1032.4000000000001</v>
      </c>
      <c r="D499" s="51">
        <v>1354.89815</v>
      </c>
      <c r="G499" s="12" t="str" cm="1">
        <f t="array" ref="G499">_xlfn.IFS(
A499&lt;=-1,"(&gt;=100%)",
A499&lt;=-0.9,"(99.9%-90%)",
A499&lt;=-0.8,"(89.9%-80%)",
A499&lt;=-0.7,"(79.9%-70%)",
A499&lt;=-0.6,"(69.9%-60%)",
A499&lt;=-0.5,"(59.9%-50%)",
A499&lt;=-0.4,"(49.9%-40%)",
A499&lt;=-0.3,"(39.9%-30%)",
A499&lt;=-0.2,"(29.9%-20%)",
A499&lt;=-0.1,"(19.9%-10%)",
A499&lt;0,"(9.9%-0.01%)",
A499&lt;=0.0999,"0%-9.9%",
A499&lt;=0.1999,"10%-19.9%",
A499&lt;=0.2999,"20%-29.9%",
A499&lt;=0.3999,"30%-39.9%",
A499&lt;=0.4999,"40%-49.9%",
A499&lt;=0.5999,"50%-59.9%",
A499&lt;=0.6999,"60%-69.9%",
A499&lt;=0.7999,"70%-79.9%",
A499&lt;=0.8999,"80%-89.9%",
A499&lt;=0.999,"90%-99.9%",
A499&lt;=5,"&gt;100%",
A499&gt;5,"&gt;500%"
)</f>
        <v>30%-39.9%</v>
      </c>
      <c r="H499" s="15">
        <f t="shared" si="21"/>
        <v>0.31237713095699327</v>
      </c>
      <c r="I499" s="15">
        <f t="shared" si="22"/>
        <v>0.31237713095699327</v>
      </c>
      <c r="J499" s="12">
        <f t="shared" si="23"/>
        <v>1</v>
      </c>
    </row>
    <row r="500" spans="1:10" x14ac:dyDescent="0.25">
      <c r="A500" s="50">
        <v>0.31768301521795206</v>
      </c>
      <c r="B500" s="12" t="s">
        <v>34</v>
      </c>
      <c r="C500" s="18">
        <v>1550.8</v>
      </c>
      <c r="D500" s="51">
        <v>2043.46282</v>
      </c>
      <c r="G500" s="12" t="str" cm="1">
        <f t="array" ref="G500">_xlfn.IFS(
A500&lt;=-1,"(&gt;=100%)",
A500&lt;=-0.9,"(99.9%-90%)",
A500&lt;=-0.8,"(89.9%-80%)",
A500&lt;=-0.7,"(79.9%-70%)",
A500&lt;=-0.6,"(69.9%-60%)",
A500&lt;=-0.5,"(59.9%-50%)",
A500&lt;=-0.4,"(49.9%-40%)",
A500&lt;=-0.3,"(39.9%-30%)",
A500&lt;=-0.2,"(29.9%-20%)",
A500&lt;=-0.1,"(19.9%-10%)",
A500&lt;0,"(9.9%-0.01%)",
A500&lt;=0.0999,"0%-9.9%",
A500&lt;=0.1999,"10%-19.9%",
A500&lt;=0.2999,"20%-29.9%",
A500&lt;=0.3999,"30%-39.9%",
A500&lt;=0.4999,"40%-49.9%",
A500&lt;=0.5999,"50%-59.9%",
A500&lt;=0.6999,"60%-69.9%",
A500&lt;=0.7999,"70%-79.9%",
A500&lt;=0.8999,"80%-89.9%",
A500&lt;=0.999,"90%-99.9%",
A500&lt;=5,"&gt;100%",
A500&gt;5,"&gt;500%"
)</f>
        <v>30%-39.9%</v>
      </c>
      <c r="H500" s="15">
        <f t="shared" si="21"/>
        <v>0.31768301521795206</v>
      </c>
      <c r="I500" s="15">
        <f t="shared" si="22"/>
        <v>0.31768301521795206</v>
      </c>
      <c r="J500" s="12">
        <f t="shared" si="23"/>
        <v>1</v>
      </c>
    </row>
    <row r="501" spans="1:10" x14ac:dyDescent="0.25">
      <c r="A501" s="50">
        <v>0.32152486420006149</v>
      </c>
      <c r="B501" s="12" t="s">
        <v>883</v>
      </c>
      <c r="C501" s="18">
        <v>975.7</v>
      </c>
      <c r="D501" s="51">
        <v>1289.4118100000001</v>
      </c>
      <c r="G501" s="12" t="str" cm="1">
        <f t="array" ref="G501">_xlfn.IFS(
A501&lt;=-1,"(&gt;=100%)",
A501&lt;=-0.9,"(99.9%-90%)",
A501&lt;=-0.8,"(89.9%-80%)",
A501&lt;=-0.7,"(79.9%-70%)",
A501&lt;=-0.6,"(69.9%-60%)",
A501&lt;=-0.5,"(59.9%-50%)",
A501&lt;=-0.4,"(49.9%-40%)",
A501&lt;=-0.3,"(39.9%-30%)",
A501&lt;=-0.2,"(29.9%-20%)",
A501&lt;=-0.1,"(19.9%-10%)",
A501&lt;0,"(9.9%-0.01%)",
A501&lt;=0.0999,"0%-9.9%",
A501&lt;=0.1999,"10%-19.9%",
A501&lt;=0.2999,"20%-29.9%",
A501&lt;=0.3999,"30%-39.9%",
A501&lt;=0.4999,"40%-49.9%",
A501&lt;=0.5999,"50%-59.9%",
A501&lt;=0.6999,"60%-69.9%",
A501&lt;=0.7999,"70%-79.9%",
A501&lt;=0.8999,"80%-89.9%",
A501&lt;=0.999,"90%-99.9%",
A501&lt;=5,"&gt;100%",
A501&gt;5,"&gt;500%"
)</f>
        <v>30%-39.9%</v>
      </c>
      <c r="H501" s="15">
        <f t="shared" si="21"/>
        <v>0.32152486420006149</v>
      </c>
      <c r="I501" s="15">
        <f t="shared" si="22"/>
        <v>0.32152486420006149</v>
      </c>
      <c r="J501" s="12">
        <f t="shared" si="23"/>
        <v>1</v>
      </c>
    </row>
    <row r="502" spans="1:10" x14ac:dyDescent="0.25">
      <c r="A502" s="50">
        <v>0.32737787128712881</v>
      </c>
      <c r="B502" s="12" t="s">
        <v>490</v>
      </c>
      <c r="C502" s="18">
        <v>202</v>
      </c>
      <c r="D502" s="51">
        <v>268.13033000000001</v>
      </c>
      <c r="G502" s="12" t="str" cm="1">
        <f t="array" ref="G502">_xlfn.IFS(
A502&lt;=-1,"(&gt;=100%)",
A502&lt;=-0.9,"(99.9%-90%)",
A502&lt;=-0.8,"(89.9%-80%)",
A502&lt;=-0.7,"(79.9%-70%)",
A502&lt;=-0.6,"(69.9%-60%)",
A502&lt;=-0.5,"(59.9%-50%)",
A502&lt;=-0.4,"(49.9%-40%)",
A502&lt;=-0.3,"(39.9%-30%)",
A502&lt;=-0.2,"(29.9%-20%)",
A502&lt;=-0.1,"(19.9%-10%)",
A502&lt;0,"(9.9%-0.01%)",
A502&lt;=0.0999,"0%-9.9%",
A502&lt;=0.1999,"10%-19.9%",
A502&lt;=0.2999,"20%-29.9%",
A502&lt;=0.3999,"30%-39.9%",
A502&lt;=0.4999,"40%-49.9%",
A502&lt;=0.5999,"50%-59.9%",
A502&lt;=0.6999,"60%-69.9%",
A502&lt;=0.7999,"70%-79.9%",
A502&lt;=0.8999,"80%-89.9%",
A502&lt;=0.999,"90%-99.9%",
A502&lt;=5,"&gt;100%",
A502&gt;5,"&gt;500%"
)</f>
        <v>30%-39.9%</v>
      </c>
      <c r="H502" s="15">
        <f t="shared" si="21"/>
        <v>0.32737787128712881</v>
      </c>
      <c r="I502" s="15">
        <f t="shared" si="22"/>
        <v>0.32737787128712881</v>
      </c>
      <c r="J502" s="12">
        <f t="shared" si="23"/>
        <v>1</v>
      </c>
    </row>
    <row r="503" spans="1:10" x14ac:dyDescent="0.25">
      <c r="A503" s="50">
        <v>0.32878339980059818</v>
      </c>
      <c r="B503" s="12" t="s">
        <v>36</v>
      </c>
      <c r="C503" s="18">
        <v>401.2</v>
      </c>
      <c r="D503" s="51">
        <v>533.10789999999997</v>
      </c>
      <c r="G503" s="12" t="str" cm="1">
        <f t="array" ref="G503">_xlfn.IFS(
A503&lt;=-1,"(&gt;=100%)",
A503&lt;=-0.9,"(99.9%-90%)",
A503&lt;=-0.8,"(89.9%-80%)",
A503&lt;=-0.7,"(79.9%-70%)",
A503&lt;=-0.6,"(69.9%-60%)",
A503&lt;=-0.5,"(59.9%-50%)",
A503&lt;=-0.4,"(49.9%-40%)",
A503&lt;=-0.3,"(39.9%-30%)",
A503&lt;=-0.2,"(29.9%-20%)",
A503&lt;=-0.1,"(19.9%-10%)",
A503&lt;0,"(9.9%-0.01%)",
A503&lt;=0.0999,"0%-9.9%",
A503&lt;=0.1999,"10%-19.9%",
A503&lt;=0.2999,"20%-29.9%",
A503&lt;=0.3999,"30%-39.9%",
A503&lt;=0.4999,"40%-49.9%",
A503&lt;=0.5999,"50%-59.9%",
A503&lt;=0.6999,"60%-69.9%",
A503&lt;=0.7999,"70%-79.9%",
A503&lt;=0.8999,"80%-89.9%",
A503&lt;=0.999,"90%-99.9%",
A503&lt;=5,"&gt;100%",
A503&gt;5,"&gt;500%"
)</f>
        <v>30%-39.9%</v>
      </c>
      <c r="H503" s="15">
        <f t="shared" si="21"/>
        <v>0.32878339980059818</v>
      </c>
      <c r="I503" s="15">
        <f t="shared" si="22"/>
        <v>0.32878339980059818</v>
      </c>
      <c r="J503" s="12">
        <f t="shared" si="23"/>
        <v>1</v>
      </c>
    </row>
    <row r="504" spans="1:10" x14ac:dyDescent="0.25">
      <c r="A504" s="50">
        <v>0.33004667349027633</v>
      </c>
      <c r="B504" s="12" t="s">
        <v>1009</v>
      </c>
      <c r="C504" s="18">
        <v>390.8</v>
      </c>
      <c r="D504" s="51">
        <v>519.78224</v>
      </c>
      <c r="G504" s="12" t="str" cm="1">
        <f t="array" ref="G504">_xlfn.IFS(
A504&lt;=-1,"(&gt;=100%)",
A504&lt;=-0.9,"(99.9%-90%)",
A504&lt;=-0.8,"(89.9%-80%)",
A504&lt;=-0.7,"(79.9%-70%)",
A504&lt;=-0.6,"(69.9%-60%)",
A504&lt;=-0.5,"(59.9%-50%)",
A504&lt;=-0.4,"(49.9%-40%)",
A504&lt;=-0.3,"(39.9%-30%)",
A504&lt;=-0.2,"(29.9%-20%)",
A504&lt;=-0.1,"(19.9%-10%)",
A504&lt;0,"(9.9%-0.01%)",
A504&lt;=0.0999,"0%-9.9%",
A504&lt;=0.1999,"10%-19.9%",
A504&lt;=0.2999,"20%-29.9%",
A504&lt;=0.3999,"30%-39.9%",
A504&lt;=0.4999,"40%-49.9%",
A504&lt;=0.5999,"50%-59.9%",
A504&lt;=0.6999,"60%-69.9%",
A504&lt;=0.7999,"70%-79.9%",
A504&lt;=0.8999,"80%-89.9%",
A504&lt;=0.999,"90%-99.9%",
A504&lt;=5,"&gt;100%",
A504&gt;5,"&gt;500%"
)</f>
        <v>30%-39.9%</v>
      </c>
      <c r="H504" s="15">
        <f t="shared" si="21"/>
        <v>0.33004667349027633</v>
      </c>
      <c r="I504" s="15">
        <f t="shared" si="22"/>
        <v>0.33004667349027633</v>
      </c>
      <c r="J504" s="12">
        <f t="shared" si="23"/>
        <v>1</v>
      </c>
    </row>
    <row r="505" spans="1:10" x14ac:dyDescent="0.25">
      <c r="A505" s="50">
        <v>0.33016003001475414</v>
      </c>
      <c r="B505" s="12" t="s">
        <v>778</v>
      </c>
      <c r="C505" s="18">
        <v>335.56829999999997</v>
      </c>
      <c r="D505" s="51">
        <v>446.35953999999998</v>
      </c>
      <c r="G505" s="12" t="str" cm="1">
        <f t="array" ref="G505">_xlfn.IFS(
A505&lt;=-1,"(&gt;=100%)",
A505&lt;=-0.9,"(99.9%-90%)",
A505&lt;=-0.8,"(89.9%-80%)",
A505&lt;=-0.7,"(79.9%-70%)",
A505&lt;=-0.6,"(69.9%-60%)",
A505&lt;=-0.5,"(59.9%-50%)",
A505&lt;=-0.4,"(49.9%-40%)",
A505&lt;=-0.3,"(39.9%-30%)",
A505&lt;=-0.2,"(29.9%-20%)",
A505&lt;=-0.1,"(19.9%-10%)",
A505&lt;0,"(9.9%-0.01%)",
A505&lt;=0.0999,"0%-9.9%",
A505&lt;=0.1999,"10%-19.9%",
A505&lt;=0.2999,"20%-29.9%",
A505&lt;=0.3999,"30%-39.9%",
A505&lt;=0.4999,"40%-49.9%",
A505&lt;=0.5999,"50%-59.9%",
A505&lt;=0.6999,"60%-69.9%",
A505&lt;=0.7999,"70%-79.9%",
A505&lt;=0.8999,"80%-89.9%",
A505&lt;=0.999,"90%-99.9%",
A505&lt;=5,"&gt;100%",
A505&gt;5,"&gt;500%"
)</f>
        <v>30%-39.9%</v>
      </c>
      <c r="H505" s="15">
        <f t="shared" si="21"/>
        <v>0.33016003001475414</v>
      </c>
      <c r="I505" s="15">
        <f t="shared" si="22"/>
        <v>0.33016003001475414</v>
      </c>
      <c r="J505" s="12">
        <f t="shared" si="23"/>
        <v>1</v>
      </c>
    </row>
    <row r="506" spans="1:10" x14ac:dyDescent="0.25">
      <c r="A506" s="50">
        <v>0.33070075834175922</v>
      </c>
      <c r="B506" s="12" t="s">
        <v>209</v>
      </c>
      <c r="C506" s="18">
        <v>197.8</v>
      </c>
      <c r="D506" s="51">
        <v>263.21260999999998</v>
      </c>
      <c r="G506" s="12" t="str" cm="1">
        <f t="array" ref="G506">_xlfn.IFS(
A506&lt;=-1,"(&gt;=100%)",
A506&lt;=-0.9,"(99.9%-90%)",
A506&lt;=-0.8,"(89.9%-80%)",
A506&lt;=-0.7,"(79.9%-70%)",
A506&lt;=-0.6,"(69.9%-60%)",
A506&lt;=-0.5,"(59.9%-50%)",
A506&lt;=-0.4,"(49.9%-40%)",
A506&lt;=-0.3,"(39.9%-30%)",
A506&lt;=-0.2,"(29.9%-20%)",
A506&lt;=-0.1,"(19.9%-10%)",
A506&lt;0,"(9.9%-0.01%)",
A506&lt;=0.0999,"0%-9.9%",
A506&lt;=0.1999,"10%-19.9%",
A506&lt;=0.2999,"20%-29.9%",
A506&lt;=0.3999,"30%-39.9%",
A506&lt;=0.4999,"40%-49.9%",
A506&lt;=0.5999,"50%-59.9%",
A506&lt;=0.6999,"60%-69.9%",
A506&lt;=0.7999,"70%-79.9%",
A506&lt;=0.8999,"80%-89.9%",
A506&lt;=0.999,"90%-99.9%",
A506&lt;=5,"&gt;100%",
A506&gt;5,"&gt;500%"
)</f>
        <v>30%-39.9%</v>
      </c>
      <c r="H506" s="15">
        <f t="shared" si="21"/>
        <v>0.33070075834175922</v>
      </c>
      <c r="I506" s="15">
        <f t="shared" si="22"/>
        <v>0.33070075834175922</v>
      </c>
      <c r="J506" s="12">
        <f t="shared" si="23"/>
        <v>1</v>
      </c>
    </row>
    <row r="507" spans="1:10" x14ac:dyDescent="0.25">
      <c r="A507" s="50">
        <v>0.33399785714285729</v>
      </c>
      <c r="B507" s="12" t="s">
        <v>704</v>
      </c>
      <c r="C507" s="18">
        <v>42</v>
      </c>
      <c r="D507" s="51">
        <v>56.027910000000006</v>
      </c>
      <c r="G507" s="12" t="str" cm="1">
        <f t="array" ref="G507">_xlfn.IFS(
A507&lt;=-1,"(&gt;=100%)",
A507&lt;=-0.9,"(99.9%-90%)",
A507&lt;=-0.8,"(89.9%-80%)",
A507&lt;=-0.7,"(79.9%-70%)",
A507&lt;=-0.6,"(69.9%-60%)",
A507&lt;=-0.5,"(59.9%-50%)",
A507&lt;=-0.4,"(49.9%-40%)",
A507&lt;=-0.3,"(39.9%-30%)",
A507&lt;=-0.2,"(29.9%-20%)",
A507&lt;=-0.1,"(19.9%-10%)",
A507&lt;0,"(9.9%-0.01%)",
A507&lt;=0.0999,"0%-9.9%",
A507&lt;=0.1999,"10%-19.9%",
A507&lt;=0.2999,"20%-29.9%",
A507&lt;=0.3999,"30%-39.9%",
A507&lt;=0.4999,"40%-49.9%",
A507&lt;=0.5999,"50%-59.9%",
A507&lt;=0.6999,"60%-69.9%",
A507&lt;=0.7999,"70%-79.9%",
A507&lt;=0.8999,"80%-89.9%",
A507&lt;=0.999,"90%-99.9%",
A507&lt;=5,"&gt;100%",
A507&gt;5,"&gt;500%"
)</f>
        <v>30%-39.9%</v>
      </c>
      <c r="H507" s="15">
        <f t="shared" si="21"/>
        <v>0.33399785714285729</v>
      </c>
      <c r="I507" s="15">
        <f t="shared" si="22"/>
        <v>0.33399785714285729</v>
      </c>
      <c r="J507" s="12">
        <f t="shared" si="23"/>
        <v>1</v>
      </c>
    </row>
    <row r="508" spans="1:10" x14ac:dyDescent="0.25">
      <c r="A508" s="50">
        <v>0.3392331700489854</v>
      </c>
      <c r="B508" s="12" t="s">
        <v>84</v>
      </c>
      <c r="C508" s="18">
        <v>142.9</v>
      </c>
      <c r="D508" s="51">
        <v>191.37642000000002</v>
      </c>
      <c r="G508" s="12" t="str" cm="1">
        <f t="array" ref="G508">_xlfn.IFS(
A508&lt;=-1,"(&gt;=100%)",
A508&lt;=-0.9,"(99.9%-90%)",
A508&lt;=-0.8,"(89.9%-80%)",
A508&lt;=-0.7,"(79.9%-70%)",
A508&lt;=-0.6,"(69.9%-60%)",
A508&lt;=-0.5,"(59.9%-50%)",
A508&lt;=-0.4,"(49.9%-40%)",
A508&lt;=-0.3,"(39.9%-30%)",
A508&lt;=-0.2,"(29.9%-20%)",
A508&lt;=-0.1,"(19.9%-10%)",
A508&lt;0,"(9.9%-0.01%)",
A508&lt;=0.0999,"0%-9.9%",
A508&lt;=0.1999,"10%-19.9%",
A508&lt;=0.2999,"20%-29.9%",
A508&lt;=0.3999,"30%-39.9%",
A508&lt;=0.4999,"40%-49.9%",
A508&lt;=0.5999,"50%-59.9%",
A508&lt;=0.6999,"60%-69.9%",
A508&lt;=0.7999,"70%-79.9%",
A508&lt;=0.8999,"80%-89.9%",
A508&lt;=0.999,"90%-99.9%",
A508&lt;=5,"&gt;100%",
A508&gt;5,"&gt;500%"
)</f>
        <v>30%-39.9%</v>
      </c>
      <c r="H508" s="15">
        <f t="shared" si="21"/>
        <v>0.3392331700489854</v>
      </c>
      <c r="I508" s="15">
        <f t="shared" si="22"/>
        <v>0.3392331700489854</v>
      </c>
      <c r="J508" s="12">
        <f t="shared" si="23"/>
        <v>1</v>
      </c>
    </row>
    <row r="509" spans="1:10" x14ac:dyDescent="0.25">
      <c r="A509" s="50">
        <v>0.34513350599068693</v>
      </c>
      <c r="B509" s="12" t="s">
        <v>337</v>
      </c>
      <c r="C509" s="18">
        <v>1911.3</v>
      </c>
      <c r="D509" s="51">
        <v>2570.9536699999999</v>
      </c>
      <c r="G509" s="12" t="str" cm="1">
        <f t="array" ref="G509">_xlfn.IFS(
A509&lt;=-1,"(&gt;=100%)",
A509&lt;=-0.9,"(99.9%-90%)",
A509&lt;=-0.8,"(89.9%-80%)",
A509&lt;=-0.7,"(79.9%-70%)",
A509&lt;=-0.6,"(69.9%-60%)",
A509&lt;=-0.5,"(59.9%-50%)",
A509&lt;=-0.4,"(49.9%-40%)",
A509&lt;=-0.3,"(39.9%-30%)",
A509&lt;=-0.2,"(29.9%-20%)",
A509&lt;=-0.1,"(19.9%-10%)",
A509&lt;0,"(9.9%-0.01%)",
A509&lt;=0.0999,"0%-9.9%",
A509&lt;=0.1999,"10%-19.9%",
A509&lt;=0.2999,"20%-29.9%",
A509&lt;=0.3999,"30%-39.9%",
A509&lt;=0.4999,"40%-49.9%",
A509&lt;=0.5999,"50%-59.9%",
A509&lt;=0.6999,"60%-69.9%",
A509&lt;=0.7999,"70%-79.9%",
A509&lt;=0.8999,"80%-89.9%",
A509&lt;=0.999,"90%-99.9%",
A509&lt;=5,"&gt;100%",
A509&gt;5,"&gt;500%"
)</f>
        <v>30%-39.9%</v>
      </c>
      <c r="H509" s="15">
        <f t="shared" si="21"/>
        <v>0.34513350599068693</v>
      </c>
      <c r="I509" s="15">
        <f t="shared" si="22"/>
        <v>0.34513350599068693</v>
      </c>
      <c r="J509" s="12">
        <f t="shared" si="23"/>
        <v>1</v>
      </c>
    </row>
    <row r="510" spans="1:10" x14ac:dyDescent="0.25">
      <c r="A510" s="50">
        <v>0.34545490204234441</v>
      </c>
      <c r="B510" s="12" t="s">
        <v>110</v>
      </c>
      <c r="C510" s="18">
        <v>2404.1</v>
      </c>
      <c r="D510" s="51">
        <v>3234.6081300000001</v>
      </c>
      <c r="G510" s="12" t="str" cm="1">
        <f t="array" ref="G510">_xlfn.IFS(
A510&lt;=-1,"(&gt;=100%)",
A510&lt;=-0.9,"(99.9%-90%)",
A510&lt;=-0.8,"(89.9%-80%)",
A510&lt;=-0.7,"(79.9%-70%)",
A510&lt;=-0.6,"(69.9%-60%)",
A510&lt;=-0.5,"(59.9%-50%)",
A510&lt;=-0.4,"(49.9%-40%)",
A510&lt;=-0.3,"(39.9%-30%)",
A510&lt;=-0.2,"(29.9%-20%)",
A510&lt;=-0.1,"(19.9%-10%)",
A510&lt;0,"(9.9%-0.01%)",
A510&lt;=0.0999,"0%-9.9%",
A510&lt;=0.1999,"10%-19.9%",
A510&lt;=0.2999,"20%-29.9%",
A510&lt;=0.3999,"30%-39.9%",
A510&lt;=0.4999,"40%-49.9%",
A510&lt;=0.5999,"50%-59.9%",
A510&lt;=0.6999,"60%-69.9%",
A510&lt;=0.7999,"70%-79.9%",
A510&lt;=0.8999,"80%-89.9%",
A510&lt;=0.999,"90%-99.9%",
A510&lt;=5,"&gt;100%",
A510&gt;5,"&gt;500%"
)</f>
        <v>30%-39.9%</v>
      </c>
      <c r="H510" s="15">
        <f t="shared" si="21"/>
        <v>0.34545490204234441</v>
      </c>
      <c r="I510" s="15">
        <f t="shared" si="22"/>
        <v>0.34545490204234441</v>
      </c>
      <c r="J510" s="12">
        <f t="shared" si="23"/>
        <v>1</v>
      </c>
    </row>
    <row r="511" spans="1:10" x14ac:dyDescent="0.25">
      <c r="A511" s="50">
        <v>0.34551728713224972</v>
      </c>
      <c r="B511" s="12" t="s">
        <v>299</v>
      </c>
      <c r="C511" s="18">
        <v>195.95500000000001</v>
      </c>
      <c r="D511" s="51">
        <v>263.66084000000001</v>
      </c>
      <c r="G511" s="12" t="str" cm="1">
        <f t="array" ref="G511">_xlfn.IFS(
A511&lt;=-1,"(&gt;=100%)",
A511&lt;=-0.9,"(99.9%-90%)",
A511&lt;=-0.8,"(89.9%-80%)",
A511&lt;=-0.7,"(79.9%-70%)",
A511&lt;=-0.6,"(69.9%-60%)",
A511&lt;=-0.5,"(59.9%-50%)",
A511&lt;=-0.4,"(49.9%-40%)",
A511&lt;=-0.3,"(39.9%-30%)",
A511&lt;=-0.2,"(29.9%-20%)",
A511&lt;=-0.1,"(19.9%-10%)",
A511&lt;0,"(9.9%-0.01%)",
A511&lt;=0.0999,"0%-9.9%",
A511&lt;=0.1999,"10%-19.9%",
A511&lt;=0.2999,"20%-29.9%",
A511&lt;=0.3999,"30%-39.9%",
A511&lt;=0.4999,"40%-49.9%",
A511&lt;=0.5999,"50%-59.9%",
A511&lt;=0.6999,"60%-69.9%",
A511&lt;=0.7999,"70%-79.9%",
A511&lt;=0.8999,"80%-89.9%",
A511&lt;=0.999,"90%-99.9%",
A511&lt;=5,"&gt;100%",
A511&gt;5,"&gt;500%"
)</f>
        <v>30%-39.9%</v>
      </c>
      <c r="H511" s="15">
        <f t="shared" si="21"/>
        <v>0.34551728713224972</v>
      </c>
      <c r="I511" s="15">
        <f t="shared" si="22"/>
        <v>0.34551728713224972</v>
      </c>
      <c r="J511" s="12">
        <f t="shared" si="23"/>
        <v>1</v>
      </c>
    </row>
    <row r="512" spans="1:10" x14ac:dyDescent="0.25">
      <c r="A512" s="50">
        <v>0.35904201719023343</v>
      </c>
      <c r="B512" s="12" t="s">
        <v>951</v>
      </c>
      <c r="C512" s="18">
        <v>1314.7</v>
      </c>
      <c r="D512" s="51">
        <v>1786.73254</v>
      </c>
      <c r="G512" s="12" t="str" cm="1">
        <f t="array" ref="G512">_xlfn.IFS(
A512&lt;=-1,"(&gt;=100%)",
A512&lt;=-0.9,"(99.9%-90%)",
A512&lt;=-0.8,"(89.9%-80%)",
A512&lt;=-0.7,"(79.9%-70%)",
A512&lt;=-0.6,"(69.9%-60%)",
A512&lt;=-0.5,"(59.9%-50%)",
A512&lt;=-0.4,"(49.9%-40%)",
A512&lt;=-0.3,"(39.9%-30%)",
A512&lt;=-0.2,"(29.9%-20%)",
A512&lt;=-0.1,"(19.9%-10%)",
A512&lt;0,"(9.9%-0.01%)",
A512&lt;=0.0999,"0%-9.9%",
A512&lt;=0.1999,"10%-19.9%",
A512&lt;=0.2999,"20%-29.9%",
A512&lt;=0.3999,"30%-39.9%",
A512&lt;=0.4999,"40%-49.9%",
A512&lt;=0.5999,"50%-59.9%",
A512&lt;=0.6999,"60%-69.9%",
A512&lt;=0.7999,"70%-79.9%",
A512&lt;=0.8999,"80%-89.9%",
A512&lt;=0.999,"90%-99.9%",
A512&lt;=5,"&gt;100%",
A512&gt;5,"&gt;500%"
)</f>
        <v>30%-39.9%</v>
      </c>
      <c r="H512" s="15">
        <f t="shared" si="21"/>
        <v>0.35904201719023343</v>
      </c>
      <c r="I512" s="15">
        <f t="shared" si="22"/>
        <v>0.35904201719023343</v>
      </c>
      <c r="J512" s="12">
        <f t="shared" si="23"/>
        <v>1</v>
      </c>
    </row>
    <row r="513" spans="1:10" x14ac:dyDescent="0.25">
      <c r="A513" s="50">
        <v>0.36979235668789834</v>
      </c>
      <c r="B513" s="12" t="s">
        <v>132</v>
      </c>
      <c r="C513" s="18">
        <v>15.7</v>
      </c>
      <c r="D513" s="51">
        <v>21.505740000000003</v>
      </c>
      <c r="G513" s="12" t="str" cm="1">
        <f t="array" ref="G513">_xlfn.IFS(
A513&lt;=-1,"(&gt;=100%)",
A513&lt;=-0.9,"(99.9%-90%)",
A513&lt;=-0.8,"(89.9%-80%)",
A513&lt;=-0.7,"(79.9%-70%)",
A513&lt;=-0.6,"(69.9%-60%)",
A513&lt;=-0.5,"(59.9%-50%)",
A513&lt;=-0.4,"(49.9%-40%)",
A513&lt;=-0.3,"(39.9%-30%)",
A513&lt;=-0.2,"(29.9%-20%)",
A513&lt;=-0.1,"(19.9%-10%)",
A513&lt;0,"(9.9%-0.01%)",
A513&lt;=0.0999,"0%-9.9%",
A513&lt;=0.1999,"10%-19.9%",
A513&lt;=0.2999,"20%-29.9%",
A513&lt;=0.3999,"30%-39.9%",
A513&lt;=0.4999,"40%-49.9%",
A513&lt;=0.5999,"50%-59.9%",
A513&lt;=0.6999,"60%-69.9%",
A513&lt;=0.7999,"70%-79.9%",
A513&lt;=0.8999,"80%-89.9%",
A513&lt;=0.999,"90%-99.9%",
A513&lt;=5,"&gt;100%",
A513&gt;5,"&gt;500%"
)</f>
        <v>30%-39.9%</v>
      </c>
      <c r="H513" s="15">
        <f t="shared" si="21"/>
        <v>0.36979235668789834</v>
      </c>
      <c r="I513" s="15">
        <f t="shared" si="22"/>
        <v>0.36979235668789834</v>
      </c>
      <c r="J513" s="12">
        <f t="shared" si="23"/>
        <v>1</v>
      </c>
    </row>
    <row r="514" spans="1:10" x14ac:dyDescent="0.25">
      <c r="A514" s="50">
        <v>0.37476302152791013</v>
      </c>
      <c r="B514" s="12" t="s">
        <v>260</v>
      </c>
      <c r="C514" s="18">
        <v>524.9</v>
      </c>
      <c r="D514" s="51">
        <v>721.61311000000001</v>
      </c>
      <c r="G514" s="12" t="str" cm="1">
        <f t="array" ref="G514">_xlfn.IFS(
A514&lt;=-1,"(&gt;=100%)",
A514&lt;=-0.9,"(99.9%-90%)",
A514&lt;=-0.8,"(89.9%-80%)",
A514&lt;=-0.7,"(79.9%-70%)",
A514&lt;=-0.6,"(69.9%-60%)",
A514&lt;=-0.5,"(59.9%-50%)",
A514&lt;=-0.4,"(49.9%-40%)",
A514&lt;=-0.3,"(39.9%-30%)",
A514&lt;=-0.2,"(29.9%-20%)",
A514&lt;=-0.1,"(19.9%-10%)",
A514&lt;0,"(9.9%-0.01%)",
A514&lt;=0.0999,"0%-9.9%",
A514&lt;=0.1999,"10%-19.9%",
A514&lt;=0.2999,"20%-29.9%",
A514&lt;=0.3999,"30%-39.9%",
A514&lt;=0.4999,"40%-49.9%",
A514&lt;=0.5999,"50%-59.9%",
A514&lt;=0.6999,"60%-69.9%",
A514&lt;=0.7999,"70%-79.9%",
A514&lt;=0.8999,"80%-89.9%",
A514&lt;=0.999,"90%-99.9%",
A514&lt;=5,"&gt;100%",
A514&gt;5,"&gt;500%"
)</f>
        <v>30%-39.9%</v>
      </c>
      <c r="H514" s="15">
        <f t="shared" si="21"/>
        <v>0.37476302152791013</v>
      </c>
      <c r="I514" s="15">
        <f t="shared" si="22"/>
        <v>0.37476302152791013</v>
      </c>
      <c r="J514" s="12">
        <f t="shared" si="23"/>
        <v>1</v>
      </c>
    </row>
    <row r="515" spans="1:10" x14ac:dyDescent="0.25">
      <c r="A515" s="50">
        <v>0.3756119259437366</v>
      </c>
      <c r="B515" s="12" t="s">
        <v>611</v>
      </c>
      <c r="C515" s="18">
        <v>220.42699999999999</v>
      </c>
      <c r="D515" s="51">
        <v>303.22201000000001</v>
      </c>
      <c r="G515" s="12" t="str" cm="1">
        <f t="array" ref="G515">_xlfn.IFS(
A515&lt;=-1,"(&gt;=100%)",
A515&lt;=-0.9,"(99.9%-90%)",
A515&lt;=-0.8,"(89.9%-80%)",
A515&lt;=-0.7,"(79.9%-70%)",
A515&lt;=-0.6,"(69.9%-60%)",
A515&lt;=-0.5,"(59.9%-50%)",
A515&lt;=-0.4,"(49.9%-40%)",
A515&lt;=-0.3,"(39.9%-30%)",
A515&lt;=-0.2,"(29.9%-20%)",
A515&lt;=-0.1,"(19.9%-10%)",
A515&lt;0,"(9.9%-0.01%)",
A515&lt;=0.0999,"0%-9.9%",
A515&lt;=0.1999,"10%-19.9%",
A515&lt;=0.2999,"20%-29.9%",
A515&lt;=0.3999,"30%-39.9%",
A515&lt;=0.4999,"40%-49.9%",
A515&lt;=0.5999,"50%-59.9%",
A515&lt;=0.6999,"60%-69.9%",
A515&lt;=0.7999,"70%-79.9%",
A515&lt;=0.8999,"80%-89.9%",
A515&lt;=0.999,"90%-99.9%",
A515&lt;=5,"&gt;100%",
A515&gt;5,"&gt;500%"
)</f>
        <v>30%-39.9%</v>
      </c>
      <c r="H515" s="15">
        <f t="shared" si="21"/>
        <v>0.3756119259437366</v>
      </c>
      <c r="I515" s="15">
        <f t="shared" si="22"/>
        <v>0.3756119259437366</v>
      </c>
      <c r="J515" s="12">
        <f t="shared" si="23"/>
        <v>1</v>
      </c>
    </row>
    <row r="516" spans="1:10" x14ac:dyDescent="0.25">
      <c r="A516" s="50">
        <v>0.37759557344064371</v>
      </c>
      <c r="B516" s="12" t="s">
        <v>112</v>
      </c>
      <c r="C516" s="18">
        <v>198.8</v>
      </c>
      <c r="D516" s="51">
        <v>273.86599999999999</v>
      </c>
      <c r="G516" s="12" t="str" cm="1">
        <f t="array" ref="G516">_xlfn.IFS(
A516&lt;=-1,"(&gt;=100%)",
A516&lt;=-0.9,"(99.9%-90%)",
A516&lt;=-0.8,"(89.9%-80%)",
A516&lt;=-0.7,"(79.9%-70%)",
A516&lt;=-0.6,"(69.9%-60%)",
A516&lt;=-0.5,"(59.9%-50%)",
A516&lt;=-0.4,"(49.9%-40%)",
A516&lt;=-0.3,"(39.9%-30%)",
A516&lt;=-0.2,"(29.9%-20%)",
A516&lt;=-0.1,"(19.9%-10%)",
A516&lt;0,"(9.9%-0.01%)",
A516&lt;=0.0999,"0%-9.9%",
A516&lt;=0.1999,"10%-19.9%",
A516&lt;=0.2999,"20%-29.9%",
A516&lt;=0.3999,"30%-39.9%",
A516&lt;=0.4999,"40%-49.9%",
A516&lt;=0.5999,"50%-59.9%",
A516&lt;=0.6999,"60%-69.9%",
A516&lt;=0.7999,"70%-79.9%",
A516&lt;=0.8999,"80%-89.9%",
A516&lt;=0.999,"90%-99.9%",
A516&lt;=5,"&gt;100%",
A516&gt;5,"&gt;500%"
)</f>
        <v>30%-39.9%</v>
      </c>
      <c r="H516" s="15">
        <f t="shared" ref="H516:H579" si="24">IF(A516&lt;&gt;"",A516,#N/A)</f>
        <v>0.37759557344064371</v>
      </c>
      <c r="I516" s="15">
        <f t="shared" ref="I516:I579" si="25">IF(ISNUMBER(H516),H516,"")</f>
        <v>0.37759557344064371</v>
      </c>
      <c r="J516" s="12">
        <f t="shared" ref="J516:J579" si="26">IF(ISNUMBER(I516),IF(AND(I516&gt;=($M$14-$M$13),I516&lt;=($M$14+$M$13)),1,0),"")</f>
        <v>1</v>
      </c>
    </row>
    <row r="517" spans="1:10" x14ac:dyDescent="0.25">
      <c r="A517" s="50">
        <v>0.39509472422062336</v>
      </c>
      <c r="B517" s="12" t="s">
        <v>837</v>
      </c>
      <c r="C517" s="18">
        <v>83.4</v>
      </c>
      <c r="D517" s="51">
        <v>116.3509</v>
      </c>
      <c r="G517" s="12" t="str" cm="1">
        <f t="array" ref="G517">_xlfn.IFS(
A517&lt;=-1,"(&gt;=100%)",
A517&lt;=-0.9,"(99.9%-90%)",
A517&lt;=-0.8,"(89.9%-80%)",
A517&lt;=-0.7,"(79.9%-70%)",
A517&lt;=-0.6,"(69.9%-60%)",
A517&lt;=-0.5,"(59.9%-50%)",
A517&lt;=-0.4,"(49.9%-40%)",
A517&lt;=-0.3,"(39.9%-30%)",
A517&lt;=-0.2,"(29.9%-20%)",
A517&lt;=-0.1,"(19.9%-10%)",
A517&lt;0,"(9.9%-0.01%)",
A517&lt;=0.0999,"0%-9.9%",
A517&lt;=0.1999,"10%-19.9%",
A517&lt;=0.2999,"20%-29.9%",
A517&lt;=0.3999,"30%-39.9%",
A517&lt;=0.4999,"40%-49.9%",
A517&lt;=0.5999,"50%-59.9%",
A517&lt;=0.6999,"60%-69.9%",
A517&lt;=0.7999,"70%-79.9%",
A517&lt;=0.8999,"80%-89.9%",
A517&lt;=0.999,"90%-99.9%",
A517&lt;=5,"&gt;100%",
A517&gt;5,"&gt;500%"
)</f>
        <v>30%-39.9%</v>
      </c>
      <c r="H517" s="15">
        <f t="shared" si="24"/>
        <v>0.39509472422062336</v>
      </c>
      <c r="I517" s="15">
        <f t="shared" si="25"/>
        <v>0.39509472422062336</v>
      </c>
      <c r="J517" s="12">
        <f t="shared" si="26"/>
        <v>1</v>
      </c>
    </row>
    <row r="518" spans="1:10" x14ac:dyDescent="0.25">
      <c r="A518" s="50">
        <v>0.41782852737085591</v>
      </c>
      <c r="B518" s="12" t="s">
        <v>587</v>
      </c>
      <c r="C518" s="18">
        <v>259.39999999999998</v>
      </c>
      <c r="D518" s="51">
        <v>367.78471999999999</v>
      </c>
      <c r="G518" s="12" t="str" cm="1">
        <f t="array" ref="G518">_xlfn.IFS(
A518&lt;=-1,"(&gt;=100%)",
A518&lt;=-0.9,"(99.9%-90%)",
A518&lt;=-0.8,"(89.9%-80%)",
A518&lt;=-0.7,"(79.9%-70%)",
A518&lt;=-0.6,"(69.9%-60%)",
A518&lt;=-0.5,"(59.9%-50%)",
A518&lt;=-0.4,"(49.9%-40%)",
A518&lt;=-0.3,"(39.9%-30%)",
A518&lt;=-0.2,"(29.9%-20%)",
A518&lt;=-0.1,"(19.9%-10%)",
A518&lt;0,"(9.9%-0.01%)",
A518&lt;=0.0999,"0%-9.9%",
A518&lt;=0.1999,"10%-19.9%",
A518&lt;=0.2999,"20%-29.9%",
A518&lt;=0.3999,"30%-39.9%",
A518&lt;=0.4999,"40%-49.9%",
A518&lt;=0.5999,"50%-59.9%",
A518&lt;=0.6999,"60%-69.9%",
A518&lt;=0.7999,"70%-79.9%",
A518&lt;=0.8999,"80%-89.9%",
A518&lt;=0.999,"90%-99.9%",
A518&lt;=5,"&gt;100%",
A518&gt;5,"&gt;500%"
)</f>
        <v>40%-49.9%</v>
      </c>
      <c r="H518" s="15">
        <f t="shared" si="24"/>
        <v>0.41782852737085591</v>
      </c>
      <c r="I518" s="15">
        <f t="shared" si="25"/>
        <v>0.41782852737085591</v>
      </c>
      <c r="J518" s="12">
        <f t="shared" si="26"/>
        <v>1</v>
      </c>
    </row>
    <row r="519" spans="1:10" x14ac:dyDescent="0.25">
      <c r="A519" s="50">
        <v>0.41954447807933198</v>
      </c>
      <c r="B519" s="12" t="s">
        <v>215</v>
      </c>
      <c r="C519" s="18">
        <v>958</v>
      </c>
      <c r="D519" s="51">
        <v>1359.9236100000001</v>
      </c>
      <c r="G519" s="12" t="str" cm="1">
        <f t="array" ref="G519">_xlfn.IFS(
A519&lt;=-1,"(&gt;=100%)",
A519&lt;=-0.9,"(99.9%-90%)",
A519&lt;=-0.8,"(89.9%-80%)",
A519&lt;=-0.7,"(79.9%-70%)",
A519&lt;=-0.6,"(69.9%-60%)",
A519&lt;=-0.5,"(59.9%-50%)",
A519&lt;=-0.4,"(49.9%-40%)",
A519&lt;=-0.3,"(39.9%-30%)",
A519&lt;=-0.2,"(29.9%-20%)",
A519&lt;=-0.1,"(19.9%-10%)",
A519&lt;0,"(9.9%-0.01%)",
A519&lt;=0.0999,"0%-9.9%",
A519&lt;=0.1999,"10%-19.9%",
A519&lt;=0.2999,"20%-29.9%",
A519&lt;=0.3999,"30%-39.9%",
A519&lt;=0.4999,"40%-49.9%",
A519&lt;=0.5999,"50%-59.9%",
A519&lt;=0.6999,"60%-69.9%",
A519&lt;=0.7999,"70%-79.9%",
A519&lt;=0.8999,"80%-89.9%",
A519&lt;=0.999,"90%-99.9%",
A519&lt;=5,"&gt;100%",
A519&gt;5,"&gt;500%"
)</f>
        <v>40%-49.9%</v>
      </c>
      <c r="H519" s="15">
        <f t="shared" si="24"/>
        <v>0.41954447807933198</v>
      </c>
      <c r="I519" s="15">
        <f t="shared" si="25"/>
        <v>0.41954447807933198</v>
      </c>
      <c r="J519" s="12">
        <f t="shared" si="26"/>
        <v>1</v>
      </c>
    </row>
    <row r="520" spans="1:10" x14ac:dyDescent="0.25">
      <c r="A520" s="50">
        <v>0.42091367471632252</v>
      </c>
      <c r="B520" s="12" t="s">
        <v>80</v>
      </c>
      <c r="C520" s="18">
        <v>2749.6</v>
      </c>
      <c r="D520" s="51">
        <v>3906.9442400000003</v>
      </c>
      <c r="G520" s="12" t="str" cm="1">
        <f t="array" ref="G520">_xlfn.IFS(
A520&lt;=-1,"(&gt;=100%)",
A520&lt;=-0.9,"(99.9%-90%)",
A520&lt;=-0.8,"(89.9%-80%)",
A520&lt;=-0.7,"(79.9%-70%)",
A520&lt;=-0.6,"(69.9%-60%)",
A520&lt;=-0.5,"(59.9%-50%)",
A520&lt;=-0.4,"(49.9%-40%)",
A520&lt;=-0.3,"(39.9%-30%)",
A520&lt;=-0.2,"(29.9%-20%)",
A520&lt;=-0.1,"(19.9%-10%)",
A520&lt;0,"(9.9%-0.01%)",
A520&lt;=0.0999,"0%-9.9%",
A520&lt;=0.1999,"10%-19.9%",
A520&lt;=0.2999,"20%-29.9%",
A520&lt;=0.3999,"30%-39.9%",
A520&lt;=0.4999,"40%-49.9%",
A520&lt;=0.5999,"50%-59.9%",
A520&lt;=0.6999,"60%-69.9%",
A520&lt;=0.7999,"70%-79.9%",
A520&lt;=0.8999,"80%-89.9%",
A520&lt;=0.999,"90%-99.9%",
A520&lt;=5,"&gt;100%",
A520&gt;5,"&gt;500%"
)</f>
        <v>40%-49.9%</v>
      </c>
      <c r="H520" s="15">
        <f t="shared" si="24"/>
        <v>0.42091367471632252</v>
      </c>
      <c r="I520" s="15">
        <f t="shared" si="25"/>
        <v>0.42091367471632252</v>
      </c>
      <c r="J520" s="12">
        <f t="shared" si="26"/>
        <v>1</v>
      </c>
    </row>
    <row r="521" spans="1:10" x14ac:dyDescent="0.25">
      <c r="A521" s="50">
        <v>0.43720696999999997</v>
      </c>
      <c r="B521" s="12" t="s">
        <v>114</v>
      </c>
      <c r="C521" s="18">
        <v>1000</v>
      </c>
      <c r="D521" s="51">
        <v>1437.20697</v>
      </c>
      <c r="G521" s="12" t="str" cm="1">
        <f t="array" ref="G521">_xlfn.IFS(
A521&lt;=-1,"(&gt;=100%)",
A521&lt;=-0.9,"(99.9%-90%)",
A521&lt;=-0.8,"(89.9%-80%)",
A521&lt;=-0.7,"(79.9%-70%)",
A521&lt;=-0.6,"(69.9%-60%)",
A521&lt;=-0.5,"(59.9%-50%)",
A521&lt;=-0.4,"(49.9%-40%)",
A521&lt;=-0.3,"(39.9%-30%)",
A521&lt;=-0.2,"(29.9%-20%)",
A521&lt;=-0.1,"(19.9%-10%)",
A521&lt;0,"(9.9%-0.01%)",
A521&lt;=0.0999,"0%-9.9%",
A521&lt;=0.1999,"10%-19.9%",
A521&lt;=0.2999,"20%-29.9%",
A521&lt;=0.3999,"30%-39.9%",
A521&lt;=0.4999,"40%-49.9%",
A521&lt;=0.5999,"50%-59.9%",
A521&lt;=0.6999,"60%-69.9%",
A521&lt;=0.7999,"70%-79.9%",
A521&lt;=0.8999,"80%-89.9%",
A521&lt;=0.999,"90%-99.9%",
A521&lt;=5,"&gt;100%",
A521&gt;5,"&gt;500%"
)</f>
        <v>40%-49.9%</v>
      </c>
      <c r="H521" s="15">
        <f t="shared" si="24"/>
        <v>0.43720696999999997</v>
      </c>
      <c r="I521" s="15">
        <f t="shared" si="25"/>
        <v>0.43720696999999997</v>
      </c>
      <c r="J521" s="12">
        <f t="shared" si="26"/>
        <v>1</v>
      </c>
    </row>
    <row r="522" spans="1:10" x14ac:dyDescent="0.25">
      <c r="A522" s="50">
        <v>0.45608154466501249</v>
      </c>
      <c r="B522" s="12" t="s">
        <v>221</v>
      </c>
      <c r="C522" s="18">
        <v>967.2</v>
      </c>
      <c r="D522" s="51">
        <v>1408.3220700000002</v>
      </c>
      <c r="G522" s="12" t="str" cm="1">
        <f t="array" ref="G522">_xlfn.IFS(
A522&lt;=-1,"(&gt;=100%)",
A522&lt;=-0.9,"(99.9%-90%)",
A522&lt;=-0.8,"(89.9%-80%)",
A522&lt;=-0.7,"(79.9%-70%)",
A522&lt;=-0.6,"(69.9%-60%)",
A522&lt;=-0.5,"(59.9%-50%)",
A522&lt;=-0.4,"(49.9%-40%)",
A522&lt;=-0.3,"(39.9%-30%)",
A522&lt;=-0.2,"(29.9%-20%)",
A522&lt;=-0.1,"(19.9%-10%)",
A522&lt;0,"(9.9%-0.01%)",
A522&lt;=0.0999,"0%-9.9%",
A522&lt;=0.1999,"10%-19.9%",
A522&lt;=0.2999,"20%-29.9%",
A522&lt;=0.3999,"30%-39.9%",
A522&lt;=0.4999,"40%-49.9%",
A522&lt;=0.5999,"50%-59.9%",
A522&lt;=0.6999,"60%-69.9%",
A522&lt;=0.7999,"70%-79.9%",
A522&lt;=0.8999,"80%-89.9%",
A522&lt;=0.999,"90%-99.9%",
A522&lt;=5,"&gt;100%",
A522&gt;5,"&gt;500%"
)</f>
        <v>40%-49.9%</v>
      </c>
      <c r="H522" s="15">
        <f t="shared" si="24"/>
        <v>0.45608154466501249</v>
      </c>
      <c r="I522" s="15">
        <f t="shared" si="25"/>
        <v>0.45608154466501249</v>
      </c>
      <c r="J522" s="12">
        <f t="shared" si="26"/>
        <v>1</v>
      </c>
    </row>
    <row r="523" spans="1:10" x14ac:dyDescent="0.25">
      <c r="A523" s="50">
        <v>0.45898301368025757</v>
      </c>
      <c r="B523" s="12" t="s">
        <v>895</v>
      </c>
      <c r="C523" s="18">
        <v>1491.2</v>
      </c>
      <c r="D523" s="51">
        <v>2175.6354700000002</v>
      </c>
      <c r="G523" s="12" t="str" cm="1">
        <f t="array" ref="G523">_xlfn.IFS(
A523&lt;=-1,"(&gt;=100%)",
A523&lt;=-0.9,"(99.9%-90%)",
A523&lt;=-0.8,"(89.9%-80%)",
A523&lt;=-0.7,"(79.9%-70%)",
A523&lt;=-0.6,"(69.9%-60%)",
A523&lt;=-0.5,"(59.9%-50%)",
A523&lt;=-0.4,"(49.9%-40%)",
A523&lt;=-0.3,"(39.9%-30%)",
A523&lt;=-0.2,"(29.9%-20%)",
A523&lt;=-0.1,"(19.9%-10%)",
A523&lt;0,"(9.9%-0.01%)",
A523&lt;=0.0999,"0%-9.9%",
A523&lt;=0.1999,"10%-19.9%",
A523&lt;=0.2999,"20%-29.9%",
A523&lt;=0.3999,"30%-39.9%",
A523&lt;=0.4999,"40%-49.9%",
A523&lt;=0.5999,"50%-59.9%",
A523&lt;=0.6999,"60%-69.9%",
A523&lt;=0.7999,"70%-79.9%",
A523&lt;=0.8999,"80%-89.9%",
A523&lt;=0.999,"90%-99.9%",
A523&lt;=5,"&gt;100%",
A523&gt;5,"&gt;500%"
)</f>
        <v>40%-49.9%</v>
      </c>
      <c r="H523" s="15">
        <f t="shared" si="24"/>
        <v>0.45898301368025757</v>
      </c>
      <c r="I523" s="15">
        <f t="shared" si="25"/>
        <v>0.45898301368025757</v>
      </c>
      <c r="J523" s="12">
        <f t="shared" si="26"/>
        <v>1</v>
      </c>
    </row>
    <row r="524" spans="1:10" x14ac:dyDescent="0.25">
      <c r="A524" s="50">
        <v>0.46854781341107898</v>
      </c>
      <c r="B524" s="12" t="s">
        <v>925</v>
      </c>
      <c r="C524" s="18">
        <v>68.599999999999994</v>
      </c>
      <c r="D524" s="51">
        <v>100.74238000000001</v>
      </c>
      <c r="G524" s="12" t="str" cm="1">
        <f t="array" ref="G524">_xlfn.IFS(
A524&lt;=-1,"(&gt;=100%)",
A524&lt;=-0.9,"(99.9%-90%)",
A524&lt;=-0.8,"(89.9%-80%)",
A524&lt;=-0.7,"(79.9%-70%)",
A524&lt;=-0.6,"(69.9%-60%)",
A524&lt;=-0.5,"(59.9%-50%)",
A524&lt;=-0.4,"(49.9%-40%)",
A524&lt;=-0.3,"(39.9%-30%)",
A524&lt;=-0.2,"(29.9%-20%)",
A524&lt;=-0.1,"(19.9%-10%)",
A524&lt;0,"(9.9%-0.01%)",
A524&lt;=0.0999,"0%-9.9%",
A524&lt;=0.1999,"10%-19.9%",
A524&lt;=0.2999,"20%-29.9%",
A524&lt;=0.3999,"30%-39.9%",
A524&lt;=0.4999,"40%-49.9%",
A524&lt;=0.5999,"50%-59.9%",
A524&lt;=0.6999,"60%-69.9%",
A524&lt;=0.7999,"70%-79.9%",
A524&lt;=0.8999,"80%-89.9%",
A524&lt;=0.999,"90%-99.9%",
A524&lt;=5,"&gt;100%",
A524&gt;5,"&gt;500%"
)</f>
        <v>40%-49.9%</v>
      </c>
      <c r="H524" s="15">
        <f t="shared" si="24"/>
        <v>0.46854781341107898</v>
      </c>
      <c r="I524" s="15">
        <f t="shared" si="25"/>
        <v>0.46854781341107898</v>
      </c>
      <c r="J524" s="12">
        <f t="shared" si="26"/>
        <v>1</v>
      </c>
    </row>
    <row r="525" spans="1:10" x14ac:dyDescent="0.25">
      <c r="A525" s="50">
        <v>0.46992201883922635</v>
      </c>
      <c r="B525" s="12" t="s">
        <v>710</v>
      </c>
      <c r="C525" s="18">
        <v>1393.1569999999999</v>
      </c>
      <c r="D525" s="51">
        <v>2047.83215</v>
      </c>
      <c r="G525" s="12" t="str" cm="1">
        <f t="array" ref="G525">_xlfn.IFS(
A525&lt;=-1,"(&gt;=100%)",
A525&lt;=-0.9,"(99.9%-90%)",
A525&lt;=-0.8,"(89.9%-80%)",
A525&lt;=-0.7,"(79.9%-70%)",
A525&lt;=-0.6,"(69.9%-60%)",
A525&lt;=-0.5,"(59.9%-50%)",
A525&lt;=-0.4,"(49.9%-40%)",
A525&lt;=-0.3,"(39.9%-30%)",
A525&lt;=-0.2,"(29.9%-20%)",
A525&lt;=-0.1,"(19.9%-10%)",
A525&lt;0,"(9.9%-0.01%)",
A525&lt;=0.0999,"0%-9.9%",
A525&lt;=0.1999,"10%-19.9%",
A525&lt;=0.2999,"20%-29.9%",
A525&lt;=0.3999,"30%-39.9%",
A525&lt;=0.4999,"40%-49.9%",
A525&lt;=0.5999,"50%-59.9%",
A525&lt;=0.6999,"60%-69.9%",
A525&lt;=0.7999,"70%-79.9%",
A525&lt;=0.8999,"80%-89.9%",
A525&lt;=0.999,"90%-99.9%",
A525&lt;=5,"&gt;100%",
A525&gt;5,"&gt;500%"
)</f>
        <v>40%-49.9%</v>
      </c>
      <c r="H525" s="15">
        <f t="shared" si="24"/>
        <v>0.46992201883922635</v>
      </c>
      <c r="I525" s="15">
        <f t="shared" si="25"/>
        <v>0.46992201883922635</v>
      </c>
      <c r="J525" s="12">
        <f t="shared" si="26"/>
        <v>1</v>
      </c>
    </row>
    <row r="526" spans="1:10" x14ac:dyDescent="0.25">
      <c r="A526" s="50">
        <v>0.47041204473759674</v>
      </c>
      <c r="B526" s="12" t="s">
        <v>736</v>
      </c>
      <c r="C526" s="18">
        <v>348.7</v>
      </c>
      <c r="D526" s="51">
        <v>512.73267999999996</v>
      </c>
      <c r="G526" s="12" t="str" cm="1">
        <f t="array" ref="G526">_xlfn.IFS(
A526&lt;=-1,"(&gt;=100%)",
A526&lt;=-0.9,"(99.9%-90%)",
A526&lt;=-0.8,"(89.9%-80%)",
A526&lt;=-0.7,"(79.9%-70%)",
A526&lt;=-0.6,"(69.9%-60%)",
A526&lt;=-0.5,"(59.9%-50%)",
A526&lt;=-0.4,"(49.9%-40%)",
A526&lt;=-0.3,"(39.9%-30%)",
A526&lt;=-0.2,"(29.9%-20%)",
A526&lt;=-0.1,"(19.9%-10%)",
A526&lt;0,"(9.9%-0.01%)",
A526&lt;=0.0999,"0%-9.9%",
A526&lt;=0.1999,"10%-19.9%",
A526&lt;=0.2999,"20%-29.9%",
A526&lt;=0.3999,"30%-39.9%",
A526&lt;=0.4999,"40%-49.9%",
A526&lt;=0.5999,"50%-59.9%",
A526&lt;=0.6999,"60%-69.9%",
A526&lt;=0.7999,"70%-79.9%",
A526&lt;=0.8999,"80%-89.9%",
A526&lt;=0.999,"90%-99.9%",
A526&lt;=5,"&gt;100%",
A526&gt;5,"&gt;500%"
)</f>
        <v>40%-49.9%</v>
      </c>
      <c r="H526" s="15">
        <f t="shared" si="24"/>
        <v>0.47041204473759674</v>
      </c>
      <c r="I526" s="15">
        <f t="shared" si="25"/>
        <v>0.47041204473759674</v>
      </c>
      <c r="J526" s="12">
        <f t="shared" si="26"/>
        <v>1</v>
      </c>
    </row>
    <row r="527" spans="1:10" x14ac:dyDescent="0.25">
      <c r="A527" s="50">
        <v>0.47515969410220649</v>
      </c>
      <c r="B527" s="12" t="s">
        <v>811</v>
      </c>
      <c r="C527" s="18">
        <v>592.88038000000006</v>
      </c>
      <c r="D527" s="51">
        <v>874.59324000000004</v>
      </c>
      <c r="G527" s="12" t="str" cm="1">
        <f t="array" ref="G527">_xlfn.IFS(
A527&lt;=-1,"(&gt;=100%)",
A527&lt;=-0.9,"(99.9%-90%)",
A527&lt;=-0.8,"(89.9%-80%)",
A527&lt;=-0.7,"(79.9%-70%)",
A527&lt;=-0.6,"(69.9%-60%)",
A527&lt;=-0.5,"(59.9%-50%)",
A527&lt;=-0.4,"(49.9%-40%)",
A527&lt;=-0.3,"(39.9%-30%)",
A527&lt;=-0.2,"(29.9%-20%)",
A527&lt;=-0.1,"(19.9%-10%)",
A527&lt;0,"(9.9%-0.01%)",
A527&lt;=0.0999,"0%-9.9%",
A527&lt;=0.1999,"10%-19.9%",
A527&lt;=0.2999,"20%-29.9%",
A527&lt;=0.3999,"30%-39.9%",
A527&lt;=0.4999,"40%-49.9%",
A527&lt;=0.5999,"50%-59.9%",
A527&lt;=0.6999,"60%-69.9%",
A527&lt;=0.7999,"70%-79.9%",
A527&lt;=0.8999,"80%-89.9%",
A527&lt;=0.999,"90%-99.9%",
A527&lt;=5,"&gt;100%",
A527&gt;5,"&gt;500%"
)</f>
        <v>40%-49.9%</v>
      </c>
      <c r="H527" s="15">
        <f t="shared" si="24"/>
        <v>0.47515969410220649</v>
      </c>
      <c r="I527" s="15">
        <f t="shared" si="25"/>
        <v>0.47515969410220649</v>
      </c>
      <c r="J527" s="12">
        <f t="shared" si="26"/>
        <v>1</v>
      </c>
    </row>
    <row r="528" spans="1:10" x14ac:dyDescent="0.25">
      <c r="A528" s="50">
        <v>0.48170613339711621</v>
      </c>
      <c r="B528" s="12" t="s">
        <v>849</v>
      </c>
      <c r="C528" s="18">
        <v>2926.6</v>
      </c>
      <c r="D528" s="51">
        <v>4336.3611700000001</v>
      </c>
      <c r="G528" s="12" t="str" cm="1">
        <f t="array" ref="G528">_xlfn.IFS(
A528&lt;=-1,"(&gt;=100%)",
A528&lt;=-0.9,"(99.9%-90%)",
A528&lt;=-0.8,"(89.9%-80%)",
A528&lt;=-0.7,"(79.9%-70%)",
A528&lt;=-0.6,"(69.9%-60%)",
A528&lt;=-0.5,"(59.9%-50%)",
A528&lt;=-0.4,"(49.9%-40%)",
A528&lt;=-0.3,"(39.9%-30%)",
A528&lt;=-0.2,"(29.9%-20%)",
A528&lt;=-0.1,"(19.9%-10%)",
A528&lt;0,"(9.9%-0.01%)",
A528&lt;=0.0999,"0%-9.9%",
A528&lt;=0.1999,"10%-19.9%",
A528&lt;=0.2999,"20%-29.9%",
A528&lt;=0.3999,"30%-39.9%",
A528&lt;=0.4999,"40%-49.9%",
A528&lt;=0.5999,"50%-59.9%",
A528&lt;=0.6999,"60%-69.9%",
A528&lt;=0.7999,"70%-79.9%",
A528&lt;=0.8999,"80%-89.9%",
A528&lt;=0.999,"90%-99.9%",
A528&lt;=5,"&gt;100%",
A528&gt;5,"&gt;500%"
)</f>
        <v>40%-49.9%</v>
      </c>
      <c r="H528" s="15">
        <f t="shared" si="24"/>
        <v>0.48170613339711621</v>
      </c>
      <c r="I528" s="15">
        <f t="shared" si="25"/>
        <v>0.48170613339711621</v>
      </c>
      <c r="J528" s="12">
        <f t="shared" si="26"/>
        <v>1</v>
      </c>
    </row>
    <row r="529" spans="1:10" x14ac:dyDescent="0.25">
      <c r="A529" s="50">
        <v>0.48667402446126978</v>
      </c>
      <c r="B529" s="12" t="s">
        <v>840</v>
      </c>
      <c r="C529" s="18">
        <v>171.7</v>
      </c>
      <c r="D529" s="51">
        <v>255.26193000000001</v>
      </c>
      <c r="G529" s="12" t="str" cm="1">
        <f t="array" ref="G529">_xlfn.IFS(
A529&lt;=-1,"(&gt;=100%)",
A529&lt;=-0.9,"(99.9%-90%)",
A529&lt;=-0.8,"(89.9%-80%)",
A529&lt;=-0.7,"(79.9%-70%)",
A529&lt;=-0.6,"(69.9%-60%)",
A529&lt;=-0.5,"(59.9%-50%)",
A529&lt;=-0.4,"(49.9%-40%)",
A529&lt;=-0.3,"(39.9%-30%)",
A529&lt;=-0.2,"(29.9%-20%)",
A529&lt;=-0.1,"(19.9%-10%)",
A529&lt;0,"(9.9%-0.01%)",
A529&lt;=0.0999,"0%-9.9%",
A529&lt;=0.1999,"10%-19.9%",
A529&lt;=0.2999,"20%-29.9%",
A529&lt;=0.3999,"30%-39.9%",
A529&lt;=0.4999,"40%-49.9%",
A529&lt;=0.5999,"50%-59.9%",
A529&lt;=0.6999,"60%-69.9%",
A529&lt;=0.7999,"70%-79.9%",
A529&lt;=0.8999,"80%-89.9%",
A529&lt;=0.999,"90%-99.9%",
A529&lt;=5,"&gt;100%",
A529&gt;5,"&gt;500%"
)</f>
        <v>40%-49.9%</v>
      </c>
      <c r="H529" s="15">
        <f t="shared" si="24"/>
        <v>0.48667402446126978</v>
      </c>
      <c r="I529" s="15">
        <f t="shared" si="25"/>
        <v>0.48667402446126978</v>
      </c>
      <c r="J529" s="12">
        <f t="shared" si="26"/>
        <v>1</v>
      </c>
    </row>
    <row r="530" spans="1:10" x14ac:dyDescent="0.25">
      <c r="A530" s="50">
        <v>0.49416069687119052</v>
      </c>
      <c r="B530" s="12" t="s">
        <v>80</v>
      </c>
      <c r="C530" s="18">
        <v>1968.8</v>
      </c>
      <c r="D530" s="51">
        <v>2941.7035799999999</v>
      </c>
      <c r="G530" s="12" t="str" cm="1">
        <f t="array" ref="G530">_xlfn.IFS(
A530&lt;=-1,"(&gt;=100%)",
A530&lt;=-0.9,"(99.9%-90%)",
A530&lt;=-0.8,"(89.9%-80%)",
A530&lt;=-0.7,"(79.9%-70%)",
A530&lt;=-0.6,"(69.9%-60%)",
A530&lt;=-0.5,"(59.9%-50%)",
A530&lt;=-0.4,"(49.9%-40%)",
A530&lt;=-0.3,"(39.9%-30%)",
A530&lt;=-0.2,"(29.9%-20%)",
A530&lt;=-0.1,"(19.9%-10%)",
A530&lt;0,"(9.9%-0.01%)",
A530&lt;=0.0999,"0%-9.9%",
A530&lt;=0.1999,"10%-19.9%",
A530&lt;=0.2999,"20%-29.9%",
A530&lt;=0.3999,"30%-39.9%",
A530&lt;=0.4999,"40%-49.9%",
A530&lt;=0.5999,"50%-59.9%",
A530&lt;=0.6999,"60%-69.9%",
A530&lt;=0.7999,"70%-79.9%",
A530&lt;=0.8999,"80%-89.9%",
A530&lt;=0.999,"90%-99.9%",
A530&lt;=5,"&gt;100%",
A530&gt;5,"&gt;500%"
)</f>
        <v>40%-49.9%</v>
      </c>
      <c r="H530" s="15">
        <f t="shared" si="24"/>
        <v>0.49416069687119052</v>
      </c>
      <c r="I530" s="15">
        <f t="shared" si="25"/>
        <v>0.49416069687119052</v>
      </c>
      <c r="J530" s="12">
        <f t="shared" si="26"/>
        <v>1</v>
      </c>
    </row>
    <row r="531" spans="1:10" x14ac:dyDescent="0.25">
      <c r="A531" s="50">
        <v>0.4991572665608312</v>
      </c>
      <c r="B531" s="12" t="s">
        <v>1017</v>
      </c>
      <c r="C531" s="18">
        <v>692.9</v>
      </c>
      <c r="D531" s="51">
        <v>1038.7660699999999</v>
      </c>
      <c r="G531" s="12" t="str" cm="1">
        <f t="array" ref="G531">_xlfn.IFS(
A531&lt;=-1,"(&gt;=100%)",
A531&lt;=-0.9,"(99.9%-90%)",
A531&lt;=-0.8,"(89.9%-80%)",
A531&lt;=-0.7,"(79.9%-70%)",
A531&lt;=-0.6,"(69.9%-60%)",
A531&lt;=-0.5,"(59.9%-50%)",
A531&lt;=-0.4,"(49.9%-40%)",
A531&lt;=-0.3,"(39.9%-30%)",
A531&lt;=-0.2,"(29.9%-20%)",
A531&lt;=-0.1,"(19.9%-10%)",
A531&lt;0,"(9.9%-0.01%)",
A531&lt;=0.0999,"0%-9.9%",
A531&lt;=0.1999,"10%-19.9%",
A531&lt;=0.2999,"20%-29.9%",
A531&lt;=0.3999,"30%-39.9%",
A531&lt;=0.4999,"40%-49.9%",
A531&lt;=0.5999,"50%-59.9%",
A531&lt;=0.6999,"60%-69.9%",
A531&lt;=0.7999,"70%-79.9%",
A531&lt;=0.8999,"80%-89.9%",
A531&lt;=0.999,"90%-99.9%",
A531&lt;=5,"&gt;100%",
A531&gt;5,"&gt;500%"
)</f>
        <v>40%-49.9%</v>
      </c>
      <c r="H531" s="15">
        <f t="shared" si="24"/>
        <v>0.4991572665608312</v>
      </c>
      <c r="I531" s="15">
        <f t="shared" si="25"/>
        <v>0.4991572665608312</v>
      </c>
      <c r="J531" s="12">
        <f t="shared" si="26"/>
        <v>1</v>
      </c>
    </row>
    <row r="532" spans="1:10" x14ac:dyDescent="0.25">
      <c r="A532" s="50">
        <v>0.50243077716643725</v>
      </c>
      <c r="B532" s="12" t="s">
        <v>921</v>
      </c>
      <c r="C532" s="18">
        <v>581.6</v>
      </c>
      <c r="D532" s="51">
        <v>873.81373999999994</v>
      </c>
      <c r="G532" s="12" t="str" cm="1">
        <f t="array" ref="G532">_xlfn.IFS(
A532&lt;=-1,"(&gt;=100%)",
A532&lt;=-0.9,"(99.9%-90%)",
A532&lt;=-0.8,"(89.9%-80%)",
A532&lt;=-0.7,"(79.9%-70%)",
A532&lt;=-0.6,"(69.9%-60%)",
A532&lt;=-0.5,"(59.9%-50%)",
A532&lt;=-0.4,"(49.9%-40%)",
A532&lt;=-0.3,"(39.9%-30%)",
A532&lt;=-0.2,"(29.9%-20%)",
A532&lt;=-0.1,"(19.9%-10%)",
A532&lt;0,"(9.9%-0.01%)",
A532&lt;=0.0999,"0%-9.9%",
A532&lt;=0.1999,"10%-19.9%",
A532&lt;=0.2999,"20%-29.9%",
A532&lt;=0.3999,"30%-39.9%",
A532&lt;=0.4999,"40%-49.9%",
A532&lt;=0.5999,"50%-59.9%",
A532&lt;=0.6999,"60%-69.9%",
A532&lt;=0.7999,"70%-79.9%",
A532&lt;=0.8999,"80%-89.9%",
A532&lt;=0.999,"90%-99.9%",
A532&lt;=5,"&gt;100%",
A532&gt;5,"&gt;500%"
)</f>
        <v>50%-59.9%</v>
      </c>
      <c r="H532" s="15">
        <f t="shared" si="24"/>
        <v>0.50243077716643725</v>
      </c>
      <c r="I532" s="15">
        <f t="shared" si="25"/>
        <v>0.50243077716643725</v>
      </c>
      <c r="J532" s="12">
        <f t="shared" si="26"/>
        <v>1</v>
      </c>
    </row>
    <row r="533" spans="1:10" x14ac:dyDescent="0.25">
      <c r="A533" s="50">
        <v>0.50381299052774042</v>
      </c>
      <c r="B533" s="12" t="s">
        <v>683</v>
      </c>
      <c r="C533" s="18">
        <v>221.7</v>
      </c>
      <c r="D533" s="51">
        <v>333.39534000000003</v>
      </c>
      <c r="G533" s="12" t="str" cm="1">
        <f t="array" ref="G533">_xlfn.IFS(
A533&lt;=-1,"(&gt;=100%)",
A533&lt;=-0.9,"(99.9%-90%)",
A533&lt;=-0.8,"(89.9%-80%)",
A533&lt;=-0.7,"(79.9%-70%)",
A533&lt;=-0.6,"(69.9%-60%)",
A533&lt;=-0.5,"(59.9%-50%)",
A533&lt;=-0.4,"(49.9%-40%)",
A533&lt;=-0.3,"(39.9%-30%)",
A533&lt;=-0.2,"(29.9%-20%)",
A533&lt;=-0.1,"(19.9%-10%)",
A533&lt;0,"(9.9%-0.01%)",
A533&lt;=0.0999,"0%-9.9%",
A533&lt;=0.1999,"10%-19.9%",
A533&lt;=0.2999,"20%-29.9%",
A533&lt;=0.3999,"30%-39.9%",
A533&lt;=0.4999,"40%-49.9%",
A533&lt;=0.5999,"50%-59.9%",
A533&lt;=0.6999,"60%-69.9%",
A533&lt;=0.7999,"70%-79.9%",
A533&lt;=0.8999,"80%-89.9%",
A533&lt;=0.999,"90%-99.9%",
A533&lt;=5,"&gt;100%",
A533&gt;5,"&gt;500%"
)</f>
        <v>50%-59.9%</v>
      </c>
      <c r="H533" s="15">
        <f t="shared" si="24"/>
        <v>0.50381299052774042</v>
      </c>
      <c r="I533" s="15">
        <f t="shared" si="25"/>
        <v>0.50381299052774042</v>
      </c>
      <c r="J533" s="12">
        <f t="shared" si="26"/>
        <v>1</v>
      </c>
    </row>
    <row r="534" spans="1:10" x14ac:dyDescent="0.25">
      <c r="A534" s="50">
        <v>0.5136903621981681</v>
      </c>
      <c r="B534" s="12" t="s">
        <v>848</v>
      </c>
      <c r="C534" s="18">
        <v>480.4</v>
      </c>
      <c r="D534" s="51">
        <v>727.17684999999994</v>
      </c>
      <c r="G534" s="12" t="str" cm="1">
        <f t="array" ref="G534">_xlfn.IFS(
A534&lt;=-1,"(&gt;=100%)",
A534&lt;=-0.9,"(99.9%-90%)",
A534&lt;=-0.8,"(89.9%-80%)",
A534&lt;=-0.7,"(79.9%-70%)",
A534&lt;=-0.6,"(69.9%-60%)",
A534&lt;=-0.5,"(59.9%-50%)",
A534&lt;=-0.4,"(49.9%-40%)",
A534&lt;=-0.3,"(39.9%-30%)",
A534&lt;=-0.2,"(29.9%-20%)",
A534&lt;=-0.1,"(19.9%-10%)",
A534&lt;0,"(9.9%-0.01%)",
A534&lt;=0.0999,"0%-9.9%",
A534&lt;=0.1999,"10%-19.9%",
A534&lt;=0.2999,"20%-29.9%",
A534&lt;=0.3999,"30%-39.9%",
A534&lt;=0.4999,"40%-49.9%",
A534&lt;=0.5999,"50%-59.9%",
A534&lt;=0.6999,"60%-69.9%",
A534&lt;=0.7999,"70%-79.9%",
A534&lt;=0.8999,"80%-89.9%",
A534&lt;=0.999,"90%-99.9%",
A534&lt;=5,"&gt;100%",
A534&gt;5,"&gt;500%"
)</f>
        <v>50%-59.9%</v>
      </c>
      <c r="H534" s="15">
        <f t="shared" si="24"/>
        <v>0.5136903621981681</v>
      </c>
      <c r="I534" s="15">
        <f t="shared" si="25"/>
        <v>0.5136903621981681</v>
      </c>
      <c r="J534" s="12">
        <f t="shared" si="26"/>
        <v>1</v>
      </c>
    </row>
    <row r="535" spans="1:10" x14ac:dyDescent="0.25">
      <c r="A535" s="50">
        <v>0.51543737492642716</v>
      </c>
      <c r="B535" s="12" t="s">
        <v>60</v>
      </c>
      <c r="C535" s="18">
        <v>169.9</v>
      </c>
      <c r="D535" s="51">
        <v>257.47280999999998</v>
      </c>
      <c r="G535" s="12" t="str" cm="1">
        <f t="array" ref="G535">_xlfn.IFS(
A535&lt;=-1,"(&gt;=100%)",
A535&lt;=-0.9,"(99.9%-90%)",
A535&lt;=-0.8,"(89.9%-80%)",
A535&lt;=-0.7,"(79.9%-70%)",
A535&lt;=-0.6,"(69.9%-60%)",
A535&lt;=-0.5,"(59.9%-50%)",
A535&lt;=-0.4,"(49.9%-40%)",
A535&lt;=-0.3,"(39.9%-30%)",
A535&lt;=-0.2,"(29.9%-20%)",
A535&lt;=-0.1,"(19.9%-10%)",
A535&lt;0,"(9.9%-0.01%)",
A535&lt;=0.0999,"0%-9.9%",
A535&lt;=0.1999,"10%-19.9%",
A535&lt;=0.2999,"20%-29.9%",
A535&lt;=0.3999,"30%-39.9%",
A535&lt;=0.4999,"40%-49.9%",
A535&lt;=0.5999,"50%-59.9%",
A535&lt;=0.6999,"60%-69.9%",
A535&lt;=0.7999,"70%-79.9%",
A535&lt;=0.8999,"80%-89.9%",
A535&lt;=0.999,"90%-99.9%",
A535&lt;=5,"&gt;100%",
A535&gt;5,"&gt;500%"
)</f>
        <v>50%-59.9%</v>
      </c>
      <c r="H535" s="15">
        <f t="shared" si="24"/>
        <v>0.51543737492642716</v>
      </c>
      <c r="I535" s="15">
        <f t="shared" si="25"/>
        <v>0.51543737492642716</v>
      </c>
      <c r="J535" s="12">
        <f t="shared" si="26"/>
        <v>1</v>
      </c>
    </row>
    <row r="536" spans="1:10" x14ac:dyDescent="0.25">
      <c r="A536" s="50">
        <v>0.5239879153550191</v>
      </c>
      <c r="B536" s="12" t="s">
        <v>1013</v>
      </c>
      <c r="C536" s="18">
        <v>2287.2000000000003</v>
      </c>
      <c r="D536" s="51">
        <v>3485.66516</v>
      </c>
      <c r="G536" s="12" t="str" cm="1">
        <f t="array" ref="G536">_xlfn.IFS(
A536&lt;=-1,"(&gt;=100%)",
A536&lt;=-0.9,"(99.9%-90%)",
A536&lt;=-0.8,"(89.9%-80%)",
A536&lt;=-0.7,"(79.9%-70%)",
A536&lt;=-0.6,"(69.9%-60%)",
A536&lt;=-0.5,"(59.9%-50%)",
A536&lt;=-0.4,"(49.9%-40%)",
A536&lt;=-0.3,"(39.9%-30%)",
A536&lt;=-0.2,"(29.9%-20%)",
A536&lt;=-0.1,"(19.9%-10%)",
A536&lt;0,"(9.9%-0.01%)",
A536&lt;=0.0999,"0%-9.9%",
A536&lt;=0.1999,"10%-19.9%",
A536&lt;=0.2999,"20%-29.9%",
A536&lt;=0.3999,"30%-39.9%",
A536&lt;=0.4999,"40%-49.9%",
A536&lt;=0.5999,"50%-59.9%",
A536&lt;=0.6999,"60%-69.9%",
A536&lt;=0.7999,"70%-79.9%",
A536&lt;=0.8999,"80%-89.9%",
A536&lt;=0.999,"90%-99.9%",
A536&lt;=5,"&gt;100%",
A536&gt;5,"&gt;500%"
)</f>
        <v>50%-59.9%</v>
      </c>
      <c r="H536" s="15">
        <f t="shared" si="24"/>
        <v>0.5239879153550191</v>
      </c>
      <c r="I536" s="15">
        <f t="shared" si="25"/>
        <v>0.5239879153550191</v>
      </c>
      <c r="J536" s="12">
        <f t="shared" si="26"/>
        <v>1</v>
      </c>
    </row>
    <row r="537" spans="1:10" x14ac:dyDescent="0.25">
      <c r="A537" s="50">
        <v>0.52714440677966112</v>
      </c>
      <c r="B537" s="12" t="s">
        <v>288</v>
      </c>
      <c r="C537" s="18">
        <v>29.5</v>
      </c>
      <c r="D537" s="51">
        <v>45.050760000000004</v>
      </c>
      <c r="G537" s="12" t="str" cm="1">
        <f t="array" ref="G537">_xlfn.IFS(
A537&lt;=-1,"(&gt;=100%)",
A537&lt;=-0.9,"(99.9%-90%)",
A537&lt;=-0.8,"(89.9%-80%)",
A537&lt;=-0.7,"(79.9%-70%)",
A537&lt;=-0.6,"(69.9%-60%)",
A537&lt;=-0.5,"(59.9%-50%)",
A537&lt;=-0.4,"(49.9%-40%)",
A537&lt;=-0.3,"(39.9%-30%)",
A537&lt;=-0.2,"(29.9%-20%)",
A537&lt;=-0.1,"(19.9%-10%)",
A537&lt;0,"(9.9%-0.01%)",
A537&lt;=0.0999,"0%-9.9%",
A537&lt;=0.1999,"10%-19.9%",
A537&lt;=0.2999,"20%-29.9%",
A537&lt;=0.3999,"30%-39.9%",
A537&lt;=0.4999,"40%-49.9%",
A537&lt;=0.5999,"50%-59.9%",
A537&lt;=0.6999,"60%-69.9%",
A537&lt;=0.7999,"70%-79.9%",
A537&lt;=0.8999,"80%-89.9%",
A537&lt;=0.999,"90%-99.9%",
A537&lt;=5,"&gt;100%",
A537&gt;5,"&gt;500%"
)</f>
        <v>50%-59.9%</v>
      </c>
      <c r="H537" s="15">
        <f t="shared" si="24"/>
        <v>0.52714440677966112</v>
      </c>
      <c r="I537" s="15">
        <f t="shared" si="25"/>
        <v>0.52714440677966112</v>
      </c>
      <c r="J537" s="12">
        <f t="shared" si="26"/>
        <v>1</v>
      </c>
    </row>
    <row r="538" spans="1:10" x14ac:dyDescent="0.25">
      <c r="A538" s="50">
        <v>0.52747755612422942</v>
      </c>
      <c r="B538" s="12" t="s">
        <v>314</v>
      </c>
      <c r="C538" s="18">
        <v>1719.4</v>
      </c>
      <c r="D538" s="51">
        <v>2626.3449100000003</v>
      </c>
      <c r="G538" s="12" t="str" cm="1">
        <f t="array" ref="G538">_xlfn.IFS(
A538&lt;=-1,"(&gt;=100%)",
A538&lt;=-0.9,"(99.9%-90%)",
A538&lt;=-0.8,"(89.9%-80%)",
A538&lt;=-0.7,"(79.9%-70%)",
A538&lt;=-0.6,"(69.9%-60%)",
A538&lt;=-0.5,"(59.9%-50%)",
A538&lt;=-0.4,"(49.9%-40%)",
A538&lt;=-0.3,"(39.9%-30%)",
A538&lt;=-0.2,"(29.9%-20%)",
A538&lt;=-0.1,"(19.9%-10%)",
A538&lt;0,"(9.9%-0.01%)",
A538&lt;=0.0999,"0%-9.9%",
A538&lt;=0.1999,"10%-19.9%",
A538&lt;=0.2999,"20%-29.9%",
A538&lt;=0.3999,"30%-39.9%",
A538&lt;=0.4999,"40%-49.9%",
A538&lt;=0.5999,"50%-59.9%",
A538&lt;=0.6999,"60%-69.9%",
A538&lt;=0.7999,"70%-79.9%",
A538&lt;=0.8999,"80%-89.9%",
A538&lt;=0.999,"90%-99.9%",
A538&lt;=5,"&gt;100%",
A538&gt;5,"&gt;500%"
)</f>
        <v>50%-59.9%</v>
      </c>
      <c r="H538" s="15">
        <f t="shared" si="24"/>
        <v>0.52747755612422942</v>
      </c>
      <c r="I538" s="15">
        <f t="shared" si="25"/>
        <v>0.52747755612422942</v>
      </c>
      <c r="J538" s="12">
        <f t="shared" si="26"/>
        <v>1</v>
      </c>
    </row>
    <row r="539" spans="1:10" x14ac:dyDescent="0.25">
      <c r="A539" s="50">
        <v>0.54848020387058649</v>
      </c>
      <c r="B539" s="12" t="s">
        <v>1015</v>
      </c>
      <c r="C539" s="18">
        <v>676.9</v>
      </c>
      <c r="D539" s="51">
        <v>1048.16625</v>
      </c>
      <c r="G539" s="12" t="str" cm="1">
        <f t="array" ref="G539">_xlfn.IFS(
A539&lt;=-1,"(&gt;=100%)",
A539&lt;=-0.9,"(99.9%-90%)",
A539&lt;=-0.8,"(89.9%-80%)",
A539&lt;=-0.7,"(79.9%-70%)",
A539&lt;=-0.6,"(69.9%-60%)",
A539&lt;=-0.5,"(59.9%-50%)",
A539&lt;=-0.4,"(49.9%-40%)",
A539&lt;=-0.3,"(39.9%-30%)",
A539&lt;=-0.2,"(29.9%-20%)",
A539&lt;=-0.1,"(19.9%-10%)",
A539&lt;0,"(9.9%-0.01%)",
A539&lt;=0.0999,"0%-9.9%",
A539&lt;=0.1999,"10%-19.9%",
A539&lt;=0.2999,"20%-29.9%",
A539&lt;=0.3999,"30%-39.9%",
A539&lt;=0.4999,"40%-49.9%",
A539&lt;=0.5999,"50%-59.9%",
A539&lt;=0.6999,"60%-69.9%",
A539&lt;=0.7999,"70%-79.9%",
A539&lt;=0.8999,"80%-89.9%",
A539&lt;=0.999,"90%-99.9%",
A539&lt;=5,"&gt;100%",
A539&gt;5,"&gt;500%"
)</f>
        <v>50%-59.9%</v>
      </c>
      <c r="H539" s="15">
        <f t="shared" si="24"/>
        <v>0.54848020387058649</v>
      </c>
      <c r="I539" s="15">
        <f t="shared" si="25"/>
        <v>0.54848020387058649</v>
      </c>
      <c r="J539" s="12">
        <f t="shared" si="26"/>
        <v>1</v>
      </c>
    </row>
    <row r="540" spans="1:10" x14ac:dyDescent="0.25">
      <c r="A540" s="50">
        <v>0.55417045279971666</v>
      </c>
      <c r="B540" s="12" t="s">
        <v>818</v>
      </c>
      <c r="C540" s="18">
        <v>202.63639000000001</v>
      </c>
      <c r="D540" s="51">
        <v>314.93149</v>
      </c>
      <c r="G540" s="12" t="str" cm="1">
        <f t="array" ref="G540">_xlfn.IFS(
A540&lt;=-1,"(&gt;=100%)",
A540&lt;=-0.9,"(99.9%-90%)",
A540&lt;=-0.8,"(89.9%-80%)",
A540&lt;=-0.7,"(79.9%-70%)",
A540&lt;=-0.6,"(69.9%-60%)",
A540&lt;=-0.5,"(59.9%-50%)",
A540&lt;=-0.4,"(49.9%-40%)",
A540&lt;=-0.3,"(39.9%-30%)",
A540&lt;=-0.2,"(29.9%-20%)",
A540&lt;=-0.1,"(19.9%-10%)",
A540&lt;0,"(9.9%-0.01%)",
A540&lt;=0.0999,"0%-9.9%",
A540&lt;=0.1999,"10%-19.9%",
A540&lt;=0.2999,"20%-29.9%",
A540&lt;=0.3999,"30%-39.9%",
A540&lt;=0.4999,"40%-49.9%",
A540&lt;=0.5999,"50%-59.9%",
A540&lt;=0.6999,"60%-69.9%",
A540&lt;=0.7999,"70%-79.9%",
A540&lt;=0.8999,"80%-89.9%",
A540&lt;=0.999,"90%-99.9%",
A540&lt;=5,"&gt;100%",
A540&gt;5,"&gt;500%"
)</f>
        <v>50%-59.9%</v>
      </c>
      <c r="H540" s="15">
        <f t="shared" si="24"/>
        <v>0.55417045279971666</v>
      </c>
      <c r="I540" s="15">
        <f t="shared" si="25"/>
        <v>0.55417045279971666</v>
      </c>
      <c r="J540" s="12">
        <f t="shared" si="26"/>
        <v>1</v>
      </c>
    </row>
    <row r="541" spans="1:10" x14ac:dyDescent="0.25">
      <c r="A541" s="50">
        <v>0.55537099905303033</v>
      </c>
      <c r="B541" s="12" t="s">
        <v>1029</v>
      </c>
      <c r="C541" s="18">
        <v>422.4</v>
      </c>
      <c r="D541" s="51">
        <v>656.98870999999997</v>
      </c>
      <c r="G541" s="12" t="str" cm="1">
        <f t="array" ref="G541">_xlfn.IFS(
A541&lt;=-1,"(&gt;=100%)",
A541&lt;=-0.9,"(99.9%-90%)",
A541&lt;=-0.8,"(89.9%-80%)",
A541&lt;=-0.7,"(79.9%-70%)",
A541&lt;=-0.6,"(69.9%-60%)",
A541&lt;=-0.5,"(59.9%-50%)",
A541&lt;=-0.4,"(49.9%-40%)",
A541&lt;=-0.3,"(39.9%-30%)",
A541&lt;=-0.2,"(29.9%-20%)",
A541&lt;=-0.1,"(19.9%-10%)",
A541&lt;0,"(9.9%-0.01%)",
A541&lt;=0.0999,"0%-9.9%",
A541&lt;=0.1999,"10%-19.9%",
A541&lt;=0.2999,"20%-29.9%",
A541&lt;=0.3999,"30%-39.9%",
A541&lt;=0.4999,"40%-49.9%",
A541&lt;=0.5999,"50%-59.9%",
A541&lt;=0.6999,"60%-69.9%",
A541&lt;=0.7999,"70%-79.9%",
A541&lt;=0.8999,"80%-89.9%",
A541&lt;=0.999,"90%-99.9%",
A541&lt;=5,"&gt;100%",
A541&gt;5,"&gt;500%"
)</f>
        <v>50%-59.9%</v>
      </c>
      <c r="H541" s="15">
        <f t="shared" si="24"/>
        <v>0.55537099905303033</v>
      </c>
      <c r="I541" s="15">
        <f t="shared" si="25"/>
        <v>0.55537099905303033</v>
      </c>
      <c r="J541" s="12">
        <f t="shared" si="26"/>
        <v>1</v>
      </c>
    </row>
    <row r="542" spans="1:10" x14ac:dyDescent="0.25">
      <c r="A542" s="50">
        <v>0.56091299852289522</v>
      </c>
      <c r="B542" s="12" t="s">
        <v>372</v>
      </c>
      <c r="C542" s="18">
        <v>203.1</v>
      </c>
      <c r="D542" s="51">
        <v>317.02143000000001</v>
      </c>
      <c r="G542" s="12" t="str" cm="1">
        <f t="array" ref="G542">_xlfn.IFS(
A542&lt;=-1,"(&gt;=100%)",
A542&lt;=-0.9,"(99.9%-90%)",
A542&lt;=-0.8,"(89.9%-80%)",
A542&lt;=-0.7,"(79.9%-70%)",
A542&lt;=-0.6,"(69.9%-60%)",
A542&lt;=-0.5,"(59.9%-50%)",
A542&lt;=-0.4,"(49.9%-40%)",
A542&lt;=-0.3,"(39.9%-30%)",
A542&lt;=-0.2,"(29.9%-20%)",
A542&lt;=-0.1,"(19.9%-10%)",
A542&lt;0,"(9.9%-0.01%)",
A542&lt;=0.0999,"0%-9.9%",
A542&lt;=0.1999,"10%-19.9%",
A542&lt;=0.2999,"20%-29.9%",
A542&lt;=0.3999,"30%-39.9%",
A542&lt;=0.4999,"40%-49.9%",
A542&lt;=0.5999,"50%-59.9%",
A542&lt;=0.6999,"60%-69.9%",
A542&lt;=0.7999,"70%-79.9%",
A542&lt;=0.8999,"80%-89.9%",
A542&lt;=0.999,"90%-99.9%",
A542&lt;=5,"&gt;100%",
A542&gt;5,"&gt;500%"
)</f>
        <v>50%-59.9%</v>
      </c>
      <c r="H542" s="15">
        <f t="shared" si="24"/>
        <v>0.56091299852289522</v>
      </c>
      <c r="I542" s="15">
        <f t="shared" si="25"/>
        <v>0.56091299852289522</v>
      </c>
      <c r="J542" s="12">
        <f t="shared" si="26"/>
        <v>1</v>
      </c>
    </row>
    <row r="543" spans="1:10" x14ac:dyDescent="0.25">
      <c r="A543" s="50">
        <v>0.56109574885546087</v>
      </c>
      <c r="B543" s="12" t="s">
        <v>985</v>
      </c>
      <c r="C543" s="18">
        <v>917.40000000000009</v>
      </c>
      <c r="D543" s="51">
        <v>1432.14924</v>
      </c>
      <c r="G543" s="12" t="str" cm="1">
        <f t="array" ref="G543">_xlfn.IFS(
A543&lt;=-1,"(&gt;=100%)",
A543&lt;=-0.9,"(99.9%-90%)",
A543&lt;=-0.8,"(89.9%-80%)",
A543&lt;=-0.7,"(79.9%-70%)",
A543&lt;=-0.6,"(69.9%-60%)",
A543&lt;=-0.5,"(59.9%-50%)",
A543&lt;=-0.4,"(49.9%-40%)",
A543&lt;=-0.3,"(39.9%-30%)",
A543&lt;=-0.2,"(29.9%-20%)",
A543&lt;=-0.1,"(19.9%-10%)",
A543&lt;0,"(9.9%-0.01%)",
A543&lt;=0.0999,"0%-9.9%",
A543&lt;=0.1999,"10%-19.9%",
A543&lt;=0.2999,"20%-29.9%",
A543&lt;=0.3999,"30%-39.9%",
A543&lt;=0.4999,"40%-49.9%",
A543&lt;=0.5999,"50%-59.9%",
A543&lt;=0.6999,"60%-69.9%",
A543&lt;=0.7999,"70%-79.9%",
A543&lt;=0.8999,"80%-89.9%",
A543&lt;=0.999,"90%-99.9%",
A543&lt;=5,"&gt;100%",
A543&gt;5,"&gt;500%"
)</f>
        <v>50%-59.9%</v>
      </c>
      <c r="H543" s="15">
        <f t="shared" si="24"/>
        <v>0.56109574885546087</v>
      </c>
      <c r="I543" s="15">
        <f t="shared" si="25"/>
        <v>0.56109574885546087</v>
      </c>
      <c r="J543" s="12">
        <f t="shared" si="26"/>
        <v>1</v>
      </c>
    </row>
    <row r="544" spans="1:10" x14ac:dyDescent="0.25">
      <c r="A544" s="50">
        <v>0.58199280098029205</v>
      </c>
      <c r="B544" s="12" t="s">
        <v>1032</v>
      </c>
      <c r="C544" s="18">
        <v>5875.8000000000011</v>
      </c>
      <c r="D544" s="51">
        <v>9295.4733000000015</v>
      </c>
      <c r="G544" s="12" t="str" cm="1">
        <f t="array" ref="G544">_xlfn.IFS(
A544&lt;=-1,"(&gt;=100%)",
A544&lt;=-0.9,"(99.9%-90%)",
A544&lt;=-0.8,"(89.9%-80%)",
A544&lt;=-0.7,"(79.9%-70%)",
A544&lt;=-0.6,"(69.9%-60%)",
A544&lt;=-0.5,"(59.9%-50%)",
A544&lt;=-0.4,"(49.9%-40%)",
A544&lt;=-0.3,"(39.9%-30%)",
A544&lt;=-0.2,"(29.9%-20%)",
A544&lt;=-0.1,"(19.9%-10%)",
A544&lt;0,"(9.9%-0.01%)",
A544&lt;=0.0999,"0%-9.9%",
A544&lt;=0.1999,"10%-19.9%",
A544&lt;=0.2999,"20%-29.9%",
A544&lt;=0.3999,"30%-39.9%",
A544&lt;=0.4999,"40%-49.9%",
A544&lt;=0.5999,"50%-59.9%",
A544&lt;=0.6999,"60%-69.9%",
A544&lt;=0.7999,"70%-79.9%",
A544&lt;=0.8999,"80%-89.9%",
A544&lt;=0.999,"90%-99.9%",
A544&lt;=5,"&gt;100%",
A544&gt;5,"&gt;500%"
)</f>
        <v>50%-59.9%</v>
      </c>
      <c r="H544" s="15">
        <f t="shared" si="24"/>
        <v>0.58199280098029205</v>
      </c>
      <c r="I544" s="15">
        <f t="shared" si="25"/>
        <v>0.58199280098029205</v>
      </c>
      <c r="J544" s="12">
        <f t="shared" si="26"/>
        <v>1</v>
      </c>
    </row>
    <row r="545" spans="1:10" x14ac:dyDescent="0.25">
      <c r="A545" s="50">
        <v>0.58318155782165348</v>
      </c>
      <c r="B545" s="12" t="s">
        <v>680</v>
      </c>
      <c r="C545" s="18">
        <v>460.9</v>
      </c>
      <c r="D545" s="51">
        <v>729.68838000000005</v>
      </c>
      <c r="G545" s="12" t="str" cm="1">
        <f t="array" ref="G545">_xlfn.IFS(
A545&lt;=-1,"(&gt;=100%)",
A545&lt;=-0.9,"(99.9%-90%)",
A545&lt;=-0.8,"(89.9%-80%)",
A545&lt;=-0.7,"(79.9%-70%)",
A545&lt;=-0.6,"(69.9%-60%)",
A545&lt;=-0.5,"(59.9%-50%)",
A545&lt;=-0.4,"(49.9%-40%)",
A545&lt;=-0.3,"(39.9%-30%)",
A545&lt;=-0.2,"(29.9%-20%)",
A545&lt;=-0.1,"(19.9%-10%)",
A545&lt;0,"(9.9%-0.01%)",
A545&lt;=0.0999,"0%-9.9%",
A545&lt;=0.1999,"10%-19.9%",
A545&lt;=0.2999,"20%-29.9%",
A545&lt;=0.3999,"30%-39.9%",
A545&lt;=0.4999,"40%-49.9%",
A545&lt;=0.5999,"50%-59.9%",
A545&lt;=0.6999,"60%-69.9%",
A545&lt;=0.7999,"70%-79.9%",
A545&lt;=0.8999,"80%-89.9%",
A545&lt;=0.999,"90%-99.9%",
A545&lt;=5,"&gt;100%",
A545&gt;5,"&gt;500%"
)</f>
        <v>50%-59.9%</v>
      </c>
      <c r="H545" s="15">
        <f t="shared" si="24"/>
        <v>0.58318155782165348</v>
      </c>
      <c r="I545" s="15">
        <f t="shared" si="25"/>
        <v>0.58318155782165348</v>
      </c>
      <c r="J545" s="12">
        <f t="shared" si="26"/>
        <v>1</v>
      </c>
    </row>
    <row r="546" spans="1:10" x14ac:dyDescent="0.25">
      <c r="A546" s="50">
        <v>0.58774447727592505</v>
      </c>
      <c r="B546" s="12" t="s">
        <v>504</v>
      </c>
      <c r="C546" s="18">
        <v>127.926</v>
      </c>
      <c r="D546" s="51">
        <v>203.1138</v>
      </c>
      <c r="G546" s="12" t="str" cm="1">
        <f t="array" ref="G546">_xlfn.IFS(
A546&lt;=-1,"(&gt;=100%)",
A546&lt;=-0.9,"(99.9%-90%)",
A546&lt;=-0.8,"(89.9%-80%)",
A546&lt;=-0.7,"(79.9%-70%)",
A546&lt;=-0.6,"(69.9%-60%)",
A546&lt;=-0.5,"(59.9%-50%)",
A546&lt;=-0.4,"(49.9%-40%)",
A546&lt;=-0.3,"(39.9%-30%)",
A546&lt;=-0.2,"(29.9%-20%)",
A546&lt;=-0.1,"(19.9%-10%)",
A546&lt;0,"(9.9%-0.01%)",
A546&lt;=0.0999,"0%-9.9%",
A546&lt;=0.1999,"10%-19.9%",
A546&lt;=0.2999,"20%-29.9%",
A546&lt;=0.3999,"30%-39.9%",
A546&lt;=0.4999,"40%-49.9%",
A546&lt;=0.5999,"50%-59.9%",
A546&lt;=0.6999,"60%-69.9%",
A546&lt;=0.7999,"70%-79.9%",
A546&lt;=0.8999,"80%-89.9%",
A546&lt;=0.999,"90%-99.9%",
A546&lt;=5,"&gt;100%",
A546&gt;5,"&gt;500%"
)</f>
        <v>50%-59.9%</v>
      </c>
      <c r="H546" s="15">
        <f t="shared" si="24"/>
        <v>0.58774447727592505</v>
      </c>
      <c r="I546" s="15">
        <f t="shared" si="25"/>
        <v>0.58774447727592505</v>
      </c>
      <c r="J546" s="12">
        <f t="shared" si="26"/>
        <v>1</v>
      </c>
    </row>
    <row r="547" spans="1:10" x14ac:dyDescent="0.25">
      <c r="A547" s="50">
        <v>0.5894905875593317</v>
      </c>
      <c r="B547" s="12" t="s">
        <v>673</v>
      </c>
      <c r="C547" s="18">
        <v>353.30900000000003</v>
      </c>
      <c r="D547" s="51">
        <v>561.58132999999998</v>
      </c>
      <c r="G547" s="12" t="str" cm="1">
        <f t="array" ref="G547">_xlfn.IFS(
A547&lt;=-1,"(&gt;=100%)",
A547&lt;=-0.9,"(99.9%-90%)",
A547&lt;=-0.8,"(89.9%-80%)",
A547&lt;=-0.7,"(79.9%-70%)",
A547&lt;=-0.6,"(69.9%-60%)",
A547&lt;=-0.5,"(59.9%-50%)",
A547&lt;=-0.4,"(49.9%-40%)",
A547&lt;=-0.3,"(39.9%-30%)",
A547&lt;=-0.2,"(29.9%-20%)",
A547&lt;=-0.1,"(19.9%-10%)",
A547&lt;0,"(9.9%-0.01%)",
A547&lt;=0.0999,"0%-9.9%",
A547&lt;=0.1999,"10%-19.9%",
A547&lt;=0.2999,"20%-29.9%",
A547&lt;=0.3999,"30%-39.9%",
A547&lt;=0.4999,"40%-49.9%",
A547&lt;=0.5999,"50%-59.9%",
A547&lt;=0.6999,"60%-69.9%",
A547&lt;=0.7999,"70%-79.9%",
A547&lt;=0.8999,"80%-89.9%",
A547&lt;=0.999,"90%-99.9%",
A547&lt;=5,"&gt;100%",
A547&gt;5,"&gt;500%"
)</f>
        <v>50%-59.9%</v>
      </c>
      <c r="H547" s="15">
        <f t="shared" si="24"/>
        <v>0.5894905875593317</v>
      </c>
      <c r="I547" s="15">
        <f t="shared" si="25"/>
        <v>0.5894905875593317</v>
      </c>
      <c r="J547" s="12">
        <f t="shared" si="26"/>
        <v>1</v>
      </c>
    </row>
    <row r="548" spans="1:10" x14ac:dyDescent="0.25">
      <c r="A548" s="50">
        <v>0.5938411730545875</v>
      </c>
      <c r="B548" s="12" t="s">
        <v>905</v>
      </c>
      <c r="C548" s="18">
        <v>172.20000000000002</v>
      </c>
      <c r="D548" s="51">
        <v>274.45945</v>
      </c>
      <c r="G548" s="12" t="str" cm="1">
        <f t="array" ref="G548">_xlfn.IFS(
A548&lt;=-1,"(&gt;=100%)",
A548&lt;=-0.9,"(99.9%-90%)",
A548&lt;=-0.8,"(89.9%-80%)",
A548&lt;=-0.7,"(79.9%-70%)",
A548&lt;=-0.6,"(69.9%-60%)",
A548&lt;=-0.5,"(59.9%-50%)",
A548&lt;=-0.4,"(49.9%-40%)",
A548&lt;=-0.3,"(39.9%-30%)",
A548&lt;=-0.2,"(29.9%-20%)",
A548&lt;=-0.1,"(19.9%-10%)",
A548&lt;0,"(9.9%-0.01%)",
A548&lt;=0.0999,"0%-9.9%",
A548&lt;=0.1999,"10%-19.9%",
A548&lt;=0.2999,"20%-29.9%",
A548&lt;=0.3999,"30%-39.9%",
A548&lt;=0.4999,"40%-49.9%",
A548&lt;=0.5999,"50%-59.9%",
A548&lt;=0.6999,"60%-69.9%",
A548&lt;=0.7999,"70%-79.9%",
A548&lt;=0.8999,"80%-89.9%",
A548&lt;=0.999,"90%-99.9%",
A548&lt;=5,"&gt;100%",
A548&gt;5,"&gt;500%"
)</f>
        <v>50%-59.9%</v>
      </c>
      <c r="H548" s="15">
        <f t="shared" si="24"/>
        <v>0.5938411730545875</v>
      </c>
      <c r="I548" s="15">
        <f t="shared" si="25"/>
        <v>0.5938411730545875</v>
      </c>
      <c r="J548" s="12">
        <f t="shared" si="26"/>
        <v>1</v>
      </c>
    </row>
    <row r="549" spans="1:10" x14ac:dyDescent="0.25">
      <c r="A549" s="50">
        <v>0.61088900860694939</v>
      </c>
      <c r="B549" s="12" t="s">
        <v>949</v>
      </c>
      <c r="C549" s="18">
        <v>1568.5</v>
      </c>
      <c r="D549" s="51">
        <v>2526.6794100000002</v>
      </c>
      <c r="G549" s="12" t="str" cm="1">
        <f t="array" ref="G549">_xlfn.IFS(
A549&lt;=-1,"(&gt;=100%)",
A549&lt;=-0.9,"(99.9%-90%)",
A549&lt;=-0.8,"(89.9%-80%)",
A549&lt;=-0.7,"(79.9%-70%)",
A549&lt;=-0.6,"(69.9%-60%)",
A549&lt;=-0.5,"(59.9%-50%)",
A549&lt;=-0.4,"(49.9%-40%)",
A549&lt;=-0.3,"(39.9%-30%)",
A549&lt;=-0.2,"(29.9%-20%)",
A549&lt;=-0.1,"(19.9%-10%)",
A549&lt;0,"(9.9%-0.01%)",
A549&lt;=0.0999,"0%-9.9%",
A549&lt;=0.1999,"10%-19.9%",
A549&lt;=0.2999,"20%-29.9%",
A549&lt;=0.3999,"30%-39.9%",
A549&lt;=0.4999,"40%-49.9%",
A549&lt;=0.5999,"50%-59.9%",
A549&lt;=0.6999,"60%-69.9%",
A549&lt;=0.7999,"70%-79.9%",
A549&lt;=0.8999,"80%-89.9%",
A549&lt;=0.999,"90%-99.9%",
A549&lt;=5,"&gt;100%",
A549&gt;5,"&gt;500%"
)</f>
        <v>60%-69.9%</v>
      </c>
      <c r="H549" s="15">
        <f t="shared" si="24"/>
        <v>0.61088900860694939</v>
      </c>
      <c r="I549" s="15">
        <f t="shared" si="25"/>
        <v>0.61088900860694939</v>
      </c>
      <c r="J549" s="12">
        <f t="shared" si="26"/>
        <v>1</v>
      </c>
    </row>
    <row r="550" spans="1:10" x14ac:dyDescent="0.25">
      <c r="A550" s="50">
        <v>0.63797396176078258</v>
      </c>
      <c r="B550" s="12" t="s">
        <v>678</v>
      </c>
      <c r="C550" s="18">
        <v>1124.5</v>
      </c>
      <c r="D550" s="51">
        <v>1841.9017200000001</v>
      </c>
      <c r="G550" s="12" t="str" cm="1">
        <f t="array" ref="G550">_xlfn.IFS(
A550&lt;=-1,"(&gt;=100%)",
A550&lt;=-0.9,"(99.9%-90%)",
A550&lt;=-0.8,"(89.9%-80%)",
A550&lt;=-0.7,"(79.9%-70%)",
A550&lt;=-0.6,"(69.9%-60%)",
A550&lt;=-0.5,"(59.9%-50%)",
A550&lt;=-0.4,"(49.9%-40%)",
A550&lt;=-0.3,"(39.9%-30%)",
A550&lt;=-0.2,"(29.9%-20%)",
A550&lt;=-0.1,"(19.9%-10%)",
A550&lt;0,"(9.9%-0.01%)",
A550&lt;=0.0999,"0%-9.9%",
A550&lt;=0.1999,"10%-19.9%",
A550&lt;=0.2999,"20%-29.9%",
A550&lt;=0.3999,"30%-39.9%",
A550&lt;=0.4999,"40%-49.9%",
A550&lt;=0.5999,"50%-59.9%",
A550&lt;=0.6999,"60%-69.9%",
A550&lt;=0.7999,"70%-79.9%",
A550&lt;=0.8999,"80%-89.9%",
A550&lt;=0.999,"90%-99.9%",
A550&lt;=5,"&gt;100%",
A550&gt;5,"&gt;500%"
)</f>
        <v>60%-69.9%</v>
      </c>
      <c r="H550" s="15">
        <f t="shared" si="24"/>
        <v>0.63797396176078258</v>
      </c>
      <c r="I550" s="15">
        <f t="shared" si="25"/>
        <v>0.63797396176078258</v>
      </c>
      <c r="J550" s="12">
        <f t="shared" si="26"/>
        <v>1</v>
      </c>
    </row>
    <row r="551" spans="1:10" x14ac:dyDescent="0.25">
      <c r="A551" s="50">
        <v>0.64729422400000003</v>
      </c>
      <c r="B551" s="12" t="s">
        <v>262</v>
      </c>
      <c r="C551" s="18">
        <v>1250</v>
      </c>
      <c r="D551" s="51">
        <v>2059.11778</v>
      </c>
      <c r="G551" s="12" t="str" cm="1">
        <f t="array" ref="G551">_xlfn.IFS(
A551&lt;=-1,"(&gt;=100%)",
A551&lt;=-0.9,"(99.9%-90%)",
A551&lt;=-0.8,"(89.9%-80%)",
A551&lt;=-0.7,"(79.9%-70%)",
A551&lt;=-0.6,"(69.9%-60%)",
A551&lt;=-0.5,"(59.9%-50%)",
A551&lt;=-0.4,"(49.9%-40%)",
A551&lt;=-0.3,"(39.9%-30%)",
A551&lt;=-0.2,"(29.9%-20%)",
A551&lt;=-0.1,"(19.9%-10%)",
A551&lt;0,"(9.9%-0.01%)",
A551&lt;=0.0999,"0%-9.9%",
A551&lt;=0.1999,"10%-19.9%",
A551&lt;=0.2999,"20%-29.9%",
A551&lt;=0.3999,"30%-39.9%",
A551&lt;=0.4999,"40%-49.9%",
A551&lt;=0.5999,"50%-59.9%",
A551&lt;=0.6999,"60%-69.9%",
A551&lt;=0.7999,"70%-79.9%",
A551&lt;=0.8999,"80%-89.9%",
A551&lt;=0.999,"90%-99.9%",
A551&lt;=5,"&gt;100%",
A551&gt;5,"&gt;500%"
)</f>
        <v>60%-69.9%</v>
      </c>
      <c r="H551" s="15">
        <f t="shared" si="24"/>
        <v>0.64729422400000003</v>
      </c>
      <c r="I551" s="15">
        <f t="shared" si="25"/>
        <v>0.64729422400000003</v>
      </c>
      <c r="J551" s="12">
        <f t="shared" si="26"/>
        <v>1</v>
      </c>
    </row>
    <row r="552" spans="1:10" x14ac:dyDescent="0.25">
      <c r="A552" s="50">
        <v>0.64944718550880443</v>
      </c>
      <c r="B552" s="12" t="s">
        <v>513</v>
      </c>
      <c r="C552" s="18">
        <v>435.35399999999998</v>
      </c>
      <c r="D552" s="51">
        <v>718.09343000000001</v>
      </c>
      <c r="G552" s="12" t="str" cm="1">
        <f t="array" ref="G552">_xlfn.IFS(
A552&lt;=-1,"(&gt;=100%)",
A552&lt;=-0.9,"(99.9%-90%)",
A552&lt;=-0.8,"(89.9%-80%)",
A552&lt;=-0.7,"(79.9%-70%)",
A552&lt;=-0.6,"(69.9%-60%)",
A552&lt;=-0.5,"(59.9%-50%)",
A552&lt;=-0.4,"(49.9%-40%)",
A552&lt;=-0.3,"(39.9%-30%)",
A552&lt;=-0.2,"(29.9%-20%)",
A552&lt;=-0.1,"(19.9%-10%)",
A552&lt;0,"(9.9%-0.01%)",
A552&lt;=0.0999,"0%-9.9%",
A552&lt;=0.1999,"10%-19.9%",
A552&lt;=0.2999,"20%-29.9%",
A552&lt;=0.3999,"30%-39.9%",
A552&lt;=0.4999,"40%-49.9%",
A552&lt;=0.5999,"50%-59.9%",
A552&lt;=0.6999,"60%-69.9%",
A552&lt;=0.7999,"70%-79.9%",
A552&lt;=0.8999,"80%-89.9%",
A552&lt;=0.999,"90%-99.9%",
A552&lt;=5,"&gt;100%",
A552&gt;5,"&gt;500%"
)</f>
        <v>60%-69.9%</v>
      </c>
      <c r="H552" s="15">
        <f t="shared" si="24"/>
        <v>0.64944718550880443</v>
      </c>
      <c r="I552" s="15">
        <f t="shared" si="25"/>
        <v>0.64944718550880443</v>
      </c>
      <c r="J552" s="12">
        <f t="shared" si="26"/>
        <v>1</v>
      </c>
    </row>
    <row r="553" spans="1:10" x14ac:dyDescent="0.25">
      <c r="A553" s="50">
        <v>0.64998865380626414</v>
      </c>
      <c r="B553" s="12" t="s">
        <v>862</v>
      </c>
      <c r="C553" s="18">
        <v>482.1</v>
      </c>
      <c r="D553" s="51">
        <v>795.45952999999997</v>
      </c>
      <c r="G553" s="12" t="str" cm="1">
        <f t="array" ref="G553">_xlfn.IFS(
A553&lt;=-1,"(&gt;=100%)",
A553&lt;=-0.9,"(99.9%-90%)",
A553&lt;=-0.8,"(89.9%-80%)",
A553&lt;=-0.7,"(79.9%-70%)",
A553&lt;=-0.6,"(69.9%-60%)",
A553&lt;=-0.5,"(59.9%-50%)",
A553&lt;=-0.4,"(49.9%-40%)",
A553&lt;=-0.3,"(39.9%-30%)",
A553&lt;=-0.2,"(29.9%-20%)",
A553&lt;=-0.1,"(19.9%-10%)",
A553&lt;0,"(9.9%-0.01%)",
A553&lt;=0.0999,"0%-9.9%",
A553&lt;=0.1999,"10%-19.9%",
A553&lt;=0.2999,"20%-29.9%",
A553&lt;=0.3999,"30%-39.9%",
A553&lt;=0.4999,"40%-49.9%",
A553&lt;=0.5999,"50%-59.9%",
A553&lt;=0.6999,"60%-69.9%",
A553&lt;=0.7999,"70%-79.9%",
A553&lt;=0.8999,"80%-89.9%",
A553&lt;=0.999,"90%-99.9%",
A553&lt;=5,"&gt;100%",
A553&gt;5,"&gt;500%"
)</f>
        <v>60%-69.9%</v>
      </c>
      <c r="H553" s="15">
        <f t="shared" si="24"/>
        <v>0.64998865380626414</v>
      </c>
      <c r="I553" s="15">
        <f t="shared" si="25"/>
        <v>0.64998865380626414</v>
      </c>
      <c r="J553" s="12">
        <f t="shared" si="26"/>
        <v>1</v>
      </c>
    </row>
    <row r="554" spans="1:10" x14ac:dyDescent="0.25">
      <c r="A554" s="50">
        <v>0.67682120986535466</v>
      </c>
      <c r="B554" s="12" t="s">
        <v>331</v>
      </c>
      <c r="C554" s="18">
        <v>3089.6</v>
      </c>
      <c r="D554" s="51">
        <v>5180.7068099999997</v>
      </c>
      <c r="G554" s="12" t="str" cm="1">
        <f t="array" ref="G554">_xlfn.IFS(
A554&lt;=-1,"(&gt;=100%)",
A554&lt;=-0.9,"(99.9%-90%)",
A554&lt;=-0.8,"(89.9%-80%)",
A554&lt;=-0.7,"(79.9%-70%)",
A554&lt;=-0.6,"(69.9%-60%)",
A554&lt;=-0.5,"(59.9%-50%)",
A554&lt;=-0.4,"(49.9%-40%)",
A554&lt;=-0.3,"(39.9%-30%)",
A554&lt;=-0.2,"(29.9%-20%)",
A554&lt;=-0.1,"(19.9%-10%)",
A554&lt;0,"(9.9%-0.01%)",
A554&lt;=0.0999,"0%-9.9%",
A554&lt;=0.1999,"10%-19.9%",
A554&lt;=0.2999,"20%-29.9%",
A554&lt;=0.3999,"30%-39.9%",
A554&lt;=0.4999,"40%-49.9%",
A554&lt;=0.5999,"50%-59.9%",
A554&lt;=0.6999,"60%-69.9%",
A554&lt;=0.7999,"70%-79.9%",
A554&lt;=0.8999,"80%-89.9%",
A554&lt;=0.999,"90%-99.9%",
A554&lt;=5,"&gt;100%",
A554&gt;5,"&gt;500%"
)</f>
        <v>60%-69.9%</v>
      </c>
      <c r="H554" s="15">
        <f t="shared" si="24"/>
        <v>0.67682120986535466</v>
      </c>
      <c r="I554" s="15">
        <f t="shared" si="25"/>
        <v>0.67682120986535466</v>
      </c>
      <c r="J554" s="12">
        <f t="shared" si="26"/>
        <v>1</v>
      </c>
    </row>
    <row r="555" spans="1:10" x14ac:dyDescent="0.25">
      <c r="A555" s="50">
        <v>0.68784426065162896</v>
      </c>
      <c r="B555" s="12" t="s">
        <v>742</v>
      </c>
      <c r="C555" s="18">
        <v>199.5</v>
      </c>
      <c r="D555" s="51">
        <v>336.72492999999997</v>
      </c>
      <c r="G555" s="12" t="str" cm="1">
        <f t="array" ref="G555">_xlfn.IFS(
A555&lt;=-1,"(&gt;=100%)",
A555&lt;=-0.9,"(99.9%-90%)",
A555&lt;=-0.8,"(89.9%-80%)",
A555&lt;=-0.7,"(79.9%-70%)",
A555&lt;=-0.6,"(69.9%-60%)",
A555&lt;=-0.5,"(59.9%-50%)",
A555&lt;=-0.4,"(49.9%-40%)",
A555&lt;=-0.3,"(39.9%-30%)",
A555&lt;=-0.2,"(29.9%-20%)",
A555&lt;=-0.1,"(19.9%-10%)",
A555&lt;0,"(9.9%-0.01%)",
A555&lt;=0.0999,"0%-9.9%",
A555&lt;=0.1999,"10%-19.9%",
A555&lt;=0.2999,"20%-29.9%",
A555&lt;=0.3999,"30%-39.9%",
A555&lt;=0.4999,"40%-49.9%",
A555&lt;=0.5999,"50%-59.9%",
A555&lt;=0.6999,"60%-69.9%",
A555&lt;=0.7999,"70%-79.9%",
A555&lt;=0.8999,"80%-89.9%",
A555&lt;=0.999,"90%-99.9%",
A555&lt;=5,"&gt;100%",
A555&gt;5,"&gt;500%"
)</f>
        <v>60%-69.9%</v>
      </c>
      <c r="H555" s="15">
        <f t="shared" si="24"/>
        <v>0.68784426065162896</v>
      </c>
      <c r="I555" s="15">
        <f t="shared" si="25"/>
        <v>0.68784426065162896</v>
      </c>
      <c r="J555" s="12">
        <f t="shared" si="26"/>
        <v>1</v>
      </c>
    </row>
    <row r="556" spans="1:10" x14ac:dyDescent="0.25">
      <c r="A556" s="50">
        <v>0.71573491452991445</v>
      </c>
      <c r="B556" s="12" t="s">
        <v>967</v>
      </c>
      <c r="C556" s="18">
        <v>234</v>
      </c>
      <c r="D556" s="51">
        <v>401.48196999999999</v>
      </c>
      <c r="G556" s="12" t="str" cm="1">
        <f t="array" ref="G556">_xlfn.IFS(
A556&lt;=-1,"(&gt;=100%)",
A556&lt;=-0.9,"(99.9%-90%)",
A556&lt;=-0.8,"(89.9%-80%)",
A556&lt;=-0.7,"(79.9%-70%)",
A556&lt;=-0.6,"(69.9%-60%)",
A556&lt;=-0.5,"(59.9%-50%)",
A556&lt;=-0.4,"(49.9%-40%)",
A556&lt;=-0.3,"(39.9%-30%)",
A556&lt;=-0.2,"(29.9%-20%)",
A556&lt;=-0.1,"(19.9%-10%)",
A556&lt;0,"(9.9%-0.01%)",
A556&lt;=0.0999,"0%-9.9%",
A556&lt;=0.1999,"10%-19.9%",
A556&lt;=0.2999,"20%-29.9%",
A556&lt;=0.3999,"30%-39.9%",
A556&lt;=0.4999,"40%-49.9%",
A556&lt;=0.5999,"50%-59.9%",
A556&lt;=0.6999,"60%-69.9%",
A556&lt;=0.7999,"70%-79.9%",
A556&lt;=0.8999,"80%-89.9%",
A556&lt;=0.999,"90%-99.9%",
A556&lt;=5,"&gt;100%",
A556&gt;5,"&gt;500%"
)</f>
        <v>70%-79.9%</v>
      </c>
      <c r="H556" s="15">
        <f t="shared" si="24"/>
        <v>0.71573491452991445</v>
      </c>
      <c r="I556" s="15">
        <f t="shared" si="25"/>
        <v>0.71573491452991445</v>
      </c>
      <c r="J556" s="12">
        <f t="shared" si="26"/>
        <v>1</v>
      </c>
    </row>
    <row r="557" spans="1:10" x14ac:dyDescent="0.25">
      <c r="A557" s="50">
        <v>0.71625557768924286</v>
      </c>
      <c r="B557" s="12" t="s">
        <v>1003</v>
      </c>
      <c r="C557" s="18">
        <v>351.4</v>
      </c>
      <c r="D557" s="51">
        <v>603.09220999999991</v>
      </c>
      <c r="G557" s="12" t="str" cm="1">
        <f t="array" ref="G557">_xlfn.IFS(
A557&lt;=-1,"(&gt;=100%)",
A557&lt;=-0.9,"(99.9%-90%)",
A557&lt;=-0.8,"(89.9%-80%)",
A557&lt;=-0.7,"(79.9%-70%)",
A557&lt;=-0.6,"(69.9%-60%)",
A557&lt;=-0.5,"(59.9%-50%)",
A557&lt;=-0.4,"(49.9%-40%)",
A557&lt;=-0.3,"(39.9%-30%)",
A557&lt;=-0.2,"(29.9%-20%)",
A557&lt;=-0.1,"(19.9%-10%)",
A557&lt;0,"(9.9%-0.01%)",
A557&lt;=0.0999,"0%-9.9%",
A557&lt;=0.1999,"10%-19.9%",
A557&lt;=0.2999,"20%-29.9%",
A557&lt;=0.3999,"30%-39.9%",
A557&lt;=0.4999,"40%-49.9%",
A557&lt;=0.5999,"50%-59.9%",
A557&lt;=0.6999,"60%-69.9%",
A557&lt;=0.7999,"70%-79.9%",
A557&lt;=0.8999,"80%-89.9%",
A557&lt;=0.999,"90%-99.9%",
A557&lt;=5,"&gt;100%",
A557&gt;5,"&gt;500%"
)</f>
        <v>70%-79.9%</v>
      </c>
      <c r="H557" s="15">
        <f t="shared" si="24"/>
        <v>0.71625557768924286</v>
      </c>
      <c r="I557" s="15">
        <f t="shared" si="25"/>
        <v>0.71625557768924286</v>
      </c>
      <c r="J557" s="12">
        <f t="shared" si="26"/>
        <v>1</v>
      </c>
    </row>
    <row r="558" spans="1:10" x14ac:dyDescent="0.25">
      <c r="A558" s="50">
        <v>0.71983809523809517</v>
      </c>
      <c r="B558" s="12" t="s">
        <v>124</v>
      </c>
      <c r="C558" s="18">
        <v>21</v>
      </c>
      <c r="D558" s="51">
        <v>36.116599999999998</v>
      </c>
      <c r="G558" s="12" t="str" cm="1">
        <f t="array" ref="G558">_xlfn.IFS(
A558&lt;=-1,"(&gt;=100%)",
A558&lt;=-0.9,"(99.9%-90%)",
A558&lt;=-0.8,"(89.9%-80%)",
A558&lt;=-0.7,"(79.9%-70%)",
A558&lt;=-0.6,"(69.9%-60%)",
A558&lt;=-0.5,"(59.9%-50%)",
A558&lt;=-0.4,"(49.9%-40%)",
A558&lt;=-0.3,"(39.9%-30%)",
A558&lt;=-0.2,"(29.9%-20%)",
A558&lt;=-0.1,"(19.9%-10%)",
A558&lt;0,"(9.9%-0.01%)",
A558&lt;=0.0999,"0%-9.9%",
A558&lt;=0.1999,"10%-19.9%",
A558&lt;=0.2999,"20%-29.9%",
A558&lt;=0.3999,"30%-39.9%",
A558&lt;=0.4999,"40%-49.9%",
A558&lt;=0.5999,"50%-59.9%",
A558&lt;=0.6999,"60%-69.9%",
A558&lt;=0.7999,"70%-79.9%",
A558&lt;=0.8999,"80%-89.9%",
A558&lt;=0.999,"90%-99.9%",
A558&lt;=5,"&gt;100%",
A558&gt;5,"&gt;500%"
)</f>
        <v>70%-79.9%</v>
      </c>
      <c r="H558" s="15">
        <f t="shared" si="24"/>
        <v>0.71983809523809517</v>
      </c>
      <c r="I558" s="15">
        <f t="shared" si="25"/>
        <v>0.71983809523809517</v>
      </c>
      <c r="J558" s="12">
        <f t="shared" si="26"/>
        <v>1</v>
      </c>
    </row>
    <row r="559" spans="1:10" x14ac:dyDescent="0.25">
      <c r="A559" s="50">
        <v>0.74460671</v>
      </c>
      <c r="B559" s="12" t="s">
        <v>236</v>
      </c>
      <c r="C559" s="18">
        <v>1000</v>
      </c>
      <c r="D559" s="51">
        <v>1744.60671</v>
      </c>
      <c r="G559" s="12" t="str" cm="1">
        <f t="array" ref="G559">_xlfn.IFS(
A559&lt;=-1,"(&gt;=100%)",
A559&lt;=-0.9,"(99.9%-90%)",
A559&lt;=-0.8,"(89.9%-80%)",
A559&lt;=-0.7,"(79.9%-70%)",
A559&lt;=-0.6,"(69.9%-60%)",
A559&lt;=-0.5,"(59.9%-50%)",
A559&lt;=-0.4,"(49.9%-40%)",
A559&lt;=-0.3,"(39.9%-30%)",
A559&lt;=-0.2,"(29.9%-20%)",
A559&lt;=-0.1,"(19.9%-10%)",
A559&lt;0,"(9.9%-0.01%)",
A559&lt;=0.0999,"0%-9.9%",
A559&lt;=0.1999,"10%-19.9%",
A559&lt;=0.2999,"20%-29.9%",
A559&lt;=0.3999,"30%-39.9%",
A559&lt;=0.4999,"40%-49.9%",
A559&lt;=0.5999,"50%-59.9%",
A559&lt;=0.6999,"60%-69.9%",
A559&lt;=0.7999,"70%-79.9%",
A559&lt;=0.8999,"80%-89.9%",
A559&lt;=0.999,"90%-99.9%",
A559&lt;=5,"&gt;100%",
A559&gt;5,"&gt;500%"
)</f>
        <v>70%-79.9%</v>
      </c>
      <c r="H559" s="15">
        <f t="shared" si="24"/>
        <v>0.74460671</v>
      </c>
      <c r="I559" s="15">
        <f t="shared" si="25"/>
        <v>0.74460671</v>
      </c>
      <c r="J559" s="12">
        <f t="shared" si="26"/>
        <v>1</v>
      </c>
    </row>
    <row r="560" spans="1:10" x14ac:dyDescent="0.25">
      <c r="A560" s="50">
        <v>0.75534727734158091</v>
      </c>
      <c r="B560" s="12" t="s">
        <v>942</v>
      </c>
      <c r="C560" s="18">
        <v>2678.1400299999996</v>
      </c>
      <c r="D560" s="51">
        <v>4701.0658099999991</v>
      </c>
      <c r="G560" s="12" t="str" cm="1">
        <f t="array" ref="G560">_xlfn.IFS(
A560&lt;=-1,"(&gt;=100%)",
A560&lt;=-0.9,"(99.9%-90%)",
A560&lt;=-0.8,"(89.9%-80%)",
A560&lt;=-0.7,"(79.9%-70%)",
A560&lt;=-0.6,"(69.9%-60%)",
A560&lt;=-0.5,"(59.9%-50%)",
A560&lt;=-0.4,"(49.9%-40%)",
A560&lt;=-0.3,"(39.9%-30%)",
A560&lt;=-0.2,"(29.9%-20%)",
A560&lt;=-0.1,"(19.9%-10%)",
A560&lt;0,"(9.9%-0.01%)",
A560&lt;=0.0999,"0%-9.9%",
A560&lt;=0.1999,"10%-19.9%",
A560&lt;=0.2999,"20%-29.9%",
A560&lt;=0.3999,"30%-39.9%",
A560&lt;=0.4999,"40%-49.9%",
A560&lt;=0.5999,"50%-59.9%",
A560&lt;=0.6999,"60%-69.9%",
A560&lt;=0.7999,"70%-79.9%",
A560&lt;=0.8999,"80%-89.9%",
A560&lt;=0.999,"90%-99.9%",
A560&lt;=5,"&gt;100%",
A560&gt;5,"&gt;500%"
)</f>
        <v>70%-79.9%</v>
      </c>
      <c r="H560" s="15">
        <f t="shared" si="24"/>
        <v>0.75534727734158091</v>
      </c>
      <c r="I560" s="15">
        <f t="shared" si="25"/>
        <v>0.75534727734158091</v>
      </c>
      <c r="J560" s="12">
        <f t="shared" si="26"/>
        <v>1</v>
      </c>
    </row>
    <row r="561" spans="1:10" x14ac:dyDescent="0.25">
      <c r="A561" s="50">
        <v>0.7574104639250695</v>
      </c>
      <c r="B561" s="12" t="s">
        <v>901</v>
      </c>
      <c r="C561" s="18">
        <v>683.30000000000007</v>
      </c>
      <c r="D561" s="51">
        <v>1200.8385700000001</v>
      </c>
      <c r="G561" s="12" t="str" cm="1">
        <f t="array" ref="G561">_xlfn.IFS(
A561&lt;=-1,"(&gt;=100%)",
A561&lt;=-0.9,"(99.9%-90%)",
A561&lt;=-0.8,"(89.9%-80%)",
A561&lt;=-0.7,"(79.9%-70%)",
A561&lt;=-0.6,"(69.9%-60%)",
A561&lt;=-0.5,"(59.9%-50%)",
A561&lt;=-0.4,"(49.9%-40%)",
A561&lt;=-0.3,"(39.9%-30%)",
A561&lt;=-0.2,"(29.9%-20%)",
A561&lt;=-0.1,"(19.9%-10%)",
A561&lt;0,"(9.9%-0.01%)",
A561&lt;=0.0999,"0%-9.9%",
A561&lt;=0.1999,"10%-19.9%",
A561&lt;=0.2999,"20%-29.9%",
A561&lt;=0.3999,"30%-39.9%",
A561&lt;=0.4999,"40%-49.9%",
A561&lt;=0.5999,"50%-59.9%",
A561&lt;=0.6999,"60%-69.9%",
A561&lt;=0.7999,"70%-79.9%",
A561&lt;=0.8999,"80%-89.9%",
A561&lt;=0.999,"90%-99.9%",
A561&lt;=5,"&gt;100%",
A561&gt;5,"&gt;500%"
)</f>
        <v>70%-79.9%</v>
      </c>
      <c r="H561" s="15">
        <f t="shared" si="24"/>
        <v>0.7574104639250695</v>
      </c>
      <c r="I561" s="15">
        <f t="shared" si="25"/>
        <v>0.7574104639250695</v>
      </c>
      <c r="J561" s="12">
        <f t="shared" si="26"/>
        <v>1</v>
      </c>
    </row>
    <row r="562" spans="1:10" x14ac:dyDescent="0.25">
      <c r="A562" s="50">
        <v>0.76349968632371357</v>
      </c>
      <c r="B562" s="12" t="s">
        <v>652</v>
      </c>
      <c r="C562" s="18">
        <v>318.8</v>
      </c>
      <c r="D562" s="51">
        <v>562.20369999999991</v>
      </c>
      <c r="G562" s="12" t="str" cm="1">
        <f t="array" ref="G562">_xlfn.IFS(
A562&lt;=-1,"(&gt;=100%)",
A562&lt;=-0.9,"(99.9%-90%)",
A562&lt;=-0.8,"(89.9%-80%)",
A562&lt;=-0.7,"(79.9%-70%)",
A562&lt;=-0.6,"(69.9%-60%)",
A562&lt;=-0.5,"(59.9%-50%)",
A562&lt;=-0.4,"(49.9%-40%)",
A562&lt;=-0.3,"(39.9%-30%)",
A562&lt;=-0.2,"(29.9%-20%)",
A562&lt;=-0.1,"(19.9%-10%)",
A562&lt;0,"(9.9%-0.01%)",
A562&lt;=0.0999,"0%-9.9%",
A562&lt;=0.1999,"10%-19.9%",
A562&lt;=0.2999,"20%-29.9%",
A562&lt;=0.3999,"30%-39.9%",
A562&lt;=0.4999,"40%-49.9%",
A562&lt;=0.5999,"50%-59.9%",
A562&lt;=0.6999,"60%-69.9%",
A562&lt;=0.7999,"70%-79.9%",
A562&lt;=0.8999,"80%-89.9%",
A562&lt;=0.999,"90%-99.9%",
A562&lt;=5,"&gt;100%",
A562&gt;5,"&gt;500%"
)</f>
        <v>70%-79.9%</v>
      </c>
      <c r="H562" s="15">
        <f t="shared" si="24"/>
        <v>0.76349968632371357</v>
      </c>
      <c r="I562" s="15">
        <f t="shared" si="25"/>
        <v>0.76349968632371357</v>
      </c>
      <c r="J562" s="12">
        <f t="shared" si="26"/>
        <v>1</v>
      </c>
    </row>
    <row r="563" spans="1:10" x14ac:dyDescent="0.25">
      <c r="A563" s="50">
        <v>0.78498078082929468</v>
      </c>
      <c r="B563" s="12" t="s">
        <v>223</v>
      </c>
      <c r="C563" s="18">
        <v>1857</v>
      </c>
      <c r="D563" s="51">
        <v>3314.7093100000002</v>
      </c>
      <c r="G563" s="12" t="str" cm="1">
        <f t="array" ref="G563">_xlfn.IFS(
A563&lt;=-1,"(&gt;=100%)",
A563&lt;=-0.9,"(99.9%-90%)",
A563&lt;=-0.8,"(89.9%-80%)",
A563&lt;=-0.7,"(79.9%-70%)",
A563&lt;=-0.6,"(69.9%-60%)",
A563&lt;=-0.5,"(59.9%-50%)",
A563&lt;=-0.4,"(49.9%-40%)",
A563&lt;=-0.3,"(39.9%-30%)",
A563&lt;=-0.2,"(29.9%-20%)",
A563&lt;=-0.1,"(19.9%-10%)",
A563&lt;0,"(9.9%-0.01%)",
A563&lt;=0.0999,"0%-9.9%",
A563&lt;=0.1999,"10%-19.9%",
A563&lt;=0.2999,"20%-29.9%",
A563&lt;=0.3999,"30%-39.9%",
A563&lt;=0.4999,"40%-49.9%",
A563&lt;=0.5999,"50%-59.9%",
A563&lt;=0.6999,"60%-69.9%",
A563&lt;=0.7999,"70%-79.9%",
A563&lt;=0.8999,"80%-89.9%",
A563&lt;=0.999,"90%-99.9%",
A563&lt;=5,"&gt;100%",
A563&gt;5,"&gt;500%"
)</f>
        <v>70%-79.9%</v>
      </c>
      <c r="H563" s="15">
        <f t="shared" si="24"/>
        <v>0.78498078082929468</v>
      </c>
      <c r="I563" s="15">
        <f t="shared" si="25"/>
        <v>0.78498078082929468</v>
      </c>
      <c r="J563" s="12">
        <f t="shared" si="26"/>
        <v>1</v>
      </c>
    </row>
    <row r="564" spans="1:10" x14ac:dyDescent="0.25">
      <c r="A564" s="50">
        <v>0.80067897252513809</v>
      </c>
      <c r="B564" s="12" t="s">
        <v>884</v>
      </c>
      <c r="C564" s="18">
        <v>2824.4</v>
      </c>
      <c r="D564" s="51">
        <v>5085.8376900000003</v>
      </c>
      <c r="G564" s="12" t="str" cm="1">
        <f t="array" ref="G564">_xlfn.IFS(
A564&lt;=-1,"(&gt;=100%)",
A564&lt;=-0.9,"(99.9%-90%)",
A564&lt;=-0.8,"(89.9%-80%)",
A564&lt;=-0.7,"(79.9%-70%)",
A564&lt;=-0.6,"(69.9%-60%)",
A564&lt;=-0.5,"(59.9%-50%)",
A564&lt;=-0.4,"(49.9%-40%)",
A564&lt;=-0.3,"(39.9%-30%)",
A564&lt;=-0.2,"(29.9%-20%)",
A564&lt;=-0.1,"(19.9%-10%)",
A564&lt;0,"(9.9%-0.01%)",
A564&lt;=0.0999,"0%-9.9%",
A564&lt;=0.1999,"10%-19.9%",
A564&lt;=0.2999,"20%-29.9%",
A564&lt;=0.3999,"30%-39.9%",
A564&lt;=0.4999,"40%-49.9%",
A564&lt;=0.5999,"50%-59.9%",
A564&lt;=0.6999,"60%-69.9%",
A564&lt;=0.7999,"70%-79.9%",
A564&lt;=0.8999,"80%-89.9%",
A564&lt;=0.999,"90%-99.9%",
A564&lt;=5,"&gt;100%",
A564&gt;5,"&gt;500%"
)</f>
        <v>80%-89.9%</v>
      </c>
      <c r="H564" s="15">
        <f t="shared" si="24"/>
        <v>0.80067897252513809</v>
      </c>
      <c r="I564" s="15">
        <f t="shared" si="25"/>
        <v>0.80067897252513809</v>
      </c>
      <c r="J564" s="12">
        <f t="shared" si="26"/>
        <v>1</v>
      </c>
    </row>
    <row r="565" spans="1:10" x14ac:dyDescent="0.25">
      <c r="A565" s="50">
        <v>0.80534046181796892</v>
      </c>
      <c r="B565" s="12" t="s">
        <v>947</v>
      </c>
      <c r="C565" s="18">
        <v>1706.3</v>
      </c>
      <c r="D565" s="51">
        <v>3080.4524300000003</v>
      </c>
      <c r="G565" s="12" t="str" cm="1">
        <f t="array" ref="G565">_xlfn.IFS(
A565&lt;=-1,"(&gt;=100%)",
A565&lt;=-0.9,"(99.9%-90%)",
A565&lt;=-0.8,"(89.9%-80%)",
A565&lt;=-0.7,"(79.9%-70%)",
A565&lt;=-0.6,"(69.9%-60%)",
A565&lt;=-0.5,"(59.9%-50%)",
A565&lt;=-0.4,"(49.9%-40%)",
A565&lt;=-0.3,"(39.9%-30%)",
A565&lt;=-0.2,"(29.9%-20%)",
A565&lt;=-0.1,"(19.9%-10%)",
A565&lt;0,"(9.9%-0.01%)",
A565&lt;=0.0999,"0%-9.9%",
A565&lt;=0.1999,"10%-19.9%",
A565&lt;=0.2999,"20%-29.9%",
A565&lt;=0.3999,"30%-39.9%",
A565&lt;=0.4999,"40%-49.9%",
A565&lt;=0.5999,"50%-59.9%",
A565&lt;=0.6999,"60%-69.9%",
A565&lt;=0.7999,"70%-79.9%",
A565&lt;=0.8999,"80%-89.9%",
A565&lt;=0.999,"90%-99.9%",
A565&lt;=5,"&gt;100%",
A565&gt;5,"&gt;500%"
)</f>
        <v>80%-89.9%</v>
      </c>
      <c r="H565" s="15">
        <f t="shared" si="24"/>
        <v>0.80534046181796892</v>
      </c>
      <c r="I565" s="15">
        <f t="shared" si="25"/>
        <v>0.80534046181796892</v>
      </c>
      <c r="J565" s="12">
        <f t="shared" si="26"/>
        <v>1</v>
      </c>
    </row>
    <row r="566" spans="1:10" x14ac:dyDescent="0.25">
      <c r="A566" s="50">
        <v>0.82199370406323646</v>
      </c>
      <c r="B566" s="12" t="s">
        <v>991</v>
      </c>
      <c r="C566" s="18">
        <v>721.1</v>
      </c>
      <c r="D566" s="51">
        <v>1313.8396599999999</v>
      </c>
      <c r="G566" s="12" t="str" cm="1">
        <f t="array" ref="G566">_xlfn.IFS(
A566&lt;=-1,"(&gt;=100%)",
A566&lt;=-0.9,"(99.9%-90%)",
A566&lt;=-0.8,"(89.9%-80%)",
A566&lt;=-0.7,"(79.9%-70%)",
A566&lt;=-0.6,"(69.9%-60%)",
A566&lt;=-0.5,"(59.9%-50%)",
A566&lt;=-0.4,"(49.9%-40%)",
A566&lt;=-0.3,"(39.9%-30%)",
A566&lt;=-0.2,"(29.9%-20%)",
A566&lt;=-0.1,"(19.9%-10%)",
A566&lt;0,"(9.9%-0.01%)",
A566&lt;=0.0999,"0%-9.9%",
A566&lt;=0.1999,"10%-19.9%",
A566&lt;=0.2999,"20%-29.9%",
A566&lt;=0.3999,"30%-39.9%",
A566&lt;=0.4999,"40%-49.9%",
A566&lt;=0.5999,"50%-59.9%",
A566&lt;=0.6999,"60%-69.9%",
A566&lt;=0.7999,"70%-79.9%",
A566&lt;=0.8999,"80%-89.9%",
A566&lt;=0.999,"90%-99.9%",
A566&lt;=5,"&gt;100%",
A566&gt;5,"&gt;500%"
)</f>
        <v>80%-89.9%</v>
      </c>
      <c r="H566" s="15">
        <f t="shared" si="24"/>
        <v>0.82199370406323646</v>
      </c>
      <c r="I566" s="15">
        <f t="shared" si="25"/>
        <v>0.82199370406323646</v>
      </c>
      <c r="J566" s="12">
        <f t="shared" si="26"/>
        <v>1</v>
      </c>
    </row>
    <row r="567" spans="1:10" x14ac:dyDescent="0.25">
      <c r="A567" s="50">
        <v>0.82212389558232946</v>
      </c>
      <c r="B567" s="12" t="s">
        <v>872</v>
      </c>
      <c r="C567" s="18">
        <v>49.8</v>
      </c>
      <c r="D567" s="51">
        <v>90.741770000000002</v>
      </c>
      <c r="G567" s="12" t="str" cm="1">
        <f t="array" ref="G567">_xlfn.IFS(
A567&lt;=-1,"(&gt;=100%)",
A567&lt;=-0.9,"(99.9%-90%)",
A567&lt;=-0.8,"(89.9%-80%)",
A567&lt;=-0.7,"(79.9%-70%)",
A567&lt;=-0.6,"(69.9%-60%)",
A567&lt;=-0.5,"(59.9%-50%)",
A567&lt;=-0.4,"(49.9%-40%)",
A567&lt;=-0.3,"(39.9%-30%)",
A567&lt;=-0.2,"(29.9%-20%)",
A567&lt;=-0.1,"(19.9%-10%)",
A567&lt;0,"(9.9%-0.01%)",
A567&lt;=0.0999,"0%-9.9%",
A567&lt;=0.1999,"10%-19.9%",
A567&lt;=0.2999,"20%-29.9%",
A567&lt;=0.3999,"30%-39.9%",
A567&lt;=0.4999,"40%-49.9%",
A567&lt;=0.5999,"50%-59.9%",
A567&lt;=0.6999,"60%-69.9%",
A567&lt;=0.7999,"70%-79.9%",
A567&lt;=0.8999,"80%-89.9%",
A567&lt;=0.999,"90%-99.9%",
A567&lt;=5,"&gt;100%",
A567&gt;5,"&gt;500%"
)</f>
        <v>80%-89.9%</v>
      </c>
      <c r="H567" s="15">
        <f t="shared" si="24"/>
        <v>0.82212389558232946</v>
      </c>
      <c r="I567" s="15">
        <f t="shared" si="25"/>
        <v>0.82212389558232946</v>
      </c>
      <c r="J567" s="12">
        <f t="shared" si="26"/>
        <v>1</v>
      </c>
    </row>
    <row r="568" spans="1:10" x14ac:dyDescent="0.25">
      <c r="A568" s="50">
        <v>0.84758111133726832</v>
      </c>
      <c r="B568" s="12" t="s">
        <v>754</v>
      </c>
      <c r="C568" s="18">
        <v>491.3</v>
      </c>
      <c r="D568" s="51">
        <v>907.71659999999997</v>
      </c>
      <c r="G568" s="12" t="str" cm="1">
        <f t="array" ref="G568">_xlfn.IFS(
A568&lt;=-1,"(&gt;=100%)",
A568&lt;=-0.9,"(99.9%-90%)",
A568&lt;=-0.8,"(89.9%-80%)",
A568&lt;=-0.7,"(79.9%-70%)",
A568&lt;=-0.6,"(69.9%-60%)",
A568&lt;=-0.5,"(59.9%-50%)",
A568&lt;=-0.4,"(49.9%-40%)",
A568&lt;=-0.3,"(39.9%-30%)",
A568&lt;=-0.2,"(29.9%-20%)",
A568&lt;=-0.1,"(19.9%-10%)",
A568&lt;0,"(9.9%-0.01%)",
A568&lt;=0.0999,"0%-9.9%",
A568&lt;=0.1999,"10%-19.9%",
A568&lt;=0.2999,"20%-29.9%",
A568&lt;=0.3999,"30%-39.9%",
A568&lt;=0.4999,"40%-49.9%",
A568&lt;=0.5999,"50%-59.9%",
A568&lt;=0.6999,"60%-69.9%",
A568&lt;=0.7999,"70%-79.9%",
A568&lt;=0.8999,"80%-89.9%",
A568&lt;=0.999,"90%-99.9%",
A568&lt;=5,"&gt;100%",
A568&gt;5,"&gt;500%"
)</f>
        <v>80%-89.9%</v>
      </c>
      <c r="H568" s="15">
        <f t="shared" si="24"/>
        <v>0.84758111133726832</v>
      </c>
      <c r="I568" s="15">
        <f t="shared" si="25"/>
        <v>0.84758111133726832</v>
      </c>
      <c r="J568" s="12">
        <f t="shared" si="26"/>
        <v>1</v>
      </c>
    </row>
    <row r="569" spans="1:10" x14ac:dyDescent="0.25">
      <c r="A569" s="50">
        <v>0.86194046400000002</v>
      </c>
      <c r="B569" s="12" t="s">
        <v>403</v>
      </c>
      <c r="C569" s="18">
        <v>1250</v>
      </c>
      <c r="D569" s="51">
        <v>2327.4255800000001</v>
      </c>
      <c r="G569" s="12" t="str" cm="1">
        <f t="array" ref="G569">_xlfn.IFS(
A569&lt;=-1,"(&gt;=100%)",
A569&lt;=-0.9,"(99.9%-90%)",
A569&lt;=-0.8,"(89.9%-80%)",
A569&lt;=-0.7,"(79.9%-70%)",
A569&lt;=-0.6,"(69.9%-60%)",
A569&lt;=-0.5,"(59.9%-50%)",
A569&lt;=-0.4,"(49.9%-40%)",
A569&lt;=-0.3,"(39.9%-30%)",
A569&lt;=-0.2,"(29.9%-20%)",
A569&lt;=-0.1,"(19.9%-10%)",
A569&lt;0,"(9.9%-0.01%)",
A569&lt;=0.0999,"0%-9.9%",
A569&lt;=0.1999,"10%-19.9%",
A569&lt;=0.2999,"20%-29.9%",
A569&lt;=0.3999,"30%-39.9%",
A569&lt;=0.4999,"40%-49.9%",
A569&lt;=0.5999,"50%-59.9%",
A569&lt;=0.6999,"60%-69.9%",
A569&lt;=0.7999,"70%-79.9%",
A569&lt;=0.8999,"80%-89.9%",
A569&lt;=0.999,"90%-99.9%",
A569&lt;=5,"&gt;100%",
A569&gt;5,"&gt;500%"
)</f>
        <v>80%-89.9%</v>
      </c>
      <c r="H569" s="15">
        <f t="shared" si="24"/>
        <v>0.86194046400000002</v>
      </c>
      <c r="I569" s="15">
        <f t="shared" si="25"/>
        <v>0.86194046400000002</v>
      </c>
      <c r="J569" s="12">
        <f t="shared" si="26"/>
        <v>1</v>
      </c>
    </row>
    <row r="570" spans="1:10" x14ac:dyDescent="0.25">
      <c r="A570" s="50">
        <v>0.87947041078544563</v>
      </c>
      <c r="B570" s="12" t="s">
        <v>573</v>
      </c>
      <c r="C570" s="18">
        <v>510.16899999999998</v>
      </c>
      <c r="D570" s="51">
        <v>958.84753999999998</v>
      </c>
      <c r="G570" s="12" t="str" cm="1">
        <f t="array" ref="G570">_xlfn.IFS(
A570&lt;=-1,"(&gt;=100%)",
A570&lt;=-0.9,"(99.9%-90%)",
A570&lt;=-0.8,"(89.9%-80%)",
A570&lt;=-0.7,"(79.9%-70%)",
A570&lt;=-0.6,"(69.9%-60%)",
A570&lt;=-0.5,"(59.9%-50%)",
A570&lt;=-0.4,"(49.9%-40%)",
A570&lt;=-0.3,"(39.9%-30%)",
A570&lt;=-0.2,"(29.9%-20%)",
A570&lt;=-0.1,"(19.9%-10%)",
A570&lt;0,"(9.9%-0.01%)",
A570&lt;=0.0999,"0%-9.9%",
A570&lt;=0.1999,"10%-19.9%",
A570&lt;=0.2999,"20%-29.9%",
A570&lt;=0.3999,"30%-39.9%",
A570&lt;=0.4999,"40%-49.9%",
A570&lt;=0.5999,"50%-59.9%",
A570&lt;=0.6999,"60%-69.9%",
A570&lt;=0.7999,"70%-79.9%",
A570&lt;=0.8999,"80%-89.9%",
A570&lt;=0.999,"90%-99.9%",
A570&lt;=5,"&gt;100%",
A570&gt;5,"&gt;500%"
)</f>
        <v>80%-89.9%</v>
      </c>
      <c r="H570" s="15">
        <f t="shared" si="24"/>
        <v>0.87947041078544563</v>
      </c>
      <c r="I570" s="15">
        <f t="shared" si="25"/>
        <v>0.87947041078544563</v>
      </c>
      <c r="J570" s="12">
        <f t="shared" si="26"/>
        <v>1</v>
      </c>
    </row>
    <row r="571" spans="1:10" x14ac:dyDescent="0.25">
      <c r="A571" s="50">
        <v>0.92603473868534469</v>
      </c>
      <c r="B571" s="12" t="s">
        <v>844</v>
      </c>
      <c r="C571" s="18">
        <v>742.4</v>
      </c>
      <c r="D571" s="51">
        <v>1429.8881899999999</v>
      </c>
      <c r="G571" s="12" t="str" cm="1">
        <f t="array" ref="G571">_xlfn.IFS(
A571&lt;=-1,"(&gt;=100%)",
A571&lt;=-0.9,"(99.9%-90%)",
A571&lt;=-0.8,"(89.9%-80%)",
A571&lt;=-0.7,"(79.9%-70%)",
A571&lt;=-0.6,"(69.9%-60%)",
A571&lt;=-0.5,"(59.9%-50%)",
A571&lt;=-0.4,"(49.9%-40%)",
A571&lt;=-0.3,"(39.9%-30%)",
A571&lt;=-0.2,"(29.9%-20%)",
A571&lt;=-0.1,"(19.9%-10%)",
A571&lt;0,"(9.9%-0.01%)",
A571&lt;=0.0999,"0%-9.9%",
A571&lt;=0.1999,"10%-19.9%",
A571&lt;=0.2999,"20%-29.9%",
A571&lt;=0.3999,"30%-39.9%",
A571&lt;=0.4999,"40%-49.9%",
A571&lt;=0.5999,"50%-59.9%",
A571&lt;=0.6999,"60%-69.9%",
A571&lt;=0.7999,"70%-79.9%",
A571&lt;=0.8999,"80%-89.9%",
A571&lt;=0.999,"90%-99.9%",
A571&lt;=5,"&gt;100%",
A571&gt;5,"&gt;500%"
)</f>
        <v>90%-99.9%</v>
      </c>
      <c r="H571" s="15">
        <f t="shared" si="24"/>
        <v>0.92603473868534469</v>
      </c>
      <c r="I571" s="15">
        <f t="shared" si="25"/>
        <v>0.92603473868534469</v>
      </c>
      <c r="J571" s="12">
        <f t="shared" si="26"/>
        <v>1</v>
      </c>
    </row>
    <row r="572" spans="1:10" x14ac:dyDescent="0.25">
      <c r="A572" s="50">
        <v>0.92780141232575208</v>
      </c>
      <c r="B572" s="12" t="s">
        <v>339</v>
      </c>
      <c r="C572" s="18">
        <v>545.20000000000005</v>
      </c>
      <c r="D572" s="51">
        <v>1051.0373300000001</v>
      </c>
      <c r="G572" s="12" t="str" cm="1">
        <f t="array" ref="G572">_xlfn.IFS(
A572&lt;=-1,"(&gt;=100%)",
A572&lt;=-0.9,"(99.9%-90%)",
A572&lt;=-0.8,"(89.9%-80%)",
A572&lt;=-0.7,"(79.9%-70%)",
A572&lt;=-0.6,"(69.9%-60%)",
A572&lt;=-0.5,"(59.9%-50%)",
A572&lt;=-0.4,"(49.9%-40%)",
A572&lt;=-0.3,"(39.9%-30%)",
A572&lt;=-0.2,"(29.9%-20%)",
A572&lt;=-0.1,"(19.9%-10%)",
A572&lt;0,"(9.9%-0.01%)",
A572&lt;=0.0999,"0%-9.9%",
A572&lt;=0.1999,"10%-19.9%",
A572&lt;=0.2999,"20%-29.9%",
A572&lt;=0.3999,"30%-39.9%",
A572&lt;=0.4999,"40%-49.9%",
A572&lt;=0.5999,"50%-59.9%",
A572&lt;=0.6999,"60%-69.9%",
A572&lt;=0.7999,"70%-79.9%",
A572&lt;=0.8999,"80%-89.9%",
A572&lt;=0.999,"90%-99.9%",
A572&lt;=5,"&gt;100%",
A572&gt;5,"&gt;500%"
)</f>
        <v>90%-99.9%</v>
      </c>
      <c r="H572" s="15">
        <f t="shared" si="24"/>
        <v>0.92780141232575208</v>
      </c>
      <c r="I572" s="15">
        <f t="shared" si="25"/>
        <v>0.92780141232575208</v>
      </c>
      <c r="J572" s="12">
        <f t="shared" si="26"/>
        <v>1</v>
      </c>
    </row>
    <row r="573" spans="1:10" x14ac:dyDescent="0.25">
      <c r="A573" s="50">
        <v>0.96782860483242383</v>
      </c>
      <c r="B573" s="12" t="s">
        <v>868</v>
      </c>
      <c r="C573" s="18">
        <v>256.60000000000002</v>
      </c>
      <c r="D573" s="51">
        <v>504.94481999999999</v>
      </c>
      <c r="G573" s="12" t="str" cm="1">
        <f t="array" ref="G573">_xlfn.IFS(
A573&lt;=-1,"(&gt;=100%)",
A573&lt;=-0.9,"(99.9%-90%)",
A573&lt;=-0.8,"(89.9%-80%)",
A573&lt;=-0.7,"(79.9%-70%)",
A573&lt;=-0.6,"(69.9%-60%)",
A573&lt;=-0.5,"(59.9%-50%)",
A573&lt;=-0.4,"(49.9%-40%)",
A573&lt;=-0.3,"(39.9%-30%)",
A573&lt;=-0.2,"(29.9%-20%)",
A573&lt;=-0.1,"(19.9%-10%)",
A573&lt;0,"(9.9%-0.01%)",
A573&lt;=0.0999,"0%-9.9%",
A573&lt;=0.1999,"10%-19.9%",
A573&lt;=0.2999,"20%-29.9%",
A573&lt;=0.3999,"30%-39.9%",
A573&lt;=0.4999,"40%-49.9%",
A573&lt;=0.5999,"50%-59.9%",
A573&lt;=0.6999,"60%-69.9%",
A573&lt;=0.7999,"70%-79.9%",
A573&lt;=0.8999,"80%-89.9%",
A573&lt;=0.999,"90%-99.9%",
A573&lt;=5,"&gt;100%",
A573&gt;5,"&gt;500%"
)</f>
        <v>90%-99.9%</v>
      </c>
      <c r="H573" s="15">
        <f t="shared" si="24"/>
        <v>0.96782860483242383</v>
      </c>
      <c r="I573" s="15">
        <f t="shared" si="25"/>
        <v>0.96782860483242383</v>
      </c>
      <c r="J573" s="12">
        <f t="shared" si="26"/>
        <v>1</v>
      </c>
    </row>
    <row r="574" spans="1:10" x14ac:dyDescent="0.25">
      <c r="A574" s="50">
        <v>1.0360950173128767</v>
      </c>
      <c r="B574" s="12" t="s">
        <v>577</v>
      </c>
      <c r="C574" s="18">
        <v>339.05399999999997</v>
      </c>
      <c r="D574" s="51">
        <v>690.34616000000005</v>
      </c>
      <c r="G574" s="12" t="str" cm="1">
        <f t="array" ref="G574">_xlfn.IFS(
A574&lt;=-1,"(&gt;=100%)",
A574&lt;=-0.9,"(99.9%-90%)",
A574&lt;=-0.8,"(89.9%-80%)",
A574&lt;=-0.7,"(79.9%-70%)",
A574&lt;=-0.6,"(69.9%-60%)",
A574&lt;=-0.5,"(59.9%-50%)",
A574&lt;=-0.4,"(49.9%-40%)",
A574&lt;=-0.3,"(39.9%-30%)",
A574&lt;=-0.2,"(29.9%-20%)",
A574&lt;=-0.1,"(19.9%-10%)",
A574&lt;0,"(9.9%-0.01%)",
A574&lt;=0.0999,"0%-9.9%",
A574&lt;=0.1999,"10%-19.9%",
A574&lt;=0.2999,"20%-29.9%",
A574&lt;=0.3999,"30%-39.9%",
A574&lt;=0.4999,"40%-49.9%",
A574&lt;=0.5999,"50%-59.9%",
A574&lt;=0.6999,"60%-69.9%",
A574&lt;=0.7999,"70%-79.9%",
A574&lt;=0.8999,"80%-89.9%",
A574&lt;=0.999,"90%-99.9%",
A574&lt;=5,"&gt;100%",
A574&gt;5,"&gt;500%"
)</f>
        <v>&gt;100%</v>
      </c>
      <c r="H574" s="15">
        <f t="shared" si="24"/>
        <v>1.0360950173128767</v>
      </c>
      <c r="I574" s="15">
        <f t="shared" si="25"/>
        <v>1.0360950173128767</v>
      </c>
      <c r="J574" s="12">
        <f t="shared" si="26"/>
        <v>0</v>
      </c>
    </row>
    <row r="575" spans="1:10" x14ac:dyDescent="0.25">
      <c r="A575" s="50">
        <v>1.0483230094247642</v>
      </c>
      <c r="B575" s="12" t="s">
        <v>225</v>
      </c>
      <c r="C575" s="18">
        <v>923.1</v>
      </c>
      <c r="D575" s="51">
        <v>1890.8069699999999</v>
      </c>
      <c r="G575" s="12" t="str" cm="1">
        <f t="array" ref="G575">_xlfn.IFS(
A575&lt;=-1,"(&gt;=100%)",
A575&lt;=-0.9,"(99.9%-90%)",
A575&lt;=-0.8,"(89.9%-80%)",
A575&lt;=-0.7,"(79.9%-70%)",
A575&lt;=-0.6,"(69.9%-60%)",
A575&lt;=-0.5,"(59.9%-50%)",
A575&lt;=-0.4,"(49.9%-40%)",
A575&lt;=-0.3,"(39.9%-30%)",
A575&lt;=-0.2,"(29.9%-20%)",
A575&lt;=-0.1,"(19.9%-10%)",
A575&lt;0,"(9.9%-0.01%)",
A575&lt;=0.0999,"0%-9.9%",
A575&lt;=0.1999,"10%-19.9%",
A575&lt;=0.2999,"20%-29.9%",
A575&lt;=0.3999,"30%-39.9%",
A575&lt;=0.4999,"40%-49.9%",
A575&lt;=0.5999,"50%-59.9%",
A575&lt;=0.6999,"60%-69.9%",
A575&lt;=0.7999,"70%-79.9%",
A575&lt;=0.8999,"80%-89.9%",
A575&lt;=0.999,"90%-99.9%",
A575&lt;=5,"&gt;100%",
A575&gt;5,"&gt;500%"
)</f>
        <v>&gt;100%</v>
      </c>
      <c r="H575" s="15">
        <f t="shared" si="24"/>
        <v>1.0483230094247642</v>
      </c>
      <c r="I575" s="15">
        <f t="shared" si="25"/>
        <v>1.0483230094247642</v>
      </c>
      <c r="J575" s="12">
        <f t="shared" si="26"/>
        <v>0</v>
      </c>
    </row>
    <row r="576" spans="1:10" x14ac:dyDescent="0.25">
      <c r="A576" s="50">
        <v>1.0829380087100164</v>
      </c>
      <c r="B576" s="12" t="s">
        <v>993</v>
      </c>
      <c r="C576" s="18">
        <v>665.9</v>
      </c>
      <c r="D576" s="51">
        <v>1387.0284199999999</v>
      </c>
      <c r="G576" s="12" t="str" cm="1">
        <f t="array" ref="G576">_xlfn.IFS(
A576&lt;=-1,"(&gt;=100%)",
A576&lt;=-0.9,"(99.9%-90%)",
A576&lt;=-0.8,"(89.9%-80%)",
A576&lt;=-0.7,"(79.9%-70%)",
A576&lt;=-0.6,"(69.9%-60%)",
A576&lt;=-0.5,"(59.9%-50%)",
A576&lt;=-0.4,"(49.9%-40%)",
A576&lt;=-0.3,"(39.9%-30%)",
A576&lt;=-0.2,"(29.9%-20%)",
A576&lt;=-0.1,"(19.9%-10%)",
A576&lt;0,"(9.9%-0.01%)",
A576&lt;=0.0999,"0%-9.9%",
A576&lt;=0.1999,"10%-19.9%",
A576&lt;=0.2999,"20%-29.9%",
A576&lt;=0.3999,"30%-39.9%",
A576&lt;=0.4999,"40%-49.9%",
A576&lt;=0.5999,"50%-59.9%",
A576&lt;=0.6999,"60%-69.9%",
A576&lt;=0.7999,"70%-79.9%",
A576&lt;=0.8999,"80%-89.9%",
A576&lt;=0.999,"90%-99.9%",
A576&lt;=5,"&gt;100%",
A576&gt;5,"&gt;500%"
)</f>
        <v>&gt;100%</v>
      </c>
      <c r="H576" s="15">
        <f t="shared" si="24"/>
        <v>1.0829380087100164</v>
      </c>
      <c r="I576" s="15">
        <f t="shared" si="25"/>
        <v>1.0829380087100164</v>
      </c>
      <c r="J576" s="12">
        <f t="shared" si="26"/>
        <v>0</v>
      </c>
    </row>
    <row r="577" spans="1:10" x14ac:dyDescent="0.25">
      <c r="A577" s="50">
        <v>1.0971117076808352</v>
      </c>
      <c r="B577" s="12" t="s">
        <v>1025</v>
      </c>
      <c r="C577" s="18">
        <v>402.3</v>
      </c>
      <c r="D577" s="51">
        <v>843.66804000000002</v>
      </c>
      <c r="G577" s="12" t="str" cm="1">
        <f t="array" ref="G577">_xlfn.IFS(
A577&lt;=-1,"(&gt;=100%)",
A577&lt;=-0.9,"(99.9%-90%)",
A577&lt;=-0.8,"(89.9%-80%)",
A577&lt;=-0.7,"(79.9%-70%)",
A577&lt;=-0.6,"(69.9%-60%)",
A577&lt;=-0.5,"(59.9%-50%)",
A577&lt;=-0.4,"(49.9%-40%)",
A577&lt;=-0.3,"(39.9%-30%)",
A577&lt;=-0.2,"(29.9%-20%)",
A577&lt;=-0.1,"(19.9%-10%)",
A577&lt;0,"(9.9%-0.01%)",
A577&lt;=0.0999,"0%-9.9%",
A577&lt;=0.1999,"10%-19.9%",
A577&lt;=0.2999,"20%-29.9%",
A577&lt;=0.3999,"30%-39.9%",
A577&lt;=0.4999,"40%-49.9%",
A577&lt;=0.5999,"50%-59.9%",
A577&lt;=0.6999,"60%-69.9%",
A577&lt;=0.7999,"70%-79.9%",
A577&lt;=0.8999,"80%-89.9%",
A577&lt;=0.999,"90%-99.9%",
A577&lt;=5,"&gt;100%",
A577&gt;5,"&gt;500%"
)</f>
        <v>&gt;100%</v>
      </c>
      <c r="H577" s="15">
        <f t="shared" si="24"/>
        <v>1.0971117076808352</v>
      </c>
      <c r="I577" s="15">
        <f t="shared" si="25"/>
        <v>1.0971117076808352</v>
      </c>
      <c r="J577" s="12">
        <f t="shared" si="26"/>
        <v>0</v>
      </c>
    </row>
    <row r="578" spans="1:10" x14ac:dyDescent="0.25">
      <c r="A578" s="50">
        <v>1.1590953466273259</v>
      </c>
      <c r="B578" s="12" t="s">
        <v>826</v>
      </c>
      <c r="C578" s="18">
        <v>4236.3288700000003</v>
      </c>
      <c r="D578" s="51">
        <v>9146.6379499999985</v>
      </c>
      <c r="G578" s="12" t="str" cm="1">
        <f t="array" ref="G578">_xlfn.IFS(
A578&lt;=-1,"(&gt;=100%)",
A578&lt;=-0.9,"(99.9%-90%)",
A578&lt;=-0.8,"(89.9%-80%)",
A578&lt;=-0.7,"(79.9%-70%)",
A578&lt;=-0.6,"(69.9%-60%)",
A578&lt;=-0.5,"(59.9%-50%)",
A578&lt;=-0.4,"(49.9%-40%)",
A578&lt;=-0.3,"(39.9%-30%)",
A578&lt;=-0.2,"(29.9%-20%)",
A578&lt;=-0.1,"(19.9%-10%)",
A578&lt;0,"(9.9%-0.01%)",
A578&lt;=0.0999,"0%-9.9%",
A578&lt;=0.1999,"10%-19.9%",
A578&lt;=0.2999,"20%-29.9%",
A578&lt;=0.3999,"30%-39.9%",
A578&lt;=0.4999,"40%-49.9%",
A578&lt;=0.5999,"50%-59.9%",
A578&lt;=0.6999,"60%-69.9%",
A578&lt;=0.7999,"70%-79.9%",
A578&lt;=0.8999,"80%-89.9%",
A578&lt;=0.999,"90%-99.9%",
A578&lt;=5,"&gt;100%",
A578&gt;5,"&gt;500%"
)</f>
        <v>&gt;100%</v>
      </c>
      <c r="H578" s="15">
        <f t="shared" si="24"/>
        <v>1.1590953466273259</v>
      </c>
      <c r="I578" s="15">
        <f t="shared" si="25"/>
        <v>1.1590953466273259</v>
      </c>
      <c r="J578" s="12">
        <f t="shared" si="26"/>
        <v>0</v>
      </c>
    </row>
    <row r="579" spans="1:10" x14ac:dyDescent="0.25">
      <c r="A579" s="50">
        <v>1.1599265600000002</v>
      </c>
      <c r="B579" s="12" t="s">
        <v>242</v>
      </c>
      <c r="C579" s="18">
        <v>1250</v>
      </c>
      <c r="D579" s="51">
        <v>2699.9082000000003</v>
      </c>
      <c r="G579" s="12" t="str" cm="1">
        <f t="array" ref="G579">_xlfn.IFS(
A579&lt;=-1,"(&gt;=100%)",
A579&lt;=-0.9,"(99.9%-90%)",
A579&lt;=-0.8,"(89.9%-80%)",
A579&lt;=-0.7,"(79.9%-70%)",
A579&lt;=-0.6,"(69.9%-60%)",
A579&lt;=-0.5,"(59.9%-50%)",
A579&lt;=-0.4,"(49.9%-40%)",
A579&lt;=-0.3,"(39.9%-30%)",
A579&lt;=-0.2,"(29.9%-20%)",
A579&lt;=-0.1,"(19.9%-10%)",
A579&lt;0,"(9.9%-0.01%)",
A579&lt;=0.0999,"0%-9.9%",
A579&lt;=0.1999,"10%-19.9%",
A579&lt;=0.2999,"20%-29.9%",
A579&lt;=0.3999,"30%-39.9%",
A579&lt;=0.4999,"40%-49.9%",
A579&lt;=0.5999,"50%-59.9%",
A579&lt;=0.6999,"60%-69.9%",
A579&lt;=0.7999,"70%-79.9%",
A579&lt;=0.8999,"80%-89.9%",
A579&lt;=0.999,"90%-99.9%",
A579&lt;=5,"&gt;100%",
A579&gt;5,"&gt;500%"
)</f>
        <v>&gt;100%</v>
      </c>
      <c r="H579" s="15">
        <f t="shared" si="24"/>
        <v>1.1599265600000002</v>
      </c>
      <c r="I579" s="15">
        <f t="shared" si="25"/>
        <v>1.1599265600000002</v>
      </c>
      <c r="J579" s="12">
        <f t="shared" si="26"/>
        <v>0</v>
      </c>
    </row>
    <row r="580" spans="1:10" x14ac:dyDescent="0.25">
      <c r="A580" s="50">
        <v>1.1897652230769231</v>
      </c>
      <c r="B580" s="12" t="s">
        <v>857</v>
      </c>
      <c r="C580" s="18">
        <v>1300</v>
      </c>
      <c r="D580" s="51">
        <v>2846.69479</v>
      </c>
      <c r="G580" s="12" t="str" cm="1">
        <f t="array" ref="G580">_xlfn.IFS(
A580&lt;=-1,"(&gt;=100%)",
A580&lt;=-0.9,"(99.9%-90%)",
A580&lt;=-0.8,"(89.9%-80%)",
A580&lt;=-0.7,"(79.9%-70%)",
A580&lt;=-0.6,"(69.9%-60%)",
A580&lt;=-0.5,"(59.9%-50%)",
A580&lt;=-0.4,"(49.9%-40%)",
A580&lt;=-0.3,"(39.9%-30%)",
A580&lt;=-0.2,"(29.9%-20%)",
A580&lt;=-0.1,"(19.9%-10%)",
A580&lt;0,"(9.9%-0.01%)",
A580&lt;=0.0999,"0%-9.9%",
A580&lt;=0.1999,"10%-19.9%",
A580&lt;=0.2999,"20%-29.9%",
A580&lt;=0.3999,"30%-39.9%",
A580&lt;=0.4999,"40%-49.9%",
A580&lt;=0.5999,"50%-59.9%",
A580&lt;=0.6999,"60%-69.9%",
A580&lt;=0.7999,"70%-79.9%",
A580&lt;=0.8999,"80%-89.9%",
A580&lt;=0.999,"90%-99.9%",
A580&lt;=5,"&gt;100%",
A580&gt;5,"&gt;500%"
)</f>
        <v>&gt;100%</v>
      </c>
      <c r="H580" s="15">
        <f t="shared" ref="H580:H594" si="27">IF(A580&lt;&gt;"",A580,#N/A)</f>
        <v>1.1897652230769231</v>
      </c>
      <c r="I580" s="15">
        <f t="shared" ref="I580:I594" si="28">IF(ISNUMBER(H580),H580,"")</f>
        <v>1.1897652230769231</v>
      </c>
      <c r="J580" s="12">
        <f t="shared" ref="J580:J643" si="29">IF(ISNUMBER(I580),IF(AND(I580&gt;=($M$14-$M$13),I580&lt;=($M$14+$M$13)),1,0),"")</f>
        <v>0</v>
      </c>
    </row>
    <row r="581" spans="1:10" x14ac:dyDescent="0.25">
      <c r="A581" s="50">
        <v>1.2006672283933895</v>
      </c>
      <c r="B581" s="12" t="s">
        <v>466</v>
      </c>
      <c r="C581" s="18">
        <v>1845.5</v>
      </c>
      <c r="D581" s="51">
        <v>4061.3313700000003</v>
      </c>
      <c r="G581" s="12" t="str" cm="1">
        <f t="array" ref="G581">_xlfn.IFS(
A581&lt;=-1,"(&gt;=100%)",
A581&lt;=-0.9,"(99.9%-90%)",
A581&lt;=-0.8,"(89.9%-80%)",
A581&lt;=-0.7,"(79.9%-70%)",
A581&lt;=-0.6,"(69.9%-60%)",
A581&lt;=-0.5,"(59.9%-50%)",
A581&lt;=-0.4,"(49.9%-40%)",
A581&lt;=-0.3,"(39.9%-30%)",
A581&lt;=-0.2,"(29.9%-20%)",
A581&lt;=-0.1,"(19.9%-10%)",
A581&lt;0,"(9.9%-0.01%)",
A581&lt;=0.0999,"0%-9.9%",
A581&lt;=0.1999,"10%-19.9%",
A581&lt;=0.2999,"20%-29.9%",
A581&lt;=0.3999,"30%-39.9%",
A581&lt;=0.4999,"40%-49.9%",
A581&lt;=0.5999,"50%-59.9%",
A581&lt;=0.6999,"60%-69.9%",
A581&lt;=0.7999,"70%-79.9%",
A581&lt;=0.8999,"80%-89.9%",
A581&lt;=0.999,"90%-99.9%",
A581&lt;=5,"&gt;100%",
A581&gt;5,"&gt;500%"
)</f>
        <v>&gt;100%</v>
      </c>
      <c r="H581" s="15">
        <f t="shared" si="27"/>
        <v>1.2006672283933895</v>
      </c>
      <c r="I581" s="15">
        <f t="shared" si="28"/>
        <v>1.2006672283933895</v>
      </c>
      <c r="J581" s="12">
        <f t="shared" si="29"/>
        <v>0</v>
      </c>
    </row>
    <row r="582" spans="1:10" x14ac:dyDescent="0.25">
      <c r="A582" s="50">
        <v>1.2283486388384752</v>
      </c>
      <c r="B582" s="12" t="s">
        <v>846</v>
      </c>
      <c r="C582" s="18">
        <v>55.1</v>
      </c>
      <c r="D582" s="51">
        <v>122.78201</v>
      </c>
      <c r="G582" s="12" t="str" cm="1">
        <f t="array" ref="G582">_xlfn.IFS(
A582&lt;=-1,"(&gt;=100%)",
A582&lt;=-0.9,"(99.9%-90%)",
A582&lt;=-0.8,"(89.9%-80%)",
A582&lt;=-0.7,"(79.9%-70%)",
A582&lt;=-0.6,"(69.9%-60%)",
A582&lt;=-0.5,"(59.9%-50%)",
A582&lt;=-0.4,"(49.9%-40%)",
A582&lt;=-0.3,"(39.9%-30%)",
A582&lt;=-0.2,"(29.9%-20%)",
A582&lt;=-0.1,"(19.9%-10%)",
A582&lt;0,"(9.9%-0.01%)",
A582&lt;=0.0999,"0%-9.9%",
A582&lt;=0.1999,"10%-19.9%",
A582&lt;=0.2999,"20%-29.9%",
A582&lt;=0.3999,"30%-39.9%",
A582&lt;=0.4999,"40%-49.9%",
A582&lt;=0.5999,"50%-59.9%",
A582&lt;=0.6999,"60%-69.9%",
A582&lt;=0.7999,"70%-79.9%",
A582&lt;=0.8999,"80%-89.9%",
A582&lt;=0.999,"90%-99.9%",
A582&lt;=5,"&gt;100%",
A582&gt;5,"&gt;500%"
)</f>
        <v>&gt;100%</v>
      </c>
      <c r="H582" s="15">
        <f t="shared" si="27"/>
        <v>1.2283486388384752</v>
      </c>
      <c r="I582" s="15">
        <f t="shared" si="28"/>
        <v>1.2283486388384752</v>
      </c>
      <c r="J582" s="12">
        <f t="shared" si="29"/>
        <v>0</v>
      </c>
    </row>
    <row r="583" spans="1:10" x14ac:dyDescent="0.25">
      <c r="A583" s="50">
        <v>1.2689446099999999</v>
      </c>
      <c r="B583" s="12" t="s">
        <v>236</v>
      </c>
      <c r="C583" s="18">
        <v>1000</v>
      </c>
      <c r="D583" s="51">
        <v>2268.94461</v>
      </c>
      <c r="G583" s="12" t="str" cm="1">
        <f t="array" ref="G583">_xlfn.IFS(
A583&lt;=-1,"(&gt;=100%)",
A583&lt;=-0.9,"(99.9%-90%)",
A583&lt;=-0.8,"(89.9%-80%)",
A583&lt;=-0.7,"(79.9%-70%)",
A583&lt;=-0.6,"(69.9%-60%)",
A583&lt;=-0.5,"(59.9%-50%)",
A583&lt;=-0.4,"(49.9%-40%)",
A583&lt;=-0.3,"(39.9%-30%)",
A583&lt;=-0.2,"(29.9%-20%)",
A583&lt;=-0.1,"(19.9%-10%)",
A583&lt;0,"(9.9%-0.01%)",
A583&lt;=0.0999,"0%-9.9%",
A583&lt;=0.1999,"10%-19.9%",
A583&lt;=0.2999,"20%-29.9%",
A583&lt;=0.3999,"30%-39.9%",
A583&lt;=0.4999,"40%-49.9%",
A583&lt;=0.5999,"50%-59.9%",
A583&lt;=0.6999,"60%-69.9%",
A583&lt;=0.7999,"70%-79.9%",
A583&lt;=0.8999,"80%-89.9%",
A583&lt;=0.999,"90%-99.9%",
A583&lt;=5,"&gt;100%",
A583&gt;5,"&gt;500%"
)</f>
        <v>&gt;100%</v>
      </c>
      <c r="H583" s="15">
        <f t="shared" si="27"/>
        <v>1.2689446099999999</v>
      </c>
      <c r="I583" s="15">
        <f t="shared" si="28"/>
        <v>1.2689446099999999</v>
      </c>
      <c r="J583" s="12">
        <f t="shared" si="29"/>
        <v>0</v>
      </c>
    </row>
    <row r="584" spans="1:10" x14ac:dyDescent="0.25">
      <c r="A584" s="50">
        <v>1.5039934782608695</v>
      </c>
      <c r="B584" s="12" t="s">
        <v>725</v>
      </c>
      <c r="C584" s="18">
        <v>225.4</v>
      </c>
      <c r="D584" s="51">
        <v>564.40012999999999</v>
      </c>
      <c r="G584" s="12" t="str" cm="1">
        <f t="array" ref="G584">_xlfn.IFS(
A584&lt;=-1,"(&gt;=100%)",
A584&lt;=-0.9,"(99.9%-90%)",
A584&lt;=-0.8,"(89.9%-80%)",
A584&lt;=-0.7,"(79.9%-70%)",
A584&lt;=-0.6,"(69.9%-60%)",
A584&lt;=-0.5,"(59.9%-50%)",
A584&lt;=-0.4,"(49.9%-40%)",
A584&lt;=-0.3,"(39.9%-30%)",
A584&lt;=-0.2,"(29.9%-20%)",
A584&lt;=-0.1,"(19.9%-10%)",
A584&lt;0,"(9.9%-0.01%)",
A584&lt;=0.0999,"0%-9.9%",
A584&lt;=0.1999,"10%-19.9%",
A584&lt;=0.2999,"20%-29.9%",
A584&lt;=0.3999,"30%-39.9%",
A584&lt;=0.4999,"40%-49.9%",
A584&lt;=0.5999,"50%-59.9%",
A584&lt;=0.6999,"60%-69.9%",
A584&lt;=0.7999,"70%-79.9%",
A584&lt;=0.8999,"80%-89.9%",
A584&lt;=0.999,"90%-99.9%",
A584&lt;=5,"&gt;100%",
A584&gt;5,"&gt;500%"
)</f>
        <v>&gt;100%</v>
      </c>
      <c r="H584" s="15">
        <f t="shared" si="27"/>
        <v>1.5039934782608695</v>
      </c>
      <c r="I584" s="15">
        <f t="shared" si="28"/>
        <v>1.5039934782608695</v>
      </c>
      <c r="J584" s="12">
        <f t="shared" si="29"/>
        <v>0</v>
      </c>
    </row>
    <row r="585" spans="1:10" x14ac:dyDescent="0.25">
      <c r="A585" s="50">
        <v>1.5163662084214844</v>
      </c>
      <c r="B585" s="12" t="s">
        <v>733</v>
      </c>
      <c r="C585" s="18">
        <v>355.923</v>
      </c>
      <c r="D585" s="51">
        <v>895.63261</v>
      </c>
      <c r="G585" s="12" t="str" cm="1">
        <f t="array" ref="G585">_xlfn.IFS(
A585&lt;=-1,"(&gt;=100%)",
A585&lt;=-0.9,"(99.9%-90%)",
A585&lt;=-0.8,"(89.9%-80%)",
A585&lt;=-0.7,"(79.9%-70%)",
A585&lt;=-0.6,"(69.9%-60%)",
A585&lt;=-0.5,"(59.9%-50%)",
A585&lt;=-0.4,"(49.9%-40%)",
A585&lt;=-0.3,"(39.9%-30%)",
A585&lt;=-0.2,"(29.9%-20%)",
A585&lt;=-0.1,"(19.9%-10%)",
A585&lt;0,"(9.9%-0.01%)",
A585&lt;=0.0999,"0%-9.9%",
A585&lt;=0.1999,"10%-19.9%",
A585&lt;=0.2999,"20%-29.9%",
A585&lt;=0.3999,"30%-39.9%",
A585&lt;=0.4999,"40%-49.9%",
A585&lt;=0.5999,"50%-59.9%",
A585&lt;=0.6999,"60%-69.9%",
A585&lt;=0.7999,"70%-79.9%",
A585&lt;=0.8999,"80%-89.9%",
A585&lt;=0.999,"90%-99.9%",
A585&lt;=5,"&gt;100%",
A585&gt;5,"&gt;500%"
)</f>
        <v>&gt;100%</v>
      </c>
      <c r="H585" s="15">
        <f t="shared" si="27"/>
        <v>1.5163662084214844</v>
      </c>
      <c r="I585" s="15">
        <f t="shared" si="28"/>
        <v>1.5163662084214844</v>
      </c>
      <c r="J585" s="12">
        <f t="shared" si="29"/>
        <v>0</v>
      </c>
    </row>
    <row r="586" spans="1:10" x14ac:dyDescent="0.25">
      <c r="A586" s="50">
        <v>1.5651085542168675</v>
      </c>
      <c r="B586" s="12" t="s">
        <v>1023</v>
      </c>
      <c r="C586" s="18">
        <v>166</v>
      </c>
      <c r="D586" s="51">
        <v>425.80802</v>
      </c>
      <c r="G586" s="12" t="str" cm="1">
        <f t="array" ref="G586">_xlfn.IFS(
A586&lt;=-1,"(&gt;=100%)",
A586&lt;=-0.9,"(99.9%-90%)",
A586&lt;=-0.8,"(89.9%-80%)",
A586&lt;=-0.7,"(79.9%-70%)",
A586&lt;=-0.6,"(69.9%-60%)",
A586&lt;=-0.5,"(59.9%-50%)",
A586&lt;=-0.4,"(49.9%-40%)",
A586&lt;=-0.3,"(39.9%-30%)",
A586&lt;=-0.2,"(29.9%-20%)",
A586&lt;=-0.1,"(19.9%-10%)",
A586&lt;0,"(9.9%-0.01%)",
A586&lt;=0.0999,"0%-9.9%",
A586&lt;=0.1999,"10%-19.9%",
A586&lt;=0.2999,"20%-29.9%",
A586&lt;=0.3999,"30%-39.9%",
A586&lt;=0.4999,"40%-49.9%",
A586&lt;=0.5999,"50%-59.9%",
A586&lt;=0.6999,"60%-69.9%",
A586&lt;=0.7999,"70%-79.9%",
A586&lt;=0.8999,"80%-89.9%",
A586&lt;=0.999,"90%-99.9%",
A586&lt;=5,"&gt;100%",
A586&gt;5,"&gt;500%"
)</f>
        <v>&gt;100%</v>
      </c>
      <c r="H586" s="15">
        <f t="shared" si="27"/>
        <v>1.5651085542168675</v>
      </c>
      <c r="I586" s="15">
        <f t="shared" si="28"/>
        <v>1.5651085542168675</v>
      </c>
      <c r="J586" s="12">
        <f t="shared" si="29"/>
        <v>0</v>
      </c>
    </row>
    <row r="587" spans="1:10" x14ac:dyDescent="0.25">
      <c r="A587" s="50">
        <v>1.7207273733333335</v>
      </c>
      <c r="B587" s="12" t="s">
        <v>860</v>
      </c>
      <c r="C587" s="18">
        <v>1500</v>
      </c>
      <c r="D587" s="51">
        <v>4081.0910600000002</v>
      </c>
      <c r="G587" s="12" t="str" cm="1">
        <f t="array" ref="G587">_xlfn.IFS(
A587&lt;=-1,"(&gt;=100%)",
A587&lt;=-0.9,"(99.9%-90%)",
A587&lt;=-0.8,"(89.9%-80%)",
A587&lt;=-0.7,"(79.9%-70%)",
A587&lt;=-0.6,"(69.9%-60%)",
A587&lt;=-0.5,"(59.9%-50%)",
A587&lt;=-0.4,"(49.9%-40%)",
A587&lt;=-0.3,"(39.9%-30%)",
A587&lt;=-0.2,"(29.9%-20%)",
A587&lt;=-0.1,"(19.9%-10%)",
A587&lt;0,"(9.9%-0.01%)",
A587&lt;=0.0999,"0%-9.9%",
A587&lt;=0.1999,"10%-19.9%",
A587&lt;=0.2999,"20%-29.9%",
A587&lt;=0.3999,"30%-39.9%",
A587&lt;=0.4999,"40%-49.9%",
A587&lt;=0.5999,"50%-59.9%",
A587&lt;=0.6999,"60%-69.9%",
A587&lt;=0.7999,"70%-79.9%",
A587&lt;=0.8999,"80%-89.9%",
A587&lt;=0.999,"90%-99.9%",
A587&lt;=5,"&gt;100%",
A587&gt;5,"&gt;500%"
)</f>
        <v>&gt;100%</v>
      </c>
      <c r="H587" s="15">
        <f t="shared" si="27"/>
        <v>1.7207273733333335</v>
      </c>
      <c r="I587" s="15">
        <f t="shared" si="28"/>
        <v>1.7207273733333335</v>
      </c>
      <c r="J587" s="12">
        <f t="shared" si="29"/>
        <v>0</v>
      </c>
    </row>
    <row r="588" spans="1:10" x14ac:dyDescent="0.25">
      <c r="A588" s="50">
        <v>1.8633309747292419</v>
      </c>
      <c r="B588" s="12" t="s">
        <v>353</v>
      </c>
      <c r="C588" s="18">
        <v>277</v>
      </c>
      <c r="D588" s="51">
        <v>793.14268000000004</v>
      </c>
      <c r="G588" s="12" t="str" cm="1">
        <f t="array" ref="G588">_xlfn.IFS(
A588&lt;=-1,"(&gt;=100%)",
A588&lt;=-0.9,"(99.9%-90%)",
A588&lt;=-0.8,"(89.9%-80%)",
A588&lt;=-0.7,"(79.9%-70%)",
A588&lt;=-0.6,"(69.9%-60%)",
A588&lt;=-0.5,"(59.9%-50%)",
A588&lt;=-0.4,"(49.9%-40%)",
A588&lt;=-0.3,"(39.9%-30%)",
A588&lt;=-0.2,"(29.9%-20%)",
A588&lt;=-0.1,"(19.9%-10%)",
A588&lt;0,"(9.9%-0.01%)",
A588&lt;=0.0999,"0%-9.9%",
A588&lt;=0.1999,"10%-19.9%",
A588&lt;=0.2999,"20%-29.9%",
A588&lt;=0.3999,"30%-39.9%",
A588&lt;=0.4999,"40%-49.9%",
A588&lt;=0.5999,"50%-59.9%",
A588&lt;=0.6999,"60%-69.9%",
A588&lt;=0.7999,"70%-79.9%",
A588&lt;=0.8999,"80%-89.9%",
A588&lt;=0.999,"90%-99.9%",
A588&lt;=5,"&gt;100%",
A588&gt;5,"&gt;500%"
)</f>
        <v>&gt;100%</v>
      </c>
      <c r="H588" s="15">
        <f t="shared" si="27"/>
        <v>1.8633309747292419</v>
      </c>
      <c r="I588" s="15">
        <f t="shared" si="28"/>
        <v>1.8633309747292419</v>
      </c>
      <c r="J588" s="12">
        <f t="shared" si="29"/>
        <v>0</v>
      </c>
    </row>
    <row r="589" spans="1:10" x14ac:dyDescent="0.25">
      <c r="A589" s="50">
        <v>1.8665266880093128</v>
      </c>
      <c r="B589" s="12" t="s">
        <v>1001</v>
      </c>
      <c r="C589" s="18">
        <v>343.6</v>
      </c>
      <c r="D589" s="51">
        <v>984.93856999999991</v>
      </c>
      <c r="G589" s="12" t="str" cm="1">
        <f t="array" ref="G589">_xlfn.IFS(
A589&lt;=-1,"(&gt;=100%)",
A589&lt;=-0.9,"(99.9%-90%)",
A589&lt;=-0.8,"(89.9%-80%)",
A589&lt;=-0.7,"(79.9%-70%)",
A589&lt;=-0.6,"(69.9%-60%)",
A589&lt;=-0.5,"(59.9%-50%)",
A589&lt;=-0.4,"(49.9%-40%)",
A589&lt;=-0.3,"(39.9%-30%)",
A589&lt;=-0.2,"(29.9%-20%)",
A589&lt;=-0.1,"(19.9%-10%)",
A589&lt;0,"(9.9%-0.01%)",
A589&lt;=0.0999,"0%-9.9%",
A589&lt;=0.1999,"10%-19.9%",
A589&lt;=0.2999,"20%-29.9%",
A589&lt;=0.3999,"30%-39.9%",
A589&lt;=0.4999,"40%-49.9%",
A589&lt;=0.5999,"50%-59.9%",
A589&lt;=0.6999,"60%-69.9%",
A589&lt;=0.7999,"70%-79.9%",
A589&lt;=0.8999,"80%-89.9%",
A589&lt;=0.999,"90%-99.9%",
A589&lt;=5,"&gt;100%",
A589&gt;5,"&gt;500%"
)</f>
        <v>&gt;100%</v>
      </c>
      <c r="H589" s="15">
        <f t="shared" si="27"/>
        <v>1.8665266880093128</v>
      </c>
      <c r="I589" s="15">
        <f t="shared" si="28"/>
        <v>1.8665266880093128</v>
      </c>
      <c r="J589" s="12">
        <f t="shared" si="29"/>
        <v>0</v>
      </c>
    </row>
    <row r="590" spans="1:10" x14ac:dyDescent="0.25">
      <c r="A590" s="50">
        <v>1.9037575150000003</v>
      </c>
      <c r="B590" s="12" t="s">
        <v>621</v>
      </c>
      <c r="C590" s="18">
        <v>2000</v>
      </c>
      <c r="D590" s="51">
        <v>5807.5150300000005</v>
      </c>
      <c r="G590" s="12" t="str" cm="1">
        <f t="array" ref="G590">_xlfn.IFS(
A590&lt;=-1,"(&gt;=100%)",
A590&lt;=-0.9,"(99.9%-90%)",
A590&lt;=-0.8,"(89.9%-80%)",
A590&lt;=-0.7,"(79.9%-70%)",
A590&lt;=-0.6,"(69.9%-60%)",
A590&lt;=-0.5,"(59.9%-50%)",
A590&lt;=-0.4,"(49.9%-40%)",
A590&lt;=-0.3,"(39.9%-30%)",
A590&lt;=-0.2,"(29.9%-20%)",
A590&lt;=-0.1,"(19.9%-10%)",
A590&lt;0,"(9.9%-0.01%)",
A590&lt;=0.0999,"0%-9.9%",
A590&lt;=0.1999,"10%-19.9%",
A590&lt;=0.2999,"20%-29.9%",
A590&lt;=0.3999,"30%-39.9%",
A590&lt;=0.4999,"40%-49.9%",
A590&lt;=0.5999,"50%-59.9%",
A590&lt;=0.6999,"60%-69.9%",
A590&lt;=0.7999,"70%-79.9%",
A590&lt;=0.8999,"80%-89.9%",
A590&lt;=0.999,"90%-99.9%",
A590&lt;=5,"&gt;100%",
A590&gt;5,"&gt;500%"
)</f>
        <v>&gt;100%</v>
      </c>
      <c r="H590" s="15">
        <f t="shared" si="27"/>
        <v>1.9037575150000003</v>
      </c>
      <c r="I590" s="15">
        <f t="shared" si="28"/>
        <v>1.9037575150000003</v>
      </c>
      <c r="J590" s="12">
        <f t="shared" si="29"/>
        <v>0</v>
      </c>
    </row>
    <row r="591" spans="1:10" x14ac:dyDescent="0.25">
      <c r="A591" s="50">
        <v>2.1939701292120599</v>
      </c>
      <c r="B591" s="12" t="s">
        <v>546</v>
      </c>
      <c r="C591" s="18">
        <v>394.7</v>
      </c>
      <c r="D591" s="51">
        <v>1260.6600100000001</v>
      </c>
      <c r="G591" s="12" t="str" cm="1">
        <f t="array" ref="G591">_xlfn.IFS(
A591&lt;=-1,"(&gt;=100%)",
A591&lt;=-0.9,"(99.9%-90%)",
A591&lt;=-0.8,"(89.9%-80%)",
A591&lt;=-0.7,"(79.9%-70%)",
A591&lt;=-0.6,"(69.9%-60%)",
A591&lt;=-0.5,"(59.9%-50%)",
A591&lt;=-0.4,"(49.9%-40%)",
A591&lt;=-0.3,"(39.9%-30%)",
A591&lt;=-0.2,"(29.9%-20%)",
A591&lt;=-0.1,"(19.9%-10%)",
A591&lt;0,"(9.9%-0.01%)",
A591&lt;=0.0999,"0%-9.9%",
A591&lt;=0.1999,"10%-19.9%",
A591&lt;=0.2999,"20%-29.9%",
A591&lt;=0.3999,"30%-39.9%",
A591&lt;=0.4999,"40%-49.9%",
A591&lt;=0.5999,"50%-59.9%",
A591&lt;=0.6999,"60%-69.9%",
A591&lt;=0.7999,"70%-79.9%",
A591&lt;=0.8999,"80%-89.9%",
A591&lt;=0.999,"90%-99.9%",
A591&lt;=5,"&gt;100%",
A591&gt;5,"&gt;500%"
)</f>
        <v>&gt;100%</v>
      </c>
      <c r="H591" s="15">
        <f t="shared" si="27"/>
        <v>2.1939701292120599</v>
      </c>
      <c r="I591" s="15">
        <f t="shared" si="28"/>
        <v>2.1939701292120599</v>
      </c>
      <c r="J591" s="12">
        <f t="shared" si="29"/>
        <v>0</v>
      </c>
    </row>
    <row r="592" spans="1:10" x14ac:dyDescent="0.25">
      <c r="A592" s="50">
        <v>4.1001011736278912</v>
      </c>
      <c r="B592" s="12" t="s">
        <v>1031</v>
      </c>
      <c r="C592" s="18">
        <v>289.7</v>
      </c>
      <c r="D592" s="51">
        <v>1477.4993100000002</v>
      </c>
      <c r="G592" s="12" t="str" cm="1">
        <f t="array" ref="G592">_xlfn.IFS(
A592&lt;=-1,"(&gt;=100%)",
A592&lt;=-0.9,"(99.9%-90%)",
A592&lt;=-0.8,"(89.9%-80%)",
A592&lt;=-0.7,"(79.9%-70%)",
A592&lt;=-0.6,"(69.9%-60%)",
A592&lt;=-0.5,"(59.9%-50%)",
A592&lt;=-0.4,"(49.9%-40%)",
A592&lt;=-0.3,"(39.9%-30%)",
A592&lt;=-0.2,"(29.9%-20%)",
A592&lt;=-0.1,"(19.9%-10%)",
A592&lt;0,"(9.9%-0.01%)",
A592&lt;=0.0999,"0%-9.9%",
A592&lt;=0.1999,"10%-19.9%",
A592&lt;=0.2999,"20%-29.9%",
A592&lt;=0.3999,"30%-39.9%",
A592&lt;=0.4999,"40%-49.9%",
A592&lt;=0.5999,"50%-59.9%",
A592&lt;=0.6999,"60%-69.9%",
A592&lt;=0.7999,"70%-79.9%",
A592&lt;=0.8999,"80%-89.9%",
A592&lt;=0.999,"90%-99.9%",
A592&lt;=5,"&gt;100%",
A592&gt;5,"&gt;500%"
)</f>
        <v>&gt;100%</v>
      </c>
      <c r="H592" s="15">
        <f t="shared" si="27"/>
        <v>4.1001011736278912</v>
      </c>
      <c r="I592" s="15">
        <f t="shared" si="28"/>
        <v>4.1001011736278912</v>
      </c>
      <c r="J592" s="12">
        <f t="shared" si="29"/>
        <v>0</v>
      </c>
    </row>
    <row r="593" spans="1:10" x14ac:dyDescent="0.25">
      <c r="A593" s="50">
        <v>9.4786342823939567</v>
      </c>
      <c r="B593" s="12" t="s">
        <v>856</v>
      </c>
      <c r="C593" s="18">
        <v>344.2</v>
      </c>
      <c r="D593" s="51">
        <v>3606.7459199999998</v>
      </c>
      <c r="G593" s="12" t="str" cm="1">
        <f t="array" ref="G593">_xlfn.IFS(
A593&lt;=-1,"(&gt;=100%)",
A593&lt;=-0.9,"(99.9%-90%)",
A593&lt;=-0.8,"(89.9%-80%)",
A593&lt;=-0.7,"(79.9%-70%)",
A593&lt;=-0.6,"(69.9%-60%)",
A593&lt;=-0.5,"(59.9%-50%)",
A593&lt;=-0.4,"(49.9%-40%)",
A593&lt;=-0.3,"(39.9%-30%)",
A593&lt;=-0.2,"(29.9%-20%)",
A593&lt;=-0.1,"(19.9%-10%)",
A593&lt;0,"(9.9%-0.01%)",
A593&lt;=0.0999,"0%-9.9%",
A593&lt;=0.1999,"10%-19.9%",
A593&lt;=0.2999,"20%-29.9%",
A593&lt;=0.3999,"30%-39.9%",
A593&lt;=0.4999,"40%-49.9%",
A593&lt;=0.5999,"50%-59.9%",
A593&lt;=0.6999,"60%-69.9%",
A593&lt;=0.7999,"70%-79.9%",
A593&lt;=0.8999,"80%-89.9%",
A593&lt;=0.999,"90%-99.9%",
A593&lt;=5,"&gt;100%",
A593&gt;5,"&gt;500%"
)</f>
        <v>&gt;500%</v>
      </c>
      <c r="H593" s="15">
        <f t="shared" si="27"/>
        <v>9.4786342823939567</v>
      </c>
      <c r="I593" s="15">
        <f t="shared" si="28"/>
        <v>9.4786342823939567</v>
      </c>
      <c r="J593" s="12">
        <f t="shared" si="29"/>
        <v>0</v>
      </c>
    </row>
    <row r="594" spans="1:10" x14ac:dyDescent="0.25">
      <c r="A594" s="50">
        <v>-6.6234318555007943E-3</v>
      </c>
      <c r="B594" s="12" t="s">
        <v>1075</v>
      </c>
      <c r="C594" s="18">
        <v>3045</v>
      </c>
      <c r="D594" s="51">
        <v>3024.8316500000001</v>
      </c>
      <c r="G594" s="12" t="str" cm="1">
        <f t="array" ref="G594">_xlfn.IFS(
A594&lt;=-1,"(&gt;=100%)",
A594&lt;=-0.9,"(99.9%-90%)",
A594&lt;=-0.8,"(89.9%-80%)",
A594&lt;=-0.7,"(79.9%-70%)",
A594&lt;=-0.6,"(69.9%-60%)",
A594&lt;=-0.5,"(59.9%-50%)",
A594&lt;=-0.4,"(49.9%-40%)",
A594&lt;=-0.3,"(39.9%-30%)",
A594&lt;=-0.2,"(29.9%-20%)",
A594&lt;=-0.1,"(19.9%-10%)",
A594&lt;0,"(9.9%-0.01%)",
A594&lt;=0.0999,"0%-9.9%",
A594&lt;=0.1999,"10%-19.9%",
A594&lt;=0.2999,"20%-29.9%",
A594&lt;=0.3999,"30%-39.9%",
A594&lt;=0.4999,"40%-49.9%",
A594&lt;=0.5999,"50%-59.9%",
A594&lt;=0.6999,"60%-69.9%",
A594&lt;=0.7999,"70%-79.9%",
A594&lt;=0.8999,"80%-89.9%",
A594&lt;=0.999,"90%-99.9%",
A594&lt;=5,"&gt;100%",
A594&gt;5,"&gt;500%"
)</f>
        <v>(9.9%-0.01%)</v>
      </c>
      <c r="H594" s="15">
        <f t="shared" si="27"/>
        <v>-6.6234318555007943E-3</v>
      </c>
      <c r="I594" s="15">
        <f t="shared" si="28"/>
        <v>-6.6234318555007943E-3</v>
      </c>
      <c r="J594" s="12">
        <f t="shared" si="29"/>
        <v>1</v>
      </c>
    </row>
    <row r="595" spans="1:10" x14ac:dyDescent="0.25">
      <c r="A595" s="50">
        <v>-6.9069300326120376E-3</v>
      </c>
      <c r="B595" s="12" t="s">
        <v>1078</v>
      </c>
      <c r="C595" s="18">
        <v>1349.2</v>
      </c>
      <c r="D595" s="51">
        <v>1339.8811699999999</v>
      </c>
      <c r="G595" s="12" t="str" cm="1">
        <f t="array" ref="G595">_xlfn.IFS(
A595&lt;=-1,"(&gt;=100%)",
A595&lt;=-0.9,"(99.9%-90%)",
A595&lt;=-0.8,"(89.9%-80%)",
A595&lt;=-0.7,"(79.9%-70%)",
A595&lt;=-0.6,"(69.9%-60%)",
A595&lt;=-0.5,"(59.9%-50%)",
A595&lt;=-0.4,"(49.9%-40%)",
A595&lt;=-0.3,"(39.9%-30%)",
A595&lt;=-0.2,"(29.9%-20%)",
A595&lt;=-0.1,"(19.9%-10%)",
A595&lt;0,"(9.9%-0.01%)",
A595&lt;=0.0999,"0%-9.9%",
A595&lt;=0.1999,"10%-19.9%",
A595&lt;=0.2999,"20%-29.9%",
A595&lt;=0.3999,"30%-39.9%",
A595&lt;=0.4999,"40%-49.9%",
A595&lt;=0.5999,"50%-59.9%",
A595&lt;=0.6999,"60%-69.9%",
A595&lt;=0.7999,"70%-79.9%",
A595&lt;=0.8999,"80%-89.9%",
A595&lt;=0.999,"90%-99.9%",
A595&lt;=5,"&gt;100%",
A595&gt;5,"&gt;500%"
)</f>
        <v>(9.9%-0.01%)</v>
      </c>
      <c r="H595" s="15">
        <f t="shared" ref="H595:H658" si="30">IF(A595&lt;&gt;"",A595,#N/A)</f>
        <v>-6.9069300326120376E-3</v>
      </c>
      <c r="I595" s="15">
        <f t="shared" ref="I595:I658" si="31">IF(ISNUMBER(H595),H595,"")</f>
        <v>-6.9069300326120376E-3</v>
      </c>
      <c r="J595" s="12">
        <f t="shared" si="29"/>
        <v>1</v>
      </c>
    </row>
    <row r="596" spans="1:10" x14ac:dyDescent="0.25">
      <c r="A596" s="50">
        <v>-0.19315259792504763</v>
      </c>
      <c r="B596" s="12" t="s">
        <v>1080</v>
      </c>
      <c r="C596" s="18">
        <v>2361.5</v>
      </c>
      <c r="D596" s="51">
        <v>1905.37014</v>
      </c>
      <c r="G596" s="12" t="str" cm="1">
        <f t="array" ref="G596">_xlfn.IFS(
A596&lt;=-1,"(&gt;=100%)",
A596&lt;=-0.9,"(99.9%-90%)",
A596&lt;=-0.8,"(89.9%-80%)",
A596&lt;=-0.7,"(79.9%-70%)",
A596&lt;=-0.6,"(69.9%-60%)",
A596&lt;=-0.5,"(59.9%-50%)",
A596&lt;=-0.4,"(49.9%-40%)",
A596&lt;=-0.3,"(39.9%-30%)",
A596&lt;=-0.2,"(29.9%-20%)",
A596&lt;=-0.1,"(19.9%-10%)",
A596&lt;0,"(9.9%-0.01%)",
A596&lt;=0.0999,"0%-9.9%",
A596&lt;=0.1999,"10%-19.9%",
A596&lt;=0.2999,"20%-29.9%",
A596&lt;=0.3999,"30%-39.9%",
A596&lt;=0.4999,"40%-49.9%",
A596&lt;=0.5999,"50%-59.9%",
A596&lt;=0.6999,"60%-69.9%",
A596&lt;=0.7999,"70%-79.9%",
A596&lt;=0.8999,"80%-89.9%",
A596&lt;=0.999,"90%-99.9%",
A596&lt;=5,"&gt;100%",
A596&gt;5,"&gt;500%"
)</f>
        <v>(19.9%-10%)</v>
      </c>
      <c r="H596" s="15">
        <f t="shared" si="30"/>
        <v>-0.19315259792504763</v>
      </c>
      <c r="I596" s="15">
        <f t="shared" si="31"/>
        <v>-0.19315259792504763</v>
      </c>
      <c r="J596" s="12">
        <f t="shared" si="29"/>
        <v>1</v>
      </c>
    </row>
    <row r="597" spans="1:10" x14ac:dyDescent="0.25">
      <c r="A597" s="50">
        <v>-0.60432023787195077</v>
      </c>
      <c r="B597" s="12" t="s">
        <v>1082</v>
      </c>
      <c r="C597" s="18">
        <v>9063.7000000000007</v>
      </c>
      <c r="D597" s="51">
        <v>3586.3226600000003</v>
      </c>
      <c r="G597" s="12" t="str" cm="1">
        <f t="array" ref="G597">_xlfn.IFS(
A597&lt;=-1,"(&gt;=100%)",
A597&lt;=-0.9,"(99.9%-90%)",
A597&lt;=-0.8,"(89.9%-80%)",
A597&lt;=-0.7,"(79.9%-70%)",
A597&lt;=-0.6,"(69.9%-60%)",
A597&lt;=-0.5,"(59.9%-50%)",
A597&lt;=-0.4,"(49.9%-40%)",
A597&lt;=-0.3,"(39.9%-30%)",
A597&lt;=-0.2,"(29.9%-20%)",
A597&lt;=-0.1,"(19.9%-10%)",
A597&lt;0,"(9.9%-0.01%)",
A597&lt;=0.0999,"0%-9.9%",
A597&lt;=0.1999,"10%-19.9%",
A597&lt;=0.2999,"20%-29.9%",
A597&lt;=0.3999,"30%-39.9%",
A597&lt;=0.4999,"40%-49.9%",
A597&lt;=0.5999,"50%-59.9%",
A597&lt;=0.6999,"60%-69.9%",
A597&lt;=0.7999,"70%-79.9%",
A597&lt;=0.8999,"80%-89.9%",
A597&lt;=0.999,"90%-99.9%",
A597&lt;=5,"&gt;100%",
A597&gt;5,"&gt;500%"
)</f>
        <v>(69.9%-60%)</v>
      </c>
      <c r="H597" s="15">
        <f t="shared" si="30"/>
        <v>-0.60432023787195077</v>
      </c>
      <c r="I597" s="15">
        <f t="shared" si="31"/>
        <v>-0.60432023787195077</v>
      </c>
      <c r="J597" s="12">
        <f t="shared" si="29"/>
        <v>1</v>
      </c>
    </row>
    <row r="598" spans="1:10" x14ac:dyDescent="0.25">
      <c r="A598" s="50">
        <v>-0.44834491493485523</v>
      </c>
      <c r="B598" s="12" t="s">
        <v>1084</v>
      </c>
      <c r="C598" s="18">
        <v>3714.8</v>
      </c>
      <c r="D598" s="51">
        <v>2049.2883099999999</v>
      </c>
      <c r="G598" s="12" t="str" cm="1">
        <f t="array" ref="G598">_xlfn.IFS(
A598&lt;=-1,"(&gt;=100%)",
A598&lt;=-0.9,"(99.9%-90%)",
A598&lt;=-0.8,"(89.9%-80%)",
A598&lt;=-0.7,"(79.9%-70%)",
A598&lt;=-0.6,"(69.9%-60%)",
A598&lt;=-0.5,"(59.9%-50%)",
A598&lt;=-0.4,"(49.9%-40%)",
A598&lt;=-0.3,"(39.9%-30%)",
A598&lt;=-0.2,"(29.9%-20%)",
A598&lt;=-0.1,"(19.9%-10%)",
A598&lt;0,"(9.9%-0.01%)",
A598&lt;=0.0999,"0%-9.9%",
A598&lt;=0.1999,"10%-19.9%",
A598&lt;=0.2999,"20%-29.9%",
A598&lt;=0.3999,"30%-39.9%",
A598&lt;=0.4999,"40%-49.9%",
A598&lt;=0.5999,"50%-59.9%",
A598&lt;=0.6999,"60%-69.9%",
A598&lt;=0.7999,"70%-79.9%",
A598&lt;=0.8999,"80%-89.9%",
A598&lt;=0.999,"90%-99.9%",
A598&lt;=5,"&gt;100%",
A598&gt;5,"&gt;500%"
)</f>
        <v>(49.9%-40%)</v>
      </c>
      <c r="H598" s="15">
        <f t="shared" si="30"/>
        <v>-0.44834491493485523</v>
      </c>
      <c r="I598" s="15">
        <f t="shared" si="31"/>
        <v>-0.44834491493485523</v>
      </c>
      <c r="J598" s="12">
        <f t="shared" si="29"/>
        <v>1</v>
      </c>
    </row>
    <row r="599" spans="1:10" x14ac:dyDescent="0.25">
      <c r="A599" s="50">
        <v>0.48808951340996171</v>
      </c>
      <c r="B599" s="12" t="s">
        <v>1086</v>
      </c>
      <c r="C599" s="18">
        <v>2610</v>
      </c>
      <c r="D599" s="51">
        <v>3883.91363</v>
      </c>
      <c r="G599" s="12" t="str" cm="1">
        <f t="array" ref="G599">_xlfn.IFS(
A599&lt;=-1,"(&gt;=100%)",
A599&lt;=-0.9,"(99.9%-90%)",
A599&lt;=-0.8,"(89.9%-80%)",
A599&lt;=-0.7,"(79.9%-70%)",
A599&lt;=-0.6,"(69.9%-60%)",
A599&lt;=-0.5,"(59.9%-50%)",
A599&lt;=-0.4,"(49.9%-40%)",
A599&lt;=-0.3,"(39.9%-30%)",
A599&lt;=-0.2,"(29.9%-20%)",
A599&lt;=-0.1,"(19.9%-10%)",
A599&lt;0,"(9.9%-0.01%)",
A599&lt;=0.0999,"0%-9.9%",
A599&lt;=0.1999,"10%-19.9%",
A599&lt;=0.2999,"20%-29.9%",
A599&lt;=0.3999,"30%-39.9%",
A599&lt;=0.4999,"40%-49.9%",
A599&lt;=0.5999,"50%-59.9%",
A599&lt;=0.6999,"60%-69.9%",
A599&lt;=0.7999,"70%-79.9%",
A599&lt;=0.8999,"80%-89.9%",
A599&lt;=0.999,"90%-99.9%",
A599&lt;=5,"&gt;100%",
A599&gt;5,"&gt;500%"
)</f>
        <v>40%-49.9%</v>
      </c>
      <c r="H599" s="15">
        <f t="shared" si="30"/>
        <v>0.48808951340996171</v>
      </c>
      <c r="I599" s="15">
        <f t="shared" si="31"/>
        <v>0.48808951340996171</v>
      </c>
      <c r="J599" s="12">
        <f t="shared" si="29"/>
        <v>1</v>
      </c>
    </row>
    <row r="600" spans="1:10" x14ac:dyDescent="0.25">
      <c r="A600" s="50">
        <v>5.5174780851063802E-2</v>
      </c>
      <c r="B600" s="12" t="s">
        <v>1088</v>
      </c>
      <c r="C600" s="18">
        <v>4700</v>
      </c>
      <c r="D600" s="51">
        <v>4959.3214699999999</v>
      </c>
      <c r="G600" s="12" t="str" cm="1">
        <f t="array" ref="G600">_xlfn.IFS(
A600&lt;=-1,"(&gt;=100%)",
A600&lt;=-0.9,"(99.9%-90%)",
A600&lt;=-0.8,"(89.9%-80%)",
A600&lt;=-0.7,"(79.9%-70%)",
A600&lt;=-0.6,"(69.9%-60%)",
A600&lt;=-0.5,"(59.9%-50%)",
A600&lt;=-0.4,"(49.9%-40%)",
A600&lt;=-0.3,"(39.9%-30%)",
A600&lt;=-0.2,"(29.9%-20%)",
A600&lt;=-0.1,"(19.9%-10%)",
A600&lt;0,"(9.9%-0.01%)",
A600&lt;=0.0999,"0%-9.9%",
A600&lt;=0.1999,"10%-19.9%",
A600&lt;=0.2999,"20%-29.9%",
A600&lt;=0.3999,"30%-39.9%",
A600&lt;=0.4999,"40%-49.9%",
A600&lt;=0.5999,"50%-59.9%",
A600&lt;=0.6999,"60%-69.9%",
A600&lt;=0.7999,"70%-79.9%",
A600&lt;=0.8999,"80%-89.9%",
A600&lt;=0.999,"90%-99.9%",
A600&lt;=5,"&gt;100%",
A600&gt;5,"&gt;500%"
)</f>
        <v>0%-9.9%</v>
      </c>
      <c r="H600" s="15">
        <f t="shared" si="30"/>
        <v>5.5174780851063802E-2</v>
      </c>
      <c r="I600" s="15">
        <f t="shared" si="31"/>
        <v>5.5174780851063802E-2</v>
      </c>
      <c r="J600" s="12">
        <f t="shared" si="29"/>
        <v>1</v>
      </c>
    </row>
    <row r="601" spans="1:10" x14ac:dyDescent="0.25">
      <c r="A601" s="50">
        <v>-0.32633122403433473</v>
      </c>
      <c r="B601" s="12" t="s">
        <v>1090</v>
      </c>
      <c r="C601" s="18">
        <v>2912.5</v>
      </c>
      <c r="D601" s="51">
        <v>1962.0603100000001</v>
      </c>
      <c r="G601" s="12" t="str" cm="1">
        <f t="array" ref="G601">_xlfn.IFS(
A601&lt;=-1,"(&gt;=100%)",
A601&lt;=-0.9,"(99.9%-90%)",
A601&lt;=-0.8,"(89.9%-80%)",
A601&lt;=-0.7,"(79.9%-70%)",
A601&lt;=-0.6,"(69.9%-60%)",
A601&lt;=-0.5,"(59.9%-50%)",
A601&lt;=-0.4,"(49.9%-40%)",
A601&lt;=-0.3,"(39.9%-30%)",
A601&lt;=-0.2,"(29.9%-20%)",
A601&lt;=-0.1,"(19.9%-10%)",
A601&lt;0,"(9.9%-0.01%)",
A601&lt;=0.0999,"0%-9.9%",
A601&lt;=0.1999,"10%-19.9%",
A601&lt;=0.2999,"20%-29.9%",
A601&lt;=0.3999,"30%-39.9%",
A601&lt;=0.4999,"40%-49.9%",
A601&lt;=0.5999,"50%-59.9%",
A601&lt;=0.6999,"60%-69.9%",
A601&lt;=0.7999,"70%-79.9%",
A601&lt;=0.8999,"80%-89.9%",
A601&lt;=0.999,"90%-99.9%",
A601&lt;=5,"&gt;100%",
A601&gt;5,"&gt;500%"
)</f>
        <v>(39.9%-30%)</v>
      </c>
      <c r="H601" s="15">
        <f t="shared" si="30"/>
        <v>-0.32633122403433473</v>
      </c>
      <c r="I601" s="15">
        <f t="shared" si="31"/>
        <v>-0.32633122403433473</v>
      </c>
      <c r="J601" s="12">
        <f t="shared" si="29"/>
        <v>1</v>
      </c>
    </row>
    <row r="602" spans="1:10" x14ac:dyDescent="0.25">
      <c r="A602" s="50">
        <v>-1.9826160689463385E-2</v>
      </c>
      <c r="B602" s="12" t="s">
        <v>1094</v>
      </c>
      <c r="C602" s="18">
        <v>719.4</v>
      </c>
      <c r="D602" s="51">
        <v>705.13706000000002</v>
      </c>
      <c r="G602" s="12" t="str" cm="1">
        <f t="array" ref="G602">_xlfn.IFS(
A602&lt;=-1,"(&gt;=100%)",
A602&lt;=-0.9,"(99.9%-90%)",
A602&lt;=-0.8,"(89.9%-80%)",
A602&lt;=-0.7,"(79.9%-70%)",
A602&lt;=-0.6,"(69.9%-60%)",
A602&lt;=-0.5,"(59.9%-50%)",
A602&lt;=-0.4,"(49.9%-40%)",
A602&lt;=-0.3,"(39.9%-30%)",
A602&lt;=-0.2,"(29.9%-20%)",
A602&lt;=-0.1,"(19.9%-10%)",
A602&lt;0,"(9.9%-0.01%)",
A602&lt;=0.0999,"0%-9.9%",
A602&lt;=0.1999,"10%-19.9%",
A602&lt;=0.2999,"20%-29.9%",
A602&lt;=0.3999,"30%-39.9%",
A602&lt;=0.4999,"40%-49.9%",
A602&lt;=0.5999,"50%-59.9%",
A602&lt;=0.6999,"60%-69.9%",
A602&lt;=0.7999,"70%-79.9%",
A602&lt;=0.8999,"80%-89.9%",
A602&lt;=0.999,"90%-99.9%",
A602&lt;=5,"&gt;100%",
A602&gt;5,"&gt;500%"
)</f>
        <v>(9.9%-0.01%)</v>
      </c>
      <c r="H602" s="15">
        <f t="shared" si="30"/>
        <v>-1.9826160689463385E-2</v>
      </c>
      <c r="I602" s="15">
        <f t="shared" si="31"/>
        <v>-1.9826160689463385E-2</v>
      </c>
      <c r="J602" s="12">
        <f t="shared" si="29"/>
        <v>1</v>
      </c>
    </row>
    <row r="603" spans="1:10" x14ac:dyDescent="0.25">
      <c r="A603" s="50">
        <v>-0.34936641280999803</v>
      </c>
      <c r="B603" s="12" t="s">
        <v>1096</v>
      </c>
      <c r="C603" s="18">
        <v>2560.5</v>
      </c>
      <c r="D603" s="51">
        <v>1665.9473</v>
      </c>
      <c r="G603" s="12" t="str" cm="1">
        <f t="array" ref="G603">_xlfn.IFS(
A603&lt;=-1,"(&gt;=100%)",
A603&lt;=-0.9,"(99.9%-90%)",
A603&lt;=-0.8,"(89.9%-80%)",
A603&lt;=-0.7,"(79.9%-70%)",
A603&lt;=-0.6,"(69.9%-60%)",
A603&lt;=-0.5,"(59.9%-50%)",
A603&lt;=-0.4,"(49.9%-40%)",
A603&lt;=-0.3,"(39.9%-30%)",
A603&lt;=-0.2,"(29.9%-20%)",
A603&lt;=-0.1,"(19.9%-10%)",
A603&lt;0,"(9.9%-0.01%)",
A603&lt;=0.0999,"0%-9.9%",
A603&lt;=0.1999,"10%-19.9%",
A603&lt;=0.2999,"20%-29.9%",
A603&lt;=0.3999,"30%-39.9%",
A603&lt;=0.4999,"40%-49.9%",
A603&lt;=0.5999,"50%-59.9%",
A603&lt;=0.6999,"60%-69.9%",
A603&lt;=0.7999,"70%-79.9%",
A603&lt;=0.8999,"80%-89.9%",
A603&lt;=0.999,"90%-99.9%",
A603&lt;=5,"&gt;100%",
A603&gt;5,"&gt;500%"
)</f>
        <v>(39.9%-30%)</v>
      </c>
      <c r="H603" s="15">
        <f t="shared" si="30"/>
        <v>-0.34936641280999803</v>
      </c>
      <c r="I603" s="15">
        <f t="shared" si="31"/>
        <v>-0.34936641280999803</v>
      </c>
      <c r="J603" s="12">
        <f t="shared" si="29"/>
        <v>1</v>
      </c>
    </row>
    <row r="604" spans="1:10" x14ac:dyDescent="0.25">
      <c r="A604" s="50">
        <v>-0.56400506653019444</v>
      </c>
      <c r="B604" s="12" t="s">
        <v>1098</v>
      </c>
      <c r="C604" s="18">
        <v>195.4</v>
      </c>
      <c r="D604" s="51">
        <v>85.19341</v>
      </c>
      <c r="G604" s="12" t="str" cm="1">
        <f t="array" ref="G604">_xlfn.IFS(
A604&lt;=-1,"(&gt;=100%)",
A604&lt;=-0.9,"(99.9%-90%)",
A604&lt;=-0.8,"(89.9%-80%)",
A604&lt;=-0.7,"(79.9%-70%)",
A604&lt;=-0.6,"(69.9%-60%)",
A604&lt;=-0.5,"(59.9%-50%)",
A604&lt;=-0.4,"(49.9%-40%)",
A604&lt;=-0.3,"(39.9%-30%)",
A604&lt;=-0.2,"(29.9%-20%)",
A604&lt;=-0.1,"(19.9%-10%)",
A604&lt;0,"(9.9%-0.01%)",
A604&lt;=0.0999,"0%-9.9%",
A604&lt;=0.1999,"10%-19.9%",
A604&lt;=0.2999,"20%-29.9%",
A604&lt;=0.3999,"30%-39.9%",
A604&lt;=0.4999,"40%-49.9%",
A604&lt;=0.5999,"50%-59.9%",
A604&lt;=0.6999,"60%-69.9%",
A604&lt;=0.7999,"70%-79.9%",
A604&lt;=0.8999,"80%-89.9%",
A604&lt;=0.999,"90%-99.9%",
A604&lt;=5,"&gt;100%",
A604&gt;5,"&gt;500%"
)</f>
        <v>(59.9%-50%)</v>
      </c>
      <c r="H604" s="15">
        <f t="shared" si="30"/>
        <v>-0.56400506653019444</v>
      </c>
      <c r="I604" s="15">
        <f t="shared" si="31"/>
        <v>-0.56400506653019444</v>
      </c>
      <c r="J604" s="12">
        <f t="shared" si="29"/>
        <v>1</v>
      </c>
    </row>
    <row r="605" spans="1:10" x14ac:dyDescent="0.25">
      <c r="A605" s="50">
        <v>0.62979610789980733</v>
      </c>
      <c r="B605" s="12" t="s">
        <v>1100</v>
      </c>
      <c r="C605" s="18">
        <v>259.5</v>
      </c>
      <c r="D605" s="51">
        <v>422.93209000000002</v>
      </c>
      <c r="G605" s="12" t="str" cm="1">
        <f t="array" ref="G605">_xlfn.IFS(
A605&lt;=-1,"(&gt;=100%)",
A605&lt;=-0.9,"(99.9%-90%)",
A605&lt;=-0.8,"(89.9%-80%)",
A605&lt;=-0.7,"(79.9%-70%)",
A605&lt;=-0.6,"(69.9%-60%)",
A605&lt;=-0.5,"(59.9%-50%)",
A605&lt;=-0.4,"(49.9%-40%)",
A605&lt;=-0.3,"(39.9%-30%)",
A605&lt;=-0.2,"(29.9%-20%)",
A605&lt;=-0.1,"(19.9%-10%)",
A605&lt;0,"(9.9%-0.01%)",
A605&lt;=0.0999,"0%-9.9%",
A605&lt;=0.1999,"10%-19.9%",
A605&lt;=0.2999,"20%-29.9%",
A605&lt;=0.3999,"30%-39.9%",
A605&lt;=0.4999,"40%-49.9%",
A605&lt;=0.5999,"50%-59.9%",
A605&lt;=0.6999,"60%-69.9%",
A605&lt;=0.7999,"70%-79.9%",
A605&lt;=0.8999,"80%-89.9%",
A605&lt;=0.999,"90%-99.9%",
A605&lt;=5,"&gt;100%",
A605&gt;5,"&gt;500%"
)</f>
        <v>60%-69.9%</v>
      </c>
      <c r="H605" s="15">
        <f t="shared" si="30"/>
        <v>0.62979610789980733</v>
      </c>
      <c r="I605" s="15">
        <f t="shared" si="31"/>
        <v>0.62979610789980733</v>
      </c>
      <c r="J605" s="12">
        <f t="shared" si="29"/>
        <v>1</v>
      </c>
    </row>
    <row r="606" spans="1:10" x14ac:dyDescent="0.25">
      <c r="A606" s="50">
        <v>-0.2892962104755008</v>
      </c>
      <c r="B606" s="12" t="s">
        <v>1102</v>
      </c>
      <c r="C606" s="18">
        <v>414.3</v>
      </c>
      <c r="D606" s="51">
        <v>294.44458000000003</v>
      </c>
      <c r="G606" s="12" t="str" cm="1">
        <f t="array" ref="G606">_xlfn.IFS(
A606&lt;=-1,"(&gt;=100%)",
A606&lt;=-0.9,"(99.9%-90%)",
A606&lt;=-0.8,"(89.9%-80%)",
A606&lt;=-0.7,"(79.9%-70%)",
A606&lt;=-0.6,"(69.9%-60%)",
A606&lt;=-0.5,"(59.9%-50%)",
A606&lt;=-0.4,"(49.9%-40%)",
A606&lt;=-0.3,"(39.9%-30%)",
A606&lt;=-0.2,"(29.9%-20%)",
A606&lt;=-0.1,"(19.9%-10%)",
A606&lt;0,"(9.9%-0.01%)",
A606&lt;=0.0999,"0%-9.9%",
A606&lt;=0.1999,"10%-19.9%",
A606&lt;=0.2999,"20%-29.9%",
A606&lt;=0.3999,"30%-39.9%",
A606&lt;=0.4999,"40%-49.9%",
A606&lt;=0.5999,"50%-59.9%",
A606&lt;=0.6999,"60%-69.9%",
A606&lt;=0.7999,"70%-79.9%",
A606&lt;=0.8999,"80%-89.9%",
A606&lt;=0.999,"90%-99.9%",
A606&lt;=5,"&gt;100%",
A606&gt;5,"&gt;500%"
)</f>
        <v>(29.9%-20%)</v>
      </c>
      <c r="H606" s="15">
        <f t="shared" si="30"/>
        <v>-0.2892962104755008</v>
      </c>
      <c r="I606" s="15">
        <f t="shared" si="31"/>
        <v>-0.2892962104755008</v>
      </c>
      <c r="J606" s="12">
        <f t="shared" si="29"/>
        <v>1</v>
      </c>
    </row>
    <row r="607" spans="1:10" x14ac:dyDescent="0.25">
      <c r="A607" s="50">
        <v>6.6146621621621646E-2</v>
      </c>
      <c r="B607" s="12" t="s">
        <v>1104</v>
      </c>
      <c r="C607" s="18">
        <v>932.4</v>
      </c>
      <c r="D607" s="51">
        <v>994.07511</v>
      </c>
      <c r="G607" s="12" t="str" cm="1">
        <f t="array" ref="G607">_xlfn.IFS(
A607&lt;=-1,"(&gt;=100%)",
A607&lt;=-0.9,"(99.9%-90%)",
A607&lt;=-0.8,"(89.9%-80%)",
A607&lt;=-0.7,"(79.9%-70%)",
A607&lt;=-0.6,"(69.9%-60%)",
A607&lt;=-0.5,"(59.9%-50%)",
A607&lt;=-0.4,"(49.9%-40%)",
A607&lt;=-0.3,"(39.9%-30%)",
A607&lt;=-0.2,"(29.9%-20%)",
A607&lt;=-0.1,"(19.9%-10%)",
A607&lt;0,"(9.9%-0.01%)",
A607&lt;=0.0999,"0%-9.9%",
A607&lt;=0.1999,"10%-19.9%",
A607&lt;=0.2999,"20%-29.9%",
A607&lt;=0.3999,"30%-39.9%",
A607&lt;=0.4999,"40%-49.9%",
A607&lt;=0.5999,"50%-59.9%",
A607&lt;=0.6999,"60%-69.9%",
A607&lt;=0.7999,"70%-79.9%",
A607&lt;=0.8999,"80%-89.9%",
A607&lt;=0.999,"90%-99.9%",
A607&lt;=5,"&gt;100%",
A607&gt;5,"&gt;500%"
)</f>
        <v>0%-9.9%</v>
      </c>
      <c r="H607" s="15">
        <f t="shared" si="30"/>
        <v>6.6146621621621646E-2</v>
      </c>
      <c r="I607" s="15">
        <f t="shared" si="31"/>
        <v>6.6146621621621646E-2</v>
      </c>
      <c r="J607" s="12">
        <f t="shared" si="29"/>
        <v>1</v>
      </c>
    </row>
    <row r="608" spans="1:10" x14ac:dyDescent="0.25">
      <c r="A608" s="50">
        <v>0.63543905050865623</v>
      </c>
      <c r="B608" s="12" t="s">
        <v>1106</v>
      </c>
      <c r="C608" s="18">
        <v>1120.5999999999999</v>
      </c>
      <c r="D608" s="51">
        <v>1832.673</v>
      </c>
      <c r="G608" s="12" t="str" cm="1">
        <f t="array" ref="G608">_xlfn.IFS(
A608&lt;=-1,"(&gt;=100%)",
A608&lt;=-0.9,"(99.9%-90%)",
A608&lt;=-0.8,"(89.9%-80%)",
A608&lt;=-0.7,"(79.9%-70%)",
A608&lt;=-0.6,"(69.9%-60%)",
A608&lt;=-0.5,"(59.9%-50%)",
A608&lt;=-0.4,"(49.9%-40%)",
A608&lt;=-0.3,"(39.9%-30%)",
A608&lt;=-0.2,"(29.9%-20%)",
A608&lt;=-0.1,"(19.9%-10%)",
A608&lt;0,"(9.9%-0.01%)",
A608&lt;=0.0999,"0%-9.9%",
A608&lt;=0.1999,"10%-19.9%",
A608&lt;=0.2999,"20%-29.9%",
A608&lt;=0.3999,"30%-39.9%",
A608&lt;=0.4999,"40%-49.9%",
A608&lt;=0.5999,"50%-59.9%",
A608&lt;=0.6999,"60%-69.9%",
A608&lt;=0.7999,"70%-79.9%",
A608&lt;=0.8999,"80%-89.9%",
A608&lt;=0.999,"90%-99.9%",
A608&lt;=5,"&gt;100%",
A608&gt;5,"&gt;500%"
)</f>
        <v>60%-69.9%</v>
      </c>
      <c r="H608" s="15">
        <f t="shared" si="30"/>
        <v>0.63543905050865623</v>
      </c>
      <c r="I608" s="15">
        <f t="shared" si="31"/>
        <v>0.63543905050865623</v>
      </c>
      <c r="J608" s="12">
        <f t="shared" si="29"/>
        <v>1</v>
      </c>
    </row>
    <row r="609" spans="1:10" x14ac:dyDescent="0.25">
      <c r="A609" s="50">
        <v>0.24127877237851655</v>
      </c>
      <c r="B609" s="12" t="s">
        <v>1108</v>
      </c>
      <c r="C609" s="18">
        <v>195.5</v>
      </c>
      <c r="D609" s="51">
        <v>242.67</v>
      </c>
      <c r="G609" s="12" t="str" cm="1">
        <f t="array" ref="G609">_xlfn.IFS(
A609&lt;=-1,"(&gt;=100%)",
A609&lt;=-0.9,"(99.9%-90%)",
A609&lt;=-0.8,"(89.9%-80%)",
A609&lt;=-0.7,"(79.9%-70%)",
A609&lt;=-0.6,"(69.9%-60%)",
A609&lt;=-0.5,"(59.9%-50%)",
A609&lt;=-0.4,"(49.9%-40%)",
A609&lt;=-0.3,"(39.9%-30%)",
A609&lt;=-0.2,"(29.9%-20%)",
A609&lt;=-0.1,"(19.9%-10%)",
A609&lt;0,"(9.9%-0.01%)",
A609&lt;=0.0999,"0%-9.9%",
A609&lt;=0.1999,"10%-19.9%",
A609&lt;=0.2999,"20%-29.9%",
A609&lt;=0.3999,"30%-39.9%",
A609&lt;=0.4999,"40%-49.9%",
A609&lt;=0.5999,"50%-59.9%",
A609&lt;=0.6999,"60%-69.9%",
A609&lt;=0.7999,"70%-79.9%",
A609&lt;=0.8999,"80%-89.9%",
A609&lt;=0.999,"90%-99.9%",
A609&lt;=5,"&gt;100%",
A609&gt;5,"&gt;500%"
)</f>
        <v>20%-29.9%</v>
      </c>
      <c r="H609" s="15">
        <f t="shared" si="30"/>
        <v>0.24127877237851655</v>
      </c>
      <c r="I609" s="15">
        <f t="shared" si="31"/>
        <v>0.24127877237851655</v>
      </c>
      <c r="J609" s="12">
        <f t="shared" si="29"/>
        <v>1</v>
      </c>
    </row>
    <row r="610" spans="1:10" x14ac:dyDescent="0.25">
      <c r="A610" s="50">
        <v>0.209054918032787</v>
      </c>
      <c r="B610" s="12" t="s">
        <v>1110</v>
      </c>
      <c r="C610" s="18">
        <v>244</v>
      </c>
      <c r="D610" s="51">
        <v>295.00940000000003</v>
      </c>
      <c r="G610" s="12" t="str" cm="1">
        <f t="array" ref="G610">_xlfn.IFS(
A610&lt;=-1,"(&gt;=100%)",
A610&lt;=-0.9,"(99.9%-90%)",
A610&lt;=-0.8,"(89.9%-80%)",
A610&lt;=-0.7,"(79.9%-70%)",
A610&lt;=-0.6,"(69.9%-60%)",
A610&lt;=-0.5,"(59.9%-50%)",
A610&lt;=-0.4,"(49.9%-40%)",
A610&lt;=-0.3,"(39.9%-30%)",
A610&lt;=-0.2,"(29.9%-20%)",
A610&lt;=-0.1,"(19.9%-10%)",
A610&lt;0,"(9.9%-0.01%)",
A610&lt;=0.0999,"0%-9.9%",
A610&lt;=0.1999,"10%-19.9%",
A610&lt;=0.2999,"20%-29.9%",
A610&lt;=0.3999,"30%-39.9%",
A610&lt;=0.4999,"40%-49.9%",
A610&lt;=0.5999,"50%-59.9%",
A610&lt;=0.6999,"60%-69.9%",
A610&lt;=0.7999,"70%-79.9%",
A610&lt;=0.8999,"80%-89.9%",
A610&lt;=0.999,"90%-99.9%",
A610&lt;=5,"&gt;100%",
A610&gt;5,"&gt;500%"
)</f>
        <v>20%-29.9%</v>
      </c>
      <c r="H610" s="15">
        <f t="shared" si="30"/>
        <v>0.209054918032787</v>
      </c>
      <c r="I610" s="15">
        <f t="shared" si="31"/>
        <v>0.209054918032787</v>
      </c>
      <c r="J610" s="12">
        <f t="shared" si="29"/>
        <v>1</v>
      </c>
    </row>
    <row r="611" spans="1:10" x14ac:dyDescent="0.25">
      <c r="A611" s="50">
        <v>8.2120534338071594E-2</v>
      </c>
      <c r="B611" s="12" t="s">
        <v>1112</v>
      </c>
      <c r="C611" s="18">
        <v>2919.5</v>
      </c>
      <c r="D611" s="51">
        <v>3159.2509</v>
      </c>
      <c r="G611" s="12" t="str" cm="1">
        <f t="array" ref="G611">_xlfn.IFS(
A611&lt;=-1,"(&gt;=100%)",
A611&lt;=-0.9,"(99.9%-90%)",
A611&lt;=-0.8,"(89.9%-80%)",
A611&lt;=-0.7,"(79.9%-70%)",
A611&lt;=-0.6,"(69.9%-60%)",
A611&lt;=-0.5,"(59.9%-50%)",
A611&lt;=-0.4,"(49.9%-40%)",
A611&lt;=-0.3,"(39.9%-30%)",
A611&lt;=-0.2,"(29.9%-20%)",
A611&lt;=-0.1,"(19.9%-10%)",
A611&lt;0,"(9.9%-0.01%)",
A611&lt;=0.0999,"0%-9.9%",
A611&lt;=0.1999,"10%-19.9%",
A611&lt;=0.2999,"20%-29.9%",
A611&lt;=0.3999,"30%-39.9%",
A611&lt;=0.4999,"40%-49.9%",
A611&lt;=0.5999,"50%-59.9%",
A611&lt;=0.6999,"60%-69.9%",
A611&lt;=0.7999,"70%-79.9%",
A611&lt;=0.8999,"80%-89.9%",
A611&lt;=0.999,"90%-99.9%",
A611&lt;=5,"&gt;100%",
A611&gt;5,"&gt;500%"
)</f>
        <v>0%-9.9%</v>
      </c>
      <c r="H611" s="15">
        <f t="shared" si="30"/>
        <v>8.2120534338071594E-2</v>
      </c>
      <c r="I611" s="15">
        <f t="shared" si="31"/>
        <v>8.2120534338071594E-2</v>
      </c>
      <c r="J611" s="12">
        <f t="shared" si="29"/>
        <v>1</v>
      </c>
    </row>
    <row r="612" spans="1:10" x14ac:dyDescent="0.25">
      <c r="A612" s="50">
        <v>8.9722903948690216E-2</v>
      </c>
      <c r="B612" s="12" t="s">
        <v>1114</v>
      </c>
      <c r="C612" s="18">
        <v>1294.0999999999999</v>
      </c>
      <c r="D612" s="51">
        <v>1410.2104099999999</v>
      </c>
      <c r="G612" s="12" t="str" cm="1">
        <f t="array" ref="G612">_xlfn.IFS(
A612&lt;=-1,"(&gt;=100%)",
A612&lt;=-0.9,"(99.9%-90%)",
A612&lt;=-0.8,"(89.9%-80%)",
A612&lt;=-0.7,"(79.9%-70%)",
A612&lt;=-0.6,"(69.9%-60%)",
A612&lt;=-0.5,"(59.9%-50%)",
A612&lt;=-0.4,"(49.9%-40%)",
A612&lt;=-0.3,"(39.9%-30%)",
A612&lt;=-0.2,"(29.9%-20%)",
A612&lt;=-0.1,"(19.9%-10%)",
A612&lt;0,"(9.9%-0.01%)",
A612&lt;=0.0999,"0%-9.9%",
A612&lt;=0.1999,"10%-19.9%",
A612&lt;=0.2999,"20%-29.9%",
A612&lt;=0.3999,"30%-39.9%",
A612&lt;=0.4999,"40%-49.9%",
A612&lt;=0.5999,"50%-59.9%",
A612&lt;=0.6999,"60%-69.9%",
A612&lt;=0.7999,"70%-79.9%",
A612&lt;=0.8999,"80%-89.9%",
A612&lt;=0.999,"90%-99.9%",
A612&lt;=5,"&gt;100%",
A612&gt;5,"&gt;500%"
)</f>
        <v>0%-9.9%</v>
      </c>
      <c r="H612" s="15">
        <f t="shared" si="30"/>
        <v>8.9722903948690216E-2</v>
      </c>
      <c r="I612" s="15">
        <f t="shared" si="31"/>
        <v>8.9722903948690216E-2</v>
      </c>
      <c r="J612" s="12">
        <f t="shared" si="29"/>
        <v>1</v>
      </c>
    </row>
    <row r="613" spans="1:10" x14ac:dyDescent="0.25">
      <c r="A613" s="50">
        <v>4.2143245447132703E-3</v>
      </c>
      <c r="B613" s="12" t="s">
        <v>1116</v>
      </c>
      <c r="C613" s="18">
        <v>367.9</v>
      </c>
      <c r="D613" s="51">
        <v>369.45044999999999</v>
      </c>
      <c r="G613" s="12" t="str" cm="1">
        <f t="array" ref="G613">_xlfn.IFS(
A613&lt;=-1,"(&gt;=100%)",
A613&lt;=-0.9,"(99.9%-90%)",
A613&lt;=-0.8,"(89.9%-80%)",
A613&lt;=-0.7,"(79.9%-70%)",
A613&lt;=-0.6,"(69.9%-60%)",
A613&lt;=-0.5,"(59.9%-50%)",
A613&lt;=-0.4,"(49.9%-40%)",
A613&lt;=-0.3,"(39.9%-30%)",
A613&lt;=-0.2,"(29.9%-20%)",
A613&lt;=-0.1,"(19.9%-10%)",
A613&lt;0,"(9.9%-0.01%)",
A613&lt;=0.0999,"0%-9.9%",
A613&lt;=0.1999,"10%-19.9%",
A613&lt;=0.2999,"20%-29.9%",
A613&lt;=0.3999,"30%-39.9%",
A613&lt;=0.4999,"40%-49.9%",
A613&lt;=0.5999,"50%-59.9%",
A613&lt;=0.6999,"60%-69.9%",
A613&lt;=0.7999,"70%-79.9%",
A613&lt;=0.8999,"80%-89.9%",
A613&lt;=0.999,"90%-99.9%",
A613&lt;=5,"&gt;100%",
A613&gt;5,"&gt;500%"
)</f>
        <v>0%-9.9%</v>
      </c>
      <c r="H613" s="15">
        <f t="shared" si="30"/>
        <v>4.2143245447132703E-3</v>
      </c>
      <c r="I613" s="15">
        <f t="shared" si="31"/>
        <v>4.2143245447132703E-3</v>
      </c>
      <c r="J613" s="12">
        <f t="shared" si="29"/>
        <v>1</v>
      </c>
    </row>
    <row r="614" spans="1:10" x14ac:dyDescent="0.25">
      <c r="A614" s="50">
        <v>5.3808855955769334E-2</v>
      </c>
      <c r="B614" s="12" t="s">
        <v>755</v>
      </c>
      <c r="C614" s="18">
        <v>3056.7</v>
      </c>
      <c r="D614" s="51">
        <v>3221.1775299999999</v>
      </c>
      <c r="G614" s="12" t="str" cm="1">
        <f t="array" ref="G614">_xlfn.IFS(
A614&lt;=-1,"(&gt;=100%)",
A614&lt;=-0.9,"(99.9%-90%)",
A614&lt;=-0.8,"(89.9%-80%)",
A614&lt;=-0.7,"(79.9%-70%)",
A614&lt;=-0.6,"(69.9%-60%)",
A614&lt;=-0.5,"(59.9%-50%)",
A614&lt;=-0.4,"(49.9%-40%)",
A614&lt;=-0.3,"(39.9%-30%)",
A614&lt;=-0.2,"(29.9%-20%)",
A614&lt;=-0.1,"(19.9%-10%)",
A614&lt;0,"(9.9%-0.01%)",
A614&lt;=0.0999,"0%-9.9%",
A614&lt;=0.1999,"10%-19.9%",
A614&lt;=0.2999,"20%-29.9%",
A614&lt;=0.3999,"30%-39.9%",
A614&lt;=0.4999,"40%-49.9%",
A614&lt;=0.5999,"50%-59.9%",
A614&lt;=0.6999,"60%-69.9%",
A614&lt;=0.7999,"70%-79.9%",
A614&lt;=0.8999,"80%-89.9%",
A614&lt;=0.999,"90%-99.9%",
A614&lt;=5,"&gt;100%",
A614&gt;5,"&gt;500%"
)</f>
        <v>0%-9.9%</v>
      </c>
      <c r="H614" s="15">
        <f t="shared" si="30"/>
        <v>5.3808855955769334E-2</v>
      </c>
      <c r="I614" s="15">
        <f t="shared" si="31"/>
        <v>5.3808855955769334E-2</v>
      </c>
      <c r="J614" s="12">
        <f t="shared" si="29"/>
        <v>1</v>
      </c>
    </row>
    <row r="615" spans="1:10" x14ac:dyDescent="0.25">
      <c r="A615" s="50">
        <v>-0.17105845040537837</v>
      </c>
      <c r="B615" s="12" t="s">
        <v>1119</v>
      </c>
      <c r="C615" s="18">
        <v>44.773000000000003</v>
      </c>
      <c r="D615" s="51">
        <v>37.114199999999997</v>
      </c>
      <c r="G615" s="12" t="str" cm="1">
        <f t="array" ref="G615">_xlfn.IFS(
A615&lt;=-1,"(&gt;=100%)",
A615&lt;=-0.9,"(99.9%-90%)",
A615&lt;=-0.8,"(89.9%-80%)",
A615&lt;=-0.7,"(79.9%-70%)",
A615&lt;=-0.6,"(69.9%-60%)",
A615&lt;=-0.5,"(59.9%-50%)",
A615&lt;=-0.4,"(49.9%-40%)",
A615&lt;=-0.3,"(39.9%-30%)",
A615&lt;=-0.2,"(29.9%-20%)",
A615&lt;=-0.1,"(19.9%-10%)",
A615&lt;0,"(9.9%-0.01%)",
A615&lt;=0.0999,"0%-9.9%",
A615&lt;=0.1999,"10%-19.9%",
A615&lt;=0.2999,"20%-29.9%",
A615&lt;=0.3999,"30%-39.9%",
A615&lt;=0.4999,"40%-49.9%",
A615&lt;=0.5999,"50%-59.9%",
A615&lt;=0.6999,"60%-69.9%",
A615&lt;=0.7999,"70%-79.9%",
A615&lt;=0.8999,"80%-89.9%",
A615&lt;=0.999,"90%-99.9%",
A615&lt;=5,"&gt;100%",
A615&gt;5,"&gt;500%"
)</f>
        <v>(19.9%-10%)</v>
      </c>
      <c r="H615" s="15">
        <f t="shared" si="30"/>
        <v>-0.17105845040537837</v>
      </c>
      <c r="I615" s="15">
        <f t="shared" si="31"/>
        <v>-0.17105845040537837</v>
      </c>
      <c r="J615" s="12">
        <f t="shared" si="29"/>
        <v>1</v>
      </c>
    </row>
    <row r="616" spans="1:10" x14ac:dyDescent="0.25">
      <c r="A616" s="50">
        <v>0.25198929172817613</v>
      </c>
      <c r="B616" s="12" t="s">
        <v>1121</v>
      </c>
      <c r="C616" s="18">
        <v>443.02199999999999</v>
      </c>
      <c r="D616" s="51">
        <v>554.65880000000004</v>
      </c>
      <c r="G616" s="12" t="str" cm="1">
        <f t="array" ref="G616">_xlfn.IFS(
A616&lt;=-1,"(&gt;=100%)",
A616&lt;=-0.9,"(99.9%-90%)",
A616&lt;=-0.8,"(89.9%-80%)",
A616&lt;=-0.7,"(79.9%-70%)",
A616&lt;=-0.6,"(69.9%-60%)",
A616&lt;=-0.5,"(59.9%-50%)",
A616&lt;=-0.4,"(49.9%-40%)",
A616&lt;=-0.3,"(39.9%-30%)",
A616&lt;=-0.2,"(29.9%-20%)",
A616&lt;=-0.1,"(19.9%-10%)",
A616&lt;0,"(9.9%-0.01%)",
A616&lt;=0.0999,"0%-9.9%",
A616&lt;=0.1999,"10%-19.9%",
A616&lt;=0.2999,"20%-29.9%",
A616&lt;=0.3999,"30%-39.9%",
A616&lt;=0.4999,"40%-49.9%",
A616&lt;=0.5999,"50%-59.9%",
A616&lt;=0.6999,"60%-69.9%",
A616&lt;=0.7999,"70%-79.9%",
A616&lt;=0.8999,"80%-89.9%",
A616&lt;=0.999,"90%-99.9%",
A616&lt;=5,"&gt;100%",
A616&gt;5,"&gt;500%"
)</f>
        <v>20%-29.9%</v>
      </c>
      <c r="H616" s="15">
        <f t="shared" si="30"/>
        <v>0.25198929172817613</v>
      </c>
      <c r="I616" s="15">
        <f t="shared" si="31"/>
        <v>0.25198929172817613</v>
      </c>
      <c r="J616" s="12">
        <f t="shared" si="29"/>
        <v>1</v>
      </c>
    </row>
    <row r="617" spans="1:10" x14ac:dyDescent="0.25">
      <c r="A617" s="50">
        <v>0</v>
      </c>
      <c r="B617" s="12" t="s">
        <v>1123</v>
      </c>
      <c r="C617" s="18">
        <v>350</v>
      </c>
      <c r="D617" s="51">
        <v>350</v>
      </c>
      <c r="G617" s="12" t="str" cm="1">
        <f t="array" ref="G617">_xlfn.IFS(
A617&lt;=-1,"(&gt;=100%)",
A617&lt;=-0.9,"(99.9%-90%)",
A617&lt;=-0.8,"(89.9%-80%)",
A617&lt;=-0.7,"(79.9%-70%)",
A617&lt;=-0.6,"(69.9%-60%)",
A617&lt;=-0.5,"(59.9%-50%)",
A617&lt;=-0.4,"(49.9%-40%)",
A617&lt;=-0.3,"(39.9%-30%)",
A617&lt;=-0.2,"(29.9%-20%)",
A617&lt;=-0.1,"(19.9%-10%)",
A617&lt;0,"(9.9%-0.01%)",
A617&lt;=0.0999,"0%-9.9%",
A617&lt;=0.1999,"10%-19.9%",
A617&lt;=0.2999,"20%-29.9%",
A617&lt;=0.3999,"30%-39.9%",
A617&lt;=0.4999,"40%-49.9%",
A617&lt;=0.5999,"50%-59.9%",
A617&lt;=0.6999,"60%-69.9%",
A617&lt;=0.7999,"70%-79.9%",
A617&lt;=0.8999,"80%-89.9%",
A617&lt;=0.999,"90%-99.9%",
A617&lt;=5,"&gt;100%",
A617&gt;5,"&gt;500%"
)</f>
        <v>0%-9.9%</v>
      </c>
      <c r="H617" s="15">
        <f t="shared" si="30"/>
        <v>0</v>
      </c>
      <c r="I617" s="15">
        <f t="shared" si="31"/>
        <v>0</v>
      </c>
      <c r="J617" s="12">
        <f t="shared" si="29"/>
        <v>1</v>
      </c>
    </row>
    <row r="618" spans="1:10" x14ac:dyDescent="0.25">
      <c r="A618" s="50">
        <v>-0.35609770996233941</v>
      </c>
      <c r="B618" s="12" t="s">
        <v>1125</v>
      </c>
      <c r="C618" s="18">
        <v>11842.6</v>
      </c>
      <c r="D618" s="51">
        <v>7625.4772599999997</v>
      </c>
      <c r="G618" s="12" t="str" cm="1">
        <f t="array" ref="G618">_xlfn.IFS(
A618&lt;=-1,"(&gt;=100%)",
A618&lt;=-0.9,"(99.9%-90%)",
A618&lt;=-0.8,"(89.9%-80%)",
A618&lt;=-0.7,"(79.9%-70%)",
A618&lt;=-0.6,"(69.9%-60%)",
A618&lt;=-0.5,"(59.9%-50%)",
A618&lt;=-0.4,"(49.9%-40%)",
A618&lt;=-0.3,"(39.9%-30%)",
A618&lt;=-0.2,"(29.9%-20%)",
A618&lt;=-0.1,"(19.9%-10%)",
A618&lt;0,"(9.9%-0.01%)",
A618&lt;=0.0999,"0%-9.9%",
A618&lt;=0.1999,"10%-19.9%",
A618&lt;=0.2999,"20%-29.9%",
A618&lt;=0.3999,"30%-39.9%",
A618&lt;=0.4999,"40%-49.9%",
A618&lt;=0.5999,"50%-59.9%",
A618&lt;=0.6999,"60%-69.9%",
A618&lt;=0.7999,"70%-79.9%",
A618&lt;=0.8999,"80%-89.9%",
A618&lt;=0.999,"90%-99.9%",
A618&lt;=5,"&gt;100%",
A618&gt;5,"&gt;500%"
)</f>
        <v>(39.9%-30%)</v>
      </c>
      <c r="H618" s="15">
        <f t="shared" si="30"/>
        <v>-0.35609770996233941</v>
      </c>
      <c r="I618" s="15">
        <f t="shared" si="31"/>
        <v>-0.35609770996233941</v>
      </c>
      <c r="J618" s="12">
        <f t="shared" si="29"/>
        <v>1</v>
      </c>
    </row>
    <row r="619" spans="1:10" x14ac:dyDescent="0.25">
      <c r="A619" s="50">
        <v>0.34330184700795391</v>
      </c>
      <c r="B619" s="12" t="s">
        <v>1127</v>
      </c>
      <c r="C619" s="18">
        <v>1873.3</v>
      </c>
      <c r="D619" s="51">
        <v>2516.40735</v>
      </c>
      <c r="G619" s="12" t="str" cm="1">
        <f t="array" ref="G619">_xlfn.IFS(
A619&lt;=-1,"(&gt;=100%)",
A619&lt;=-0.9,"(99.9%-90%)",
A619&lt;=-0.8,"(89.9%-80%)",
A619&lt;=-0.7,"(79.9%-70%)",
A619&lt;=-0.6,"(69.9%-60%)",
A619&lt;=-0.5,"(59.9%-50%)",
A619&lt;=-0.4,"(49.9%-40%)",
A619&lt;=-0.3,"(39.9%-30%)",
A619&lt;=-0.2,"(29.9%-20%)",
A619&lt;=-0.1,"(19.9%-10%)",
A619&lt;0,"(9.9%-0.01%)",
A619&lt;=0.0999,"0%-9.9%",
A619&lt;=0.1999,"10%-19.9%",
A619&lt;=0.2999,"20%-29.9%",
A619&lt;=0.3999,"30%-39.9%",
A619&lt;=0.4999,"40%-49.9%",
A619&lt;=0.5999,"50%-59.9%",
A619&lt;=0.6999,"60%-69.9%",
A619&lt;=0.7999,"70%-79.9%",
A619&lt;=0.8999,"80%-89.9%",
A619&lt;=0.999,"90%-99.9%",
A619&lt;=5,"&gt;100%",
A619&gt;5,"&gt;500%"
)</f>
        <v>30%-39.9%</v>
      </c>
      <c r="H619" s="15">
        <f t="shared" si="30"/>
        <v>0.34330184700795391</v>
      </c>
      <c r="I619" s="15">
        <f t="shared" si="31"/>
        <v>0.34330184700795391</v>
      </c>
      <c r="J619" s="12">
        <f t="shared" si="29"/>
        <v>1</v>
      </c>
    </row>
    <row r="620" spans="1:10" x14ac:dyDescent="0.25">
      <c r="A620" s="50">
        <v>0.13591308206321803</v>
      </c>
      <c r="B620" s="12" t="s">
        <v>1129</v>
      </c>
      <c r="C620" s="18">
        <v>19978.5</v>
      </c>
      <c r="D620" s="51">
        <v>22693.839510000002</v>
      </c>
      <c r="G620" s="12" t="str" cm="1">
        <f t="array" ref="G620">_xlfn.IFS(
A620&lt;=-1,"(&gt;=100%)",
A620&lt;=-0.9,"(99.9%-90%)",
A620&lt;=-0.8,"(89.9%-80%)",
A620&lt;=-0.7,"(79.9%-70%)",
A620&lt;=-0.6,"(69.9%-60%)",
A620&lt;=-0.5,"(59.9%-50%)",
A620&lt;=-0.4,"(49.9%-40%)",
A620&lt;=-0.3,"(39.9%-30%)",
A620&lt;=-0.2,"(29.9%-20%)",
A620&lt;=-0.1,"(19.9%-10%)",
A620&lt;0,"(9.9%-0.01%)",
A620&lt;=0.0999,"0%-9.9%",
A620&lt;=0.1999,"10%-19.9%",
A620&lt;=0.2999,"20%-29.9%",
A620&lt;=0.3999,"30%-39.9%",
A620&lt;=0.4999,"40%-49.9%",
A620&lt;=0.5999,"50%-59.9%",
A620&lt;=0.6999,"60%-69.9%",
A620&lt;=0.7999,"70%-79.9%",
A620&lt;=0.8999,"80%-89.9%",
A620&lt;=0.999,"90%-99.9%",
A620&lt;=5,"&gt;100%",
A620&gt;5,"&gt;500%"
)</f>
        <v>10%-19.9%</v>
      </c>
      <c r="H620" s="15">
        <f t="shared" si="30"/>
        <v>0.13591308206321803</v>
      </c>
      <c r="I620" s="15">
        <f t="shared" si="31"/>
        <v>0.13591308206321803</v>
      </c>
      <c r="J620" s="12">
        <f t="shared" si="29"/>
        <v>1</v>
      </c>
    </row>
    <row r="621" spans="1:10" x14ac:dyDescent="0.25">
      <c r="A621" s="50">
        <v>3.0289942111111112</v>
      </c>
      <c r="B621" s="12" t="s">
        <v>1130</v>
      </c>
      <c r="C621" s="18">
        <v>900</v>
      </c>
      <c r="D621" s="51">
        <v>3626.0947900000001</v>
      </c>
      <c r="G621" s="12" t="str" cm="1">
        <f t="array" ref="G621">_xlfn.IFS(
A621&lt;=-1,"(&gt;=100%)",
A621&lt;=-0.9,"(99.9%-90%)",
A621&lt;=-0.8,"(89.9%-80%)",
A621&lt;=-0.7,"(79.9%-70%)",
A621&lt;=-0.6,"(69.9%-60%)",
A621&lt;=-0.5,"(59.9%-50%)",
A621&lt;=-0.4,"(49.9%-40%)",
A621&lt;=-0.3,"(39.9%-30%)",
A621&lt;=-0.2,"(29.9%-20%)",
A621&lt;=-0.1,"(19.9%-10%)",
A621&lt;0,"(9.9%-0.01%)",
A621&lt;=0.0999,"0%-9.9%",
A621&lt;=0.1999,"10%-19.9%",
A621&lt;=0.2999,"20%-29.9%",
A621&lt;=0.3999,"30%-39.9%",
A621&lt;=0.4999,"40%-49.9%",
A621&lt;=0.5999,"50%-59.9%",
A621&lt;=0.6999,"60%-69.9%",
A621&lt;=0.7999,"70%-79.9%",
A621&lt;=0.8999,"80%-89.9%",
A621&lt;=0.999,"90%-99.9%",
A621&lt;=5,"&gt;100%",
A621&gt;5,"&gt;500%"
)</f>
        <v>&gt;100%</v>
      </c>
      <c r="H621" s="15">
        <f t="shared" si="30"/>
        <v>3.0289942111111112</v>
      </c>
      <c r="I621" s="15">
        <f t="shared" si="31"/>
        <v>3.0289942111111112</v>
      </c>
      <c r="J621" s="12">
        <f t="shared" si="29"/>
        <v>0</v>
      </c>
    </row>
    <row r="622" spans="1:10" x14ac:dyDescent="0.25">
      <c r="A622" s="50">
        <v>0.42577943000000007</v>
      </c>
      <c r="B622" s="12" t="s">
        <v>1131</v>
      </c>
      <c r="C622" s="18">
        <v>1000</v>
      </c>
      <c r="D622" s="51">
        <v>1425.77943</v>
      </c>
      <c r="G622" s="12" t="str" cm="1">
        <f t="array" ref="G622">_xlfn.IFS(
A622&lt;=-1,"(&gt;=100%)",
A622&lt;=-0.9,"(99.9%-90%)",
A622&lt;=-0.8,"(89.9%-80%)",
A622&lt;=-0.7,"(79.9%-70%)",
A622&lt;=-0.6,"(69.9%-60%)",
A622&lt;=-0.5,"(59.9%-50%)",
A622&lt;=-0.4,"(49.9%-40%)",
A622&lt;=-0.3,"(39.9%-30%)",
A622&lt;=-0.2,"(29.9%-20%)",
A622&lt;=-0.1,"(19.9%-10%)",
A622&lt;0,"(9.9%-0.01%)",
A622&lt;=0.0999,"0%-9.9%",
A622&lt;=0.1999,"10%-19.9%",
A622&lt;=0.2999,"20%-29.9%",
A622&lt;=0.3999,"30%-39.9%",
A622&lt;=0.4999,"40%-49.9%",
A622&lt;=0.5999,"50%-59.9%",
A622&lt;=0.6999,"60%-69.9%",
A622&lt;=0.7999,"70%-79.9%",
A622&lt;=0.8999,"80%-89.9%",
A622&lt;=0.999,"90%-99.9%",
A622&lt;=5,"&gt;100%",
A622&gt;5,"&gt;500%"
)</f>
        <v>40%-49.9%</v>
      </c>
      <c r="H622" s="15">
        <f t="shared" si="30"/>
        <v>0.42577943000000007</v>
      </c>
      <c r="I622" s="15">
        <f t="shared" si="31"/>
        <v>0.42577943000000007</v>
      </c>
      <c r="J622" s="12">
        <f t="shared" si="29"/>
        <v>1</v>
      </c>
    </row>
    <row r="623" spans="1:10" x14ac:dyDescent="0.25">
      <c r="A623" s="50">
        <v>0.44688717170330755</v>
      </c>
      <c r="B623" s="12" t="s">
        <v>1133</v>
      </c>
      <c r="C623" s="18">
        <v>1999.9999700000001</v>
      </c>
      <c r="D623" s="51">
        <v>2893.7743</v>
      </c>
      <c r="G623" s="12" t="str" cm="1">
        <f t="array" ref="G623">_xlfn.IFS(
A623&lt;=-1,"(&gt;=100%)",
A623&lt;=-0.9,"(99.9%-90%)",
A623&lt;=-0.8,"(89.9%-80%)",
A623&lt;=-0.7,"(79.9%-70%)",
A623&lt;=-0.6,"(69.9%-60%)",
A623&lt;=-0.5,"(59.9%-50%)",
A623&lt;=-0.4,"(49.9%-40%)",
A623&lt;=-0.3,"(39.9%-30%)",
A623&lt;=-0.2,"(29.9%-20%)",
A623&lt;=-0.1,"(19.9%-10%)",
A623&lt;0,"(9.9%-0.01%)",
A623&lt;=0.0999,"0%-9.9%",
A623&lt;=0.1999,"10%-19.9%",
A623&lt;=0.2999,"20%-29.9%",
A623&lt;=0.3999,"30%-39.9%",
A623&lt;=0.4999,"40%-49.9%",
A623&lt;=0.5999,"50%-59.9%",
A623&lt;=0.6999,"60%-69.9%",
A623&lt;=0.7999,"70%-79.9%",
A623&lt;=0.8999,"80%-89.9%",
A623&lt;=0.999,"90%-99.9%",
A623&lt;=5,"&gt;100%",
A623&gt;5,"&gt;500%"
)</f>
        <v>40%-49.9%</v>
      </c>
      <c r="H623" s="15">
        <f t="shared" si="30"/>
        <v>0.44688717170330755</v>
      </c>
      <c r="I623" s="15">
        <f t="shared" si="31"/>
        <v>0.44688717170330755</v>
      </c>
      <c r="J623" s="12">
        <f t="shared" si="29"/>
        <v>1</v>
      </c>
    </row>
    <row r="624" spans="1:10" x14ac:dyDescent="0.25">
      <c r="A624" s="50">
        <v>-0.25590502261851078</v>
      </c>
      <c r="B624" s="12" t="s">
        <v>1135</v>
      </c>
      <c r="C624" s="18">
        <v>6874.9</v>
      </c>
      <c r="D624" s="51">
        <v>5115.5785599999999</v>
      </c>
      <c r="G624" s="12" t="str" cm="1">
        <f t="array" ref="G624">_xlfn.IFS(
A624&lt;=-1,"(&gt;=100%)",
A624&lt;=-0.9,"(99.9%-90%)",
A624&lt;=-0.8,"(89.9%-80%)",
A624&lt;=-0.7,"(79.9%-70%)",
A624&lt;=-0.6,"(69.9%-60%)",
A624&lt;=-0.5,"(59.9%-50%)",
A624&lt;=-0.4,"(49.9%-40%)",
A624&lt;=-0.3,"(39.9%-30%)",
A624&lt;=-0.2,"(29.9%-20%)",
A624&lt;=-0.1,"(19.9%-10%)",
A624&lt;0,"(9.9%-0.01%)",
A624&lt;=0.0999,"0%-9.9%",
A624&lt;=0.1999,"10%-19.9%",
A624&lt;=0.2999,"20%-29.9%",
A624&lt;=0.3999,"30%-39.9%",
A624&lt;=0.4999,"40%-49.9%",
A624&lt;=0.5999,"50%-59.9%",
A624&lt;=0.6999,"60%-69.9%",
A624&lt;=0.7999,"70%-79.9%",
A624&lt;=0.8999,"80%-89.9%",
A624&lt;=0.999,"90%-99.9%",
A624&lt;=5,"&gt;100%",
A624&gt;5,"&gt;500%"
)</f>
        <v>(29.9%-20%)</v>
      </c>
      <c r="H624" s="15">
        <f t="shared" si="30"/>
        <v>-0.25590502261851078</v>
      </c>
      <c r="I624" s="15">
        <f t="shared" si="31"/>
        <v>-0.25590502261851078</v>
      </c>
      <c r="J624" s="12">
        <f t="shared" si="29"/>
        <v>1</v>
      </c>
    </row>
    <row r="625" spans="1:10" x14ac:dyDescent="0.25">
      <c r="A625" s="50">
        <v>-0.82992144012376068</v>
      </c>
      <c r="B625" s="12" t="s">
        <v>1138</v>
      </c>
      <c r="C625" s="18">
        <v>1422.1</v>
      </c>
      <c r="D625" s="51">
        <v>241.86872</v>
      </c>
      <c r="G625" s="12" t="str" cm="1">
        <f t="array" ref="G625">_xlfn.IFS(
A625&lt;=-1,"(&gt;=100%)",
A625&lt;=-0.9,"(99.9%-90%)",
A625&lt;=-0.8,"(89.9%-80%)",
A625&lt;=-0.7,"(79.9%-70%)",
A625&lt;=-0.6,"(69.9%-60%)",
A625&lt;=-0.5,"(59.9%-50%)",
A625&lt;=-0.4,"(49.9%-40%)",
A625&lt;=-0.3,"(39.9%-30%)",
A625&lt;=-0.2,"(29.9%-20%)",
A625&lt;=-0.1,"(19.9%-10%)",
A625&lt;0,"(9.9%-0.01%)",
A625&lt;=0.0999,"0%-9.9%",
A625&lt;=0.1999,"10%-19.9%",
A625&lt;=0.2999,"20%-29.9%",
A625&lt;=0.3999,"30%-39.9%",
A625&lt;=0.4999,"40%-49.9%",
A625&lt;=0.5999,"50%-59.9%",
A625&lt;=0.6999,"60%-69.9%",
A625&lt;=0.7999,"70%-79.9%",
A625&lt;=0.8999,"80%-89.9%",
A625&lt;=0.999,"90%-99.9%",
A625&lt;=5,"&gt;100%",
A625&gt;5,"&gt;500%"
)</f>
        <v>(89.9%-80%)</v>
      </c>
      <c r="H625" s="15">
        <f t="shared" si="30"/>
        <v>-0.82992144012376068</v>
      </c>
      <c r="I625" s="15">
        <f t="shared" si="31"/>
        <v>-0.82992144012376068</v>
      </c>
      <c r="J625" s="12">
        <f t="shared" si="29"/>
        <v>1</v>
      </c>
    </row>
    <row r="626" spans="1:10" x14ac:dyDescent="0.25">
      <c r="A626" s="50">
        <v>0.62623938477054963</v>
      </c>
      <c r="B626" s="12" t="s">
        <v>1139</v>
      </c>
      <c r="C626" s="18">
        <v>198.3</v>
      </c>
      <c r="D626" s="51">
        <v>322.48327</v>
      </c>
      <c r="G626" s="12" t="str" cm="1">
        <f t="array" ref="G626">_xlfn.IFS(
A626&lt;=-1,"(&gt;=100%)",
A626&lt;=-0.9,"(99.9%-90%)",
A626&lt;=-0.8,"(89.9%-80%)",
A626&lt;=-0.7,"(79.9%-70%)",
A626&lt;=-0.6,"(69.9%-60%)",
A626&lt;=-0.5,"(59.9%-50%)",
A626&lt;=-0.4,"(49.9%-40%)",
A626&lt;=-0.3,"(39.9%-30%)",
A626&lt;=-0.2,"(29.9%-20%)",
A626&lt;=-0.1,"(19.9%-10%)",
A626&lt;0,"(9.9%-0.01%)",
A626&lt;=0.0999,"0%-9.9%",
A626&lt;=0.1999,"10%-19.9%",
A626&lt;=0.2999,"20%-29.9%",
A626&lt;=0.3999,"30%-39.9%",
A626&lt;=0.4999,"40%-49.9%",
A626&lt;=0.5999,"50%-59.9%",
A626&lt;=0.6999,"60%-69.9%",
A626&lt;=0.7999,"70%-79.9%",
A626&lt;=0.8999,"80%-89.9%",
A626&lt;=0.999,"90%-99.9%",
A626&lt;=5,"&gt;100%",
A626&gt;5,"&gt;500%"
)</f>
        <v>60%-69.9%</v>
      </c>
      <c r="H626" s="15">
        <f t="shared" si="30"/>
        <v>0.62623938477054963</v>
      </c>
      <c r="I626" s="15">
        <f t="shared" si="31"/>
        <v>0.62623938477054963</v>
      </c>
      <c r="J626" s="12">
        <f t="shared" si="29"/>
        <v>1</v>
      </c>
    </row>
    <row r="627" spans="1:10" x14ac:dyDescent="0.25">
      <c r="A627" s="50">
        <v>3.0641196190866271</v>
      </c>
      <c r="B627" s="12" t="s">
        <v>1142</v>
      </c>
      <c r="C627" s="18">
        <v>488.3</v>
      </c>
      <c r="D627" s="51">
        <v>1984.5096100000001</v>
      </c>
      <c r="G627" s="12" t="str" cm="1">
        <f t="array" ref="G627">_xlfn.IFS(
A627&lt;=-1,"(&gt;=100%)",
A627&lt;=-0.9,"(99.9%-90%)",
A627&lt;=-0.8,"(89.9%-80%)",
A627&lt;=-0.7,"(79.9%-70%)",
A627&lt;=-0.6,"(69.9%-60%)",
A627&lt;=-0.5,"(59.9%-50%)",
A627&lt;=-0.4,"(49.9%-40%)",
A627&lt;=-0.3,"(39.9%-30%)",
A627&lt;=-0.2,"(29.9%-20%)",
A627&lt;=-0.1,"(19.9%-10%)",
A627&lt;0,"(9.9%-0.01%)",
A627&lt;=0.0999,"0%-9.9%",
A627&lt;=0.1999,"10%-19.9%",
A627&lt;=0.2999,"20%-29.9%",
A627&lt;=0.3999,"30%-39.9%",
A627&lt;=0.4999,"40%-49.9%",
A627&lt;=0.5999,"50%-59.9%",
A627&lt;=0.6999,"60%-69.9%",
A627&lt;=0.7999,"70%-79.9%",
A627&lt;=0.8999,"80%-89.9%",
A627&lt;=0.999,"90%-99.9%",
A627&lt;=5,"&gt;100%",
A627&gt;5,"&gt;500%"
)</f>
        <v>&gt;100%</v>
      </c>
      <c r="H627" s="15">
        <f t="shared" si="30"/>
        <v>3.0641196190866271</v>
      </c>
      <c r="I627" s="15">
        <f t="shared" si="31"/>
        <v>3.0641196190866271</v>
      </c>
      <c r="J627" s="12">
        <f t="shared" si="29"/>
        <v>0</v>
      </c>
    </row>
    <row r="628" spans="1:10" x14ac:dyDescent="0.25">
      <c r="A628" s="50">
        <v>18.83709337988827</v>
      </c>
      <c r="B628" s="12" t="s">
        <v>1144</v>
      </c>
      <c r="C628" s="18">
        <v>358</v>
      </c>
      <c r="D628" s="51">
        <v>7101.6794300000001</v>
      </c>
      <c r="G628" s="12" t="str" cm="1">
        <f t="array" ref="G628">_xlfn.IFS(
A628&lt;=-1,"(&gt;=100%)",
A628&lt;=-0.9,"(99.9%-90%)",
A628&lt;=-0.8,"(89.9%-80%)",
A628&lt;=-0.7,"(79.9%-70%)",
A628&lt;=-0.6,"(69.9%-60%)",
A628&lt;=-0.5,"(59.9%-50%)",
A628&lt;=-0.4,"(49.9%-40%)",
A628&lt;=-0.3,"(39.9%-30%)",
A628&lt;=-0.2,"(29.9%-20%)",
A628&lt;=-0.1,"(19.9%-10%)",
A628&lt;0,"(9.9%-0.01%)",
A628&lt;=0.0999,"0%-9.9%",
A628&lt;=0.1999,"10%-19.9%",
A628&lt;=0.2999,"20%-29.9%",
A628&lt;=0.3999,"30%-39.9%",
A628&lt;=0.4999,"40%-49.9%",
A628&lt;=0.5999,"50%-59.9%",
A628&lt;=0.6999,"60%-69.9%",
A628&lt;=0.7999,"70%-79.9%",
A628&lt;=0.8999,"80%-89.9%",
A628&lt;=0.999,"90%-99.9%",
A628&lt;=5,"&gt;100%",
A628&gt;5,"&gt;500%"
)</f>
        <v>&gt;500%</v>
      </c>
      <c r="H628" s="15">
        <f t="shared" si="30"/>
        <v>18.83709337988827</v>
      </c>
      <c r="I628" s="15">
        <f t="shared" si="31"/>
        <v>18.83709337988827</v>
      </c>
      <c r="J628" s="12">
        <f t="shared" si="29"/>
        <v>0</v>
      </c>
    </row>
    <row r="629" spans="1:10" x14ac:dyDescent="0.25">
      <c r="A629" s="50">
        <v>0.98262998000000001</v>
      </c>
      <c r="B629" s="12" t="s">
        <v>1146</v>
      </c>
      <c r="C629" s="18">
        <v>1500</v>
      </c>
      <c r="D629" s="51">
        <v>2973.94497</v>
      </c>
      <c r="G629" s="12" t="str" cm="1">
        <f t="array" ref="G629">_xlfn.IFS(
A629&lt;=-1,"(&gt;=100%)",
A629&lt;=-0.9,"(99.9%-90%)",
A629&lt;=-0.8,"(89.9%-80%)",
A629&lt;=-0.7,"(79.9%-70%)",
A629&lt;=-0.6,"(69.9%-60%)",
A629&lt;=-0.5,"(59.9%-50%)",
A629&lt;=-0.4,"(49.9%-40%)",
A629&lt;=-0.3,"(39.9%-30%)",
A629&lt;=-0.2,"(29.9%-20%)",
A629&lt;=-0.1,"(19.9%-10%)",
A629&lt;0,"(9.9%-0.01%)",
A629&lt;=0.0999,"0%-9.9%",
A629&lt;=0.1999,"10%-19.9%",
A629&lt;=0.2999,"20%-29.9%",
A629&lt;=0.3999,"30%-39.9%",
A629&lt;=0.4999,"40%-49.9%",
A629&lt;=0.5999,"50%-59.9%",
A629&lt;=0.6999,"60%-69.9%",
A629&lt;=0.7999,"70%-79.9%",
A629&lt;=0.8999,"80%-89.9%",
A629&lt;=0.999,"90%-99.9%",
A629&lt;=5,"&gt;100%",
A629&gt;5,"&gt;500%"
)</f>
        <v>90%-99.9%</v>
      </c>
      <c r="H629" s="15">
        <f t="shared" si="30"/>
        <v>0.98262998000000001</v>
      </c>
      <c r="I629" s="15">
        <f t="shared" si="31"/>
        <v>0.98262998000000001</v>
      </c>
      <c r="J629" s="12">
        <f t="shared" si="29"/>
        <v>1</v>
      </c>
    </row>
    <row r="630" spans="1:10" x14ac:dyDescent="0.25">
      <c r="A630" s="50">
        <v>-0.98741140829694318</v>
      </c>
      <c r="B630" s="12" t="s">
        <v>1148</v>
      </c>
      <c r="C630" s="18">
        <v>366.4</v>
      </c>
      <c r="D630" s="51">
        <v>4.6124600000000004</v>
      </c>
      <c r="G630" s="12" t="str" cm="1">
        <f t="array" ref="G630">_xlfn.IFS(
A630&lt;=-1,"(&gt;=100%)",
A630&lt;=-0.9,"(99.9%-90%)",
A630&lt;=-0.8,"(89.9%-80%)",
A630&lt;=-0.7,"(79.9%-70%)",
A630&lt;=-0.6,"(69.9%-60%)",
A630&lt;=-0.5,"(59.9%-50%)",
A630&lt;=-0.4,"(49.9%-40%)",
A630&lt;=-0.3,"(39.9%-30%)",
A630&lt;=-0.2,"(29.9%-20%)",
A630&lt;=-0.1,"(19.9%-10%)",
A630&lt;0,"(9.9%-0.01%)",
A630&lt;=0.0999,"0%-9.9%",
A630&lt;=0.1999,"10%-19.9%",
A630&lt;=0.2999,"20%-29.9%",
A630&lt;=0.3999,"30%-39.9%",
A630&lt;=0.4999,"40%-49.9%",
A630&lt;=0.5999,"50%-59.9%",
A630&lt;=0.6999,"60%-69.9%",
A630&lt;=0.7999,"70%-79.9%",
A630&lt;=0.8999,"80%-89.9%",
A630&lt;=0.999,"90%-99.9%",
A630&lt;=5,"&gt;100%",
A630&gt;5,"&gt;500%"
)</f>
        <v>(99.9%-90%)</v>
      </c>
      <c r="H630" s="15">
        <f t="shared" si="30"/>
        <v>-0.98741140829694318</v>
      </c>
      <c r="I630" s="15">
        <f t="shared" si="31"/>
        <v>-0.98741140829694318</v>
      </c>
      <c r="J630" s="12">
        <f t="shared" si="29"/>
        <v>0</v>
      </c>
    </row>
    <row r="631" spans="1:10" x14ac:dyDescent="0.25">
      <c r="A631" s="50">
        <v>1.7768992341356673</v>
      </c>
      <c r="B631" s="12" t="s">
        <v>1150</v>
      </c>
      <c r="C631" s="18">
        <v>91.4</v>
      </c>
      <c r="D631" s="51">
        <v>253.80859000000001</v>
      </c>
      <c r="G631" s="12" t="str" cm="1">
        <f t="array" ref="G631">_xlfn.IFS(
A631&lt;=-1,"(&gt;=100%)",
A631&lt;=-0.9,"(99.9%-90%)",
A631&lt;=-0.8,"(89.9%-80%)",
A631&lt;=-0.7,"(79.9%-70%)",
A631&lt;=-0.6,"(69.9%-60%)",
A631&lt;=-0.5,"(59.9%-50%)",
A631&lt;=-0.4,"(49.9%-40%)",
A631&lt;=-0.3,"(39.9%-30%)",
A631&lt;=-0.2,"(29.9%-20%)",
A631&lt;=-0.1,"(19.9%-10%)",
A631&lt;0,"(9.9%-0.01%)",
A631&lt;=0.0999,"0%-9.9%",
A631&lt;=0.1999,"10%-19.9%",
A631&lt;=0.2999,"20%-29.9%",
A631&lt;=0.3999,"30%-39.9%",
A631&lt;=0.4999,"40%-49.9%",
A631&lt;=0.5999,"50%-59.9%",
A631&lt;=0.6999,"60%-69.9%",
A631&lt;=0.7999,"70%-79.9%",
A631&lt;=0.8999,"80%-89.9%",
A631&lt;=0.999,"90%-99.9%",
A631&lt;=5,"&gt;100%",
A631&gt;5,"&gt;500%"
)</f>
        <v>&gt;100%</v>
      </c>
      <c r="H631" s="15">
        <f t="shared" si="30"/>
        <v>1.7768992341356673</v>
      </c>
      <c r="I631" s="15">
        <f t="shared" si="31"/>
        <v>1.7768992341356673</v>
      </c>
      <c r="J631" s="12">
        <f t="shared" si="29"/>
        <v>0</v>
      </c>
    </row>
    <row r="632" spans="1:10" x14ac:dyDescent="0.25">
      <c r="A632" s="50">
        <v>0.89172840519373231</v>
      </c>
      <c r="B632" s="12" t="s">
        <v>1152</v>
      </c>
      <c r="C632" s="18">
        <v>1299.9999700000001</v>
      </c>
      <c r="D632" s="51">
        <v>2459.2468699999999</v>
      </c>
      <c r="G632" s="12" t="str" cm="1">
        <f t="array" ref="G632">_xlfn.IFS(
A632&lt;=-1,"(&gt;=100%)",
A632&lt;=-0.9,"(99.9%-90%)",
A632&lt;=-0.8,"(89.9%-80%)",
A632&lt;=-0.7,"(79.9%-70%)",
A632&lt;=-0.6,"(69.9%-60%)",
A632&lt;=-0.5,"(59.9%-50%)",
A632&lt;=-0.4,"(49.9%-40%)",
A632&lt;=-0.3,"(39.9%-30%)",
A632&lt;=-0.2,"(29.9%-20%)",
A632&lt;=-0.1,"(19.9%-10%)",
A632&lt;0,"(9.9%-0.01%)",
A632&lt;=0.0999,"0%-9.9%",
A632&lt;=0.1999,"10%-19.9%",
A632&lt;=0.2999,"20%-29.9%",
A632&lt;=0.3999,"30%-39.9%",
A632&lt;=0.4999,"40%-49.9%",
A632&lt;=0.5999,"50%-59.9%",
A632&lt;=0.6999,"60%-69.9%",
A632&lt;=0.7999,"70%-79.9%",
A632&lt;=0.8999,"80%-89.9%",
A632&lt;=0.999,"90%-99.9%",
A632&lt;=5,"&gt;100%",
A632&gt;5,"&gt;500%"
)</f>
        <v>80%-89.9%</v>
      </c>
      <c r="H632" s="15">
        <f t="shared" si="30"/>
        <v>0.89172840519373231</v>
      </c>
      <c r="I632" s="15">
        <f t="shared" si="31"/>
        <v>0.89172840519373231</v>
      </c>
      <c r="J632" s="12">
        <f t="shared" si="29"/>
        <v>1</v>
      </c>
    </row>
    <row r="633" spans="1:10" x14ac:dyDescent="0.25">
      <c r="A633" s="50">
        <v>2.3619684542586727E-2</v>
      </c>
      <c r="B633" s="12" t="s">
        <v>1154</v>
      </c>
      <c r="C633" s="18">
        <v>158.5</v>
      </c>
      <c r="D633" s="51">
        <v>162.24372</v>
      </c>
      <c r="G633" s="12" t="str" cm="1">
        <f t="array" ref="G633">_xlfn.IFS(
A633&lt;=-1,"(&gt;=100%)",
A633&lt;=-0.9,"(99.9%-90%)",
A633&lt;=-0.8,"(89.9%-80%)",
A633&lt;=-0.7,"(79.9%-70%)",
A633&lt;=-0.6,"(69.9%-60%)",
A633&lt;=-0.5,"(59.9%-50%)",
A633&lt;=-0.4,"(49.9%-40%)",
A633&lt;=-0.3,"(39.9%-30%)",
A633&lt;=-0.2,"(29.9%-20%)",
A633&lt;=-0.1,"(19.9%-10%)",
A633&lt;0,"(9.9%-0.01%)",
A633&lt;=0.0999,"0%-9.9%",
A633&lt;=0.1999,"10%-19.9%",
A633&lt;=0.2999,"20%-29.9%",
A633&lt;=0.3999,"30%-39.9%",
A633&lt;=0.4999,"40%-49.9%",
A633&lt;=0.5999,"50%-59.9%",
A633&lt;=0.6999,"60%-69.9%",
A633&lt;=0.7999,"70%-79.9%",
A633&lt;=0.8999,"80%-89.9%",
A633&lt;=0.999,"90%-99.9%",
A633&lt;=5,"&gt;100%",
A633&gt;5,"&gt;500%"
)</f>
        <v>0%-9.9%</v>
      </c>
      <c r="H633" s="15">
        <f t="shared" si="30"/>
        <v>2.3619684542586727E-2</v>
      </c>
      <c r="I633" s="15">
        <f t="shared" si="31"/>
        <v>2.3619684542586727E-2</v>
      </c>
      <c r="J633" s="12">
        <f t="shared" si="29"/>
        <v>1</v>
      </c>
    </row>
    <row r="634" spans="1:10" x14ac:dyDescent="0.25">
      <c r="A634" s="50">
        <v>0.30753591928634555</v>
      </c>
      <c r="B634" s="12" t="s">
        <v>1156</v>
      </c>
      <c r="C634" s="18">
        <v>3508.7</v>
      </c>
      <c r="D634" s="51">
        <v>4587.7512800000004</v>
      </c>
      <c r="G634" s="12" t="str" cm="1">
        <f t="array" ref="G634">_xlfn.IFS(
A634&lt;=-1,"(&gt;=100%)",
A634&lt;=-0.9,"(99.9%-90%)",
A634&lt;=-0.8,"(89.9%-80%)",
A634&lt;=-0.7,"(79.9%-70%)",
A634&lt;=-0.6,"(69.9%-60%)",
A634&lt;=-0.5,"(59.9%-50%)",
A634&lt;=-0.4,"(49.9%-40%)",
A634&lt;=-0.3,"(39.9%-30%)",
A634&lt;=-0.2,"(29.9%-20%)",
A634&lt;=-0.1,"(19.9%-10%)",
A634&lt;0,"(9.9%-0.01%)",
A634&lt;=0.0999,"0%-9.9%",
A634&lt;=0.1999,"10%-19.9%",
A634&lt;=0.2999,"20%-29.9%",
A634&lt;=0.3999,"30%-39.9%",
A634&lt;=0.4999,"40%-49.9%",
A634&lt;=0.5999,"50%-59.9%",
A634&lt;=0.6999,"60%-69.9%",
A634&lt;=0.7999,"70%-79.9%",
A634&lt;=0.8999,"80%-89.9%",
A634&lt;=0.999,"90%-99.9%",
A634&lt;=5,"&gt;100%",
A634&gt;5,"&gt;500%"
)</f>
        <v>30%-39.9%</v>
      </c>
      <c r="H634" s="15">
        <f t="shared" si="30"/>
        <v>0.30753591928634555</v>
      </c>
      <c r="I634" s="15">
        <f t="shared" si="31"/>
        <v>0.30753591928634555</v>
      </c>
      <c r="J634" s="12">
        <f t="shared" si="29"/>
        <v>1</v>
      </c>
    </row>
    <row r="635" spans="1:10" x14ac:dyDescent="0.25">
      <c r="A635" s="50">
        <v>-0.14537683669366414</v>
      </c>
      <c r="B635" s="12" t="s">
        <v>1158</v>
      </c>
      <c r="C635" s="18">
        <v>3481.8</v>
      </c>
      <c r="D635" s="51">
        <v>2975.6269300000004</v>
      </c>
      <c r="G635" s="12" t="str" cm="1">
        <f t="array" ref="G635">_xlfn.IFS(
A635&lt;=-1,"(&gt;=100%)",
A635&lt;=-0.9,"(99.9%-90%)",
A635&lt;=-0.8,"(89.9%-80%)",
A635&lt;=-0.7,"(79.9%-70%)",
A635&lt;=-0.6,"(69.9%-60%)",
A635&lt;=-0.5,"(59.9%-50%)",
A635&lt;=-0.4,"(49.9%-40%)",
A635&lt;=-0.3,"(39.9%-30%)",
A635&lt;=-0.2,"(29.9%-20%)",
A635&lt;=-0.1,"(19.9%-10%)",
A635&lt;0,"(9.9%-0.01%)",
A635&lt;=0.0999,"0%-9.9%",
A635&lt;=0.1999,"10%-19.9%",
A635&lt;=0.2999,"20%-29.9%",
A635&lt;=0.3999,"30%-39.9%",
A635&lt;=0.4999,"40%-49.9%",
A635&lt;=0.5999,"50%-59.9%",
A635&lt;=0.6999,"60%-69.9%",
A635&lt;=0.7999,"70%-79.9%",
A635&lt;=0.8999,"80%-89.9%",
A635&lt;=0.999,"90%-99.9%",
A635&lt;=5,"&gt;100%",
A635&gt;5,"&gt;500%"
)</f>
        <v>(19.9%-10%)</v>
      </c>
      <c r="H635" s="15">
        <f t="shared" si="30"/>
        <v>-0.14537683669366414</v>
      </c>
      <c r="I635" s="15">
        <f t="shared" si="31"/>
        <v>-0.14537683669366414</v>
      </c>
      <c r="J635" s="12">
        <f t="shared" si="29"/>
        <v>1</v>
      </c>
    </row>
    <row r="636" spans="1:10" x14ac:dyDescent="0.25">
      <c r="A636" s="50">
        <v>0.34953917748917757</v>
      </c>
      <c r="B636" s="12" t="s">
        <v>1312</v>
      </c>
      <c r="C636" s="18">
        <v>508.2</v>
      </c>
      <c r="D636" s="51">
        <v>685.83581000000004</v>
      </c>
      <c r="G636" s="12" t="str" cm="1">
        <f t="array" ref="G636">_xlfn.IFS(
A636&lt;=-1,"(&gt;=100%)",
A636&lt;=-0.9,"(99.9%-90%)",
A636&lt;=-0.8,"(89.9%-80%)",
A636&lt;=-0.7,"(79.9%-70%)",
A636&lt;=-0.6,"(69.9%-60%)",
A636&lt;=-0.5,"(59.9%-50%)",
A636&lt;=-0.4,"(49.9%-40%)",
A636&lt;=-0.3,"(39.9%-30%)",
A636&lt;=-0.2,"(29.9%-20%)",
A636&lt;=-0.1,"(19.9%-10%)",
A636&lt;0,"(9.9%-0.01%)",
A636&lt;=0.0999,"0%-9.9%",
A636&lt;=0.1999,"10%-19.9%",
A636&lt;=0.2999,"20%-29.9%",
A636&lt;=0.3999,"30%-39.9%",
A636&lt;=0.4999,"40%-49.9%",
A636&lt;=0.5999,"50%-59.9%",
A636&lt;=0.6999,"60%-69.9%",
A636&lt;=0.7999,"70%-79.9%",
A636&lt;=0.8999,"80%-89.9%",
A636&lt;=0.999,"90%-99.9%",
A636&lt;=5,"&gt;100%",
A636&gt;5,"&gt;500%"
)</f>
        <v>30%-39.9%</v>
      </c>
      <c r="H636" s="15">
        <f t="shared" si="30"/>
        <v>0.34953917748917757</v>
      </c>
      <c r="I636" s="15">
        <f t="shared" si="31"/>
        <v>0.34953917748917757</v>
      </c>
      <c r="J636" s="12">
        <f t="shared" si="29"/>
        <v>1</v>
      </c>
    </row>
    <row r="637" spans="1:10" x14ac:dyDescent="0.25">
      <c r="A637" s="50">
        <v>0.65648342524509784</v>
      </c>
      <c r="B637" s="12" t="s">
        <v>1160</v>
      </c>
      <c r="C637" s="18">
        <v>652.79999999999995</v>
      </c>
      <c r="D637" s="51">
        <v>1081.3523799999998</v>
      </c>
      <c r="G637" s="12" t="str" cm="1">
        <f t="array" ref="G637">_xlfn.IFS(
A637&lt;=-1,"(&gt;=100%)",
A637&lt;=-0.9,"(99.9%-90%)",
A637&lt;=-0.8,"(89.9%-80%)",
A637&lt;=-0.7,"(79.9%-70%)",
A637&lt;=-0.6,"(69.9%-60%)",
A637&lt;=-0.5,"(59.9%-50%)",
A637&lt;=-0.4,"(49.9%-40%)",
A637&lt;=-0.3,"(39.9%-30%)",
A637&lt;=-0.2,"(29.9%-20%)",
A637&lt;=-0.1,"(19.9%-10%)",
A637&lt;0,"(9.9%-0.01%)",
A637&lt;=0.0999,"0%-9.9%",
A637&lt;=0.1999,"10%-19.9%",
A637&lt;=0.2999,"20%-29.9%",
A637&lt;=0.3999,"30%-39.9%",
A637&lt;=0.4999,"40%-49.9%",
A637&lt;=0.5999,"50%-59.9%",
A637&lt;=0.6999,"60%-69.9%",
A637&lt;=0.7999,"70%-79.9%",
A637&lt;=0.8999,"80%-89.9%",
A637&lt;=0.999,"90%-99.9%",
A637&lt;=5,"&gt;100%",
A637&gt;5,"&gt;500%"
)</f>
        <v>60%-69.9%</v>
      </c>
      <c r="H637" s="15">
        <f t="shared" si="30"/>
        <v>0.65648342524509784</v>
      </c>
      <c r="I637" s="15">
        <f t="shared" si="31"/>
        <v>0.65648342524509784</v>
      </c>
      <c r="J637" s="12">
        <f t="shared" si="29"/>
        <v>1</v>
      </c>
    </row>
    <row r="638" spans="1:10" x14ac:dyDescent="0.25">
      <c r="A638" s="50">
        <v>-5.0275068744271206E-2</v>
      </c>
      <c r="B638" s="12" t="s">
        <v>1313</v>
      </c>
      <c r="C638" s="18">
        <v>218.2</v>
      </c>
      <c r="D638" s="51">
        <v>207.22998000000001</v>
      </c>
      <c r="G638" s="12" t="str" cm="1">
        <f t="array" ref="G638">_xlfn.IFS(
A638&lt;=-1,"(&gt;=100%)",
A638&lt;=-0.9,"(99.9%-90%)",
A638&lt;=-0.8,"(89.9%-80%)",
A638&lt;=-0.7,"(79.9%-70%)",
A638&lt;=-0.6,"(69.9%-60%)",
A638&lt;=-0.5,"(59.9%-50%)",
A638&lt;=-0.4,"(49.9%-40%)",
A638&lt;=-0.3,"(39.9%-30%)",
A638&lt;=-0.2,"(29.9%-20%)",
A638&lt;=-0.1,"(19.9%-10%)",
A638&lt;0,"(9.9%-0.01%)",
A638&lt;=0.0999,"0%-9.9%",
A638&lt;=0.1999,"10%-19.9%",
A638&lt;=0.2999,"20%-29.9%",
A638&lt;=0.3999,"30%-39.9%",
A638&lt;=0.4999,"40%-49.9%",
A638&lt;=0.5999,"50%-59.9%",
A638&lt;=0.6999,"60%-69.9%",
A638&lt;=0.7999,"70%-79.9%",
A638&lt;=0.8999,"80%-89.9%",
A638&lt;=0.999,"90%-99.9%",
A638&lt;=5,"&gt;100%",
A638&gt;5,"&gt;500%"
)</f>
        <v>(9.9%-0.01%)</v>
      </c>
      <c r="H638" s="15">
        <f t="shared" si="30"/>
        <v>-5.0275068744271206E-2</v>
      </c>
      <c r="I638" s="15">
        <f t="shared" si="31"/>
        <v>-5.0275068744271206E-2</v>
      </c>
      <c r="J638" s="12">
        <f t="shared" si="29"/>
        <v>1</v>
      </c>
    </row>
    <row r="639" spans="1:10" x14ac:dyDescent="0.25">
      <c r="A639" s="50">
        <v>0.44676620331950195</v>
      </c>
      <c r="B639" s="12" t="s">
        <v>1163</v>
      </c>
      <c r="C639" s="18">
        <v>1446</v>
      </c>
      <c r="D639" s="51">
        <v>2092.0239299999998</v>
      </c>
      <c r="G639" s="12" t="str" cm="1">
        <f t="array" ref="G639">_xlfn.IFS(
A639&lt;=-1,"(&gt;=100%)",
A639&lt;=-0.9,"(99.9%-90%)",
A639&lt;=-0.8,"(89.9%-80%)",
A639&lt;=-0.7,"(79.9%-70%)",
A639&lt;=-0.6,"(69.9%-60%)",
A639&lt;=-0.5,"(59.9%-50%)",
A639&lt;=-0.4,"(49.9%-40%)",
A639&lt;=-0.3,"(39.9%-30%)",
A639&lt;=-0.2,"(29.9%-20%)",
A639&lt;=-0.1,"(19.9%-10%)",
A639&lt;0,"(9.9%-0.01%)",
A639&lt;=0.0999,"0%-9.9%",
A639&lt;=0.1999,"10%-19.9%",
A639&lt;=0.2999,"20%-29.9%",
A639&lt;=0.3999,"30%-39.9%",
A639&lt;=0.4999,"40%-49.9%",
A639&lt;=0.5999,"50%-59.9%",
A639&lt;=0.6999,"60%-69.9%",
A639&lt;=0.7999,"70%-79.9%",
A639&lt;=0.8999,"80%-89.9%",
A639&lt;=0.999,"90%-99.9%",
A639&lt;=5,"&gt;100%",
A639&gt;5,"&gt;500%"
)</f>
        <v>40%-49.9%</v>
      </c>
      <c r="H639" s="15">
        <f t="shared" si="30"/>
        <v>0.44676620331950195</v>
      </c>
      <c r="I639" s="15">
        <f t="shared" si="31"/>
        <v>0.44676620331950195</v>
      </c>
      <c r="J639" s="12">
        <f t="shared" si="29"/>
        <v>1</v>
      </c>
    </row>
    <row r="640" spans="1:10" x14ac:dyDescent="0.25">
      <c r="A640" s="50">
        <v>4.9570981468771369E-2</v>
      </c>
      <c r="B640" s="12" t="s">
        <v>1165</v>
      </c>
      <c r="C640" s="18">
        <v>728.5</v>
      </c>
      <c r="D640" s="51">
        <v>764.61245999999994</v>
      </c>
      <c r="G640" s="12" t="str" cm="1">
        <f t="array" ref="G640">_xlfn.IFS(
A640&lt;=-1,"(&gt;=100%)",
A640&lt;=-0.9,"(99.9%-90%)",
A640&lt;=-0.8,"(89.9%-80%)",
A640&lt;=-0.7,"(79.9%-70%)",
A640&lt;=-0.6,"(69.9%-60%)",
A640&lt;=-0.5,"(59.9%-50%)",
A640&lt;=-0.4,"(49.9%-40%)",
A640&lt;=-0.3,"(39.9%-30%)",
A640&lt;=-0.2,"(29.9%-20%)",
A640&lt;=-0.1,"(19.9%-10%)",
A640&lt;0,"(9.9%-0.01%)",
A640&lt;=0.0999,"0%-9.9%",
A640&lt;=0.1999,"10%-19.9%",
A640&lt;=0.2999,"20%-29.9%",
A640&lt;=0.3999,"30%-39.9%",
A640&lt;=0.4999,"40%-49.9%",
A640&lt;=0.5999,"50%-59.9%",
A640&lt;=0.6999,"60%-69.9%",
A640&lt;=0.7999,"70%-79.9%",
A640&lt;=0.8999,"80%-89.9%",
A640&lt;=0.999,"90%-99.9%",
A640&lt;=5,"&gt;100%",
A640&gt;5,"&gt;500%"
)</f>
        <v>0%-9.9%</v>
      </c>
      <c r="H640" s="15">
        <f t="shared" si="30"/>
        <v>4.9570981468771369E-2</v>
      </c>
      <c r="I640" s="15">
        <f t="shared" si="31"/>
        <v>4.9570981468771369E-2</v>
      </c>
      <c r="J640" s="12">
        <f t="shared" si="29"/>
        <v>1</v>
      </c>
    </row>
    <row r="641" spans="1:10" x14ac:dyDescent="0.25">
      <c r="A641" s="50">
        <v>0.224580750383233</v>
      </c>
      <c r="B641" s="12" t="s">
        <v>1314</v>
      </c>
      <c r="C641" s="18">
        <v>3979.3</v>
      </c>
      <c r="D641" s="51">
        <v>4872.9741799999993</v>
      </c>
      <c r="G641" s="12" t="str" cm="1">
        <f t="array" ref="G641">_xlfn.IFS(
A641&lt;=-1,"(&gt;=100%)",
A641&lt;=-0.9,"(99.9%-90%)",
A641&lt;=-0.8,"(89.9%-80%)",
A641&lt;=-0.7,"(79.9%-70%)",
A641&lt;=-0.6,"(69.9%-60%)",
A641&lt;=-0.5,"(59.9%-50%)",
A641&lt;=-0.4,"(49.9%-40%)",
A641&lt;=-0.3,"(39.9%-30%)",
A641&lt;=-0.2,"(29.9%-20%)",
A641&lt;=-0.1,"(19.9%-10%)",
A641&lt;0,"(9.9%-0.01%)",
A641&lt;=0.0999,"0%-9.9%",
A641&lt;=0.1999,"10%-19.9%",
A641&lt;=0.2999,"20%-29.9%",
A641&lt;=0.3999,"30%-39.9%",
A641&lt;=0.4999,"40%-49.9%",
A641&lt;=0.5999,"50%-59.9%",
A641&lt;=0.6999,"60%-69.9%",
A641&lt;=0.7999,"70%-79.9%",
A641&lt;=0.8999,"80%-89.9%",
A641&lt;=0.999,"90%-99.9%",
A641&lt;=5,"&gt;100%",
A641&gt;5,"&gt;500%"
)</f>
        <v>20%-29.9%</v>
      </c>
      <c r="H641" s="15">
        <f t="shared" si="30"/>
        <v>0.224580750383233</v>
      </c>
      <c r="I641" s="15">
        <f t="shared" si="31"/>
        <v>0.224580750383233</v>
      </c>
      <c r="J641" s="12">
        <f t="shared" si="29"/>
        <v>1</v>
      </c>
    </row>
    <row r="642" spans="1:10" x14ac:dyDescent="0.25">
      <c r="A642" s="50">
        <v>0.46345478751311653</v>
      </c>
      <c r="B642" s="12" t="s">
        <v>1317</v>
      </c>
      <c r="C642" s="18">
        <v>3812</v>
      </c>
      <c r="D642" s="51">
        <v>5578.6896500000003</v>
      </c>
      <c r="G642" s="12" t="str" cm="1">
        <f t="array" ref="G642">_xlfn.IFS(
A642&lt;=-1,"(&gt;=100%)",
A642&lt;=-0.9,"(99.9%-90%)",
A642&lt;=-0.8,"(89.9%-80%)",
A642&lt;=-0.7,"(79.9%-70%)",
A642&lt;=-0.6,"(69.9%-60%)",
A642&lt;=-0.5,"(59.9%-50%)",
A642&lt;=-0.4,"(49.9%-40%)",
A642&lt;=-0.3,"(39.9%-30%)",
A642&lt;=-0.2,"(29.9%-20%)",
A642&lt;=-0.1,"(19.9%-10%)",
A642&lt;0,"(9.9%-0.01%)",
A642&lt;=0.0999,"0%-9.9%",
A642&lt;=0.1999,"10%-19.9%",
A642&lt;=0.2999,"20%-29.9%",
A642&lt;=0.3999,"30%-39.9%",
A642&lt;=0.4999,"40%-49.9%",
A642&lt;=0.5999,"50%-59.9%",
A642&lt;=0.6999,"60%-69.9%",
A642&lt;=0.7999,"70%-79.9%",
A642&lt;=0.8999,"80%-89.9%",
A642&lt;=0.999,"90%-99.9%",
A642&lt;=5,"&gt;100%",
A642&gt;5,"&gt;500%"
)</f>
        <v>40%-49.9%</v>
      </c>
      <c r="H642" s="15">
        <f t="shared" si="30"/>
        <v>0.46345478751311653</v>
      </c>
      <c r="I642" s="15">
        <f t="shared" si="31"/>
        <v>0.46345478751311653</v>
      </c>
      <c r="J642" s="12">
        <f t="shared" si="29"/>
        <v>1</v>
      </c>
    </row>
    <row r="643" spans="1:10" x14ac:dyDescent="0.25">
      <c r="A643" s="50">
        <v>0.47428128284941545</v>
      </c>
      <c r="B643" s="12" t="s">
        <v>1315</v>
      </c>
      <c r="C643" s="18">
        <v>1959.7</v>
      </c>
      <c r="D643" s="51">
        <v>2889.1490299999996</v>
      </c>
      <c r="G643" s="12" t="str" cm="1">
        <f t="array" ref="G643">_xlfn.IFS(
A643&lt;=-1,"(&gt;=100%)",
A643&lt;=-0.9,"(99.9%-90%)",
A643&lt;=-0.8,"(89.9%-80%)",
A643&lt;=-0.7,"(79.9%-70%)",
A643&lt;=-0.6,"(69.9%-60%)",
A643&lt;=-0.5,"(59.9%-50%)",
A643&lt;=-0.4,"(49.9%-40%)",
A643&lt;=-0.3,"(39.9%-30%)",
A643&lt;=-0.2,"(29.9%-20%)",
A643&lt;=-0.1,"(19.9%-10%)",
A643&lt;0,"(9.9%-0.01%)",
A643&lt;=0.0999,"0%-9.9%",
A643&lt;=0.1999,"10%-19.9%",
A643&lt;=0.2999,"20%-29.9%",
A643&lt;=0.3999,"30%-39.9%",
A643&lt;=0.4999,"40%-49.9%",
A643&lt;=0.5999,"50%-59.9%",
A643&lt;=0.6999,"60%-69.9%",
A643&lt;=0.7999,"70%-79.9%",
A643&lt;=0.8999,"80%-89.9%",
A643&lt;=0.999,"90%-99.9%",
A643&lt;=5,"&gt;100%",
A643&gt;5,"&gt;500%"
)</f>
        <v>40%-49.9%</v>
      </c>
      <c r="H643" s="15">
        <f t="shared" si="30"/>
        <v>0.47428128284941545</v>
      </c>
      <c r="I643" s="15">
        <f t="shared" si="31"/>
        <v>0.47428128284941545</v>
      </c>
      <c r="J643" s="12">
        <f t="shared" si="29"/>
        <v>1</v>
      </c>
    </row>
    <row r="644" spans="1:10" x14ac:dyDescent="0.25">
      <c r="A644" s="50">
        <v>0.56814939700916522</v>
      </c>
      <c r="B644" s="12" t="s">
        <v>1316</v>
      </c>
      <c r="C644" s="18">
        <v>829.2</v>
      </c>
      <c r="D644" s="51">
        <v>1300.3094799999999</v>
      </c>
      <c r="G644" s="12" t="str" cm="1">
        <f t="array" ref="G644">_xlfn.IFS(
A644&lt;=-1,"(&gt;=100%)",
A644&lt;=-0.9,"(99.9%-90%)",
A644&lt;=-0.8,"(89.9%-80%)",
A644&lt;=-0.7,"(79.9%-70%)",
A644&lt;=-0.6,"(69.9%-60%)",
A644&lt;=-0.5,"(59.9%-50%)",
A644&lt;=-0.4,"(49.9%-40%)",
A644&lt;=-0.3,"(39.9%-30%)",
A644&lt;=-0.2,"(29.9%-20%)",
A644&lt;=-0.1,"(19.9%-10%)",
A644&lt;0,"(9.9%-0.01%)",
A644&lt;=0.0999,"0%-9.9%",
A644&lt;=0.1999,"10%-19.9%",
A644&lt;=0.2999,"20%-29.9%",
A644&lt;=0.3999,"30%-39.9%",
A644&lt;=0.4999,"40%-49.9%",
A644&lt;=0.5999,"50%-59.9%",
A644&lt;=0.6999,"60%-69.9%",
A644&lt;=0.7999,"70%-79.9%",
A644&lt;=0.8999,"80%-89.9%",
A644&lt;=0.999,"90%-99.9%",
A644&lt;=5,"&gt;100%",
A644&gt;5,"&gt;500%"
)</f>
        <v>50%-59.9%</v>
      </c>
      <c r="H644" s="15">
        <f t="shared" si="30"/>
        <v>0.56814939700916522</v>
      </c>
      <c r="I644" s="15">
        <f t="shared" si="31"/>
        <v>0.56814939700916522</v>
      </c>
      <c r="J644" s="12">
        <f t="shared" ref="J644:J707" si="32">IF(ISNUMBER(I644),IF(AND(I644&gt;=($M$14-$M$13),I644&lt;=($M$14+$M$13)),1,0),"")</f>
        <v>1</v>
      </c>
    </row>
    <row r="645" spans="1:10" x14ac:dyDescent="0.25">
      <c r="A645" s="50">
        <v>0.36055632635716561</v>
      </c>
      <c r="B645" s="12" t="s">
        <v>1170</v>
      </c>
      <c r="C645" s="18">
        <v>3765.2</v>
      </c>
      <c r="D645" s="51">
        <v>5122.7666799999997</v>
      </c>
      <c r="G645" s="12" t="str" cm="1">
        <f t="array" ref="G645">_xlfn.IFS(
A645&lt;=-1,"(&gt;=100%)",
A645&lt;=-0.9,"(99.9%-90%)",
A645&lt;=-0.8,"(89.9%-80%)",
A645&lt;=-0.7,"(79.9%-70%)",
A645&lt;=-0.6,"(69.9%-60%)",
A645&lt;=-0.5,"(59.9%-50%)",
A645&lt;=-0.4,"(49.9%-40%)",
A645&lt;=-0.3,"(39.9%-30%)",
A645&lt;=-0.2,"(29.9%-20%)",
A645&lt;=-0.1,"(19.9%-10%)",
A645&lt;0,"(9.9%-0.01%)",
A645&lt;=0.0999,"0%-9.9%",
A645&lt;=0.1999,"10%-19.9%",
A645&lt;=0.2999,"20%-29.9%",
A645&lt;=0.3999,"30%-39.9%",
A645&lt;=0.4999,"40%-49.9%",
A645&lt;=0.5999,"50%-59.9%",
A645&lt;=0.6999,"60%-69.9%",
A645&lt;=0.7999,"70%-79.9%",
A645&lt;=0.8999,"80%-89.9%",
A645&lt;=0.999,"90%-99.9%",
A645&lt;=5,"&gt;100%",
A645&gt;5,"&gt;500%"
)</f>
        <v>30%-39.9%</v>
      </c>
      <c r="H645" s="15">
        <f t="shared" si="30"/>
        <v>0.36055632635716561</v>
      </c>
      <c r="I645" s="15">
        <f t="shared" si="31"/>
        <v>0.36055632635716561</v>
      </c>
      <c r="J645" s="12">
        <f t="shared" si="32"/>
        <v>1</v>
      </c>
    </row>
    <row r="646" spans="1:10" x14ac:dyDescent="0.25">
      <c r="A646" s="50">
        <v>-0.6099643485304328</v>
      </c>
      <c r="B646" s="12" t="s">
        <v>1172</v>
      </c>
      <c r="C646" s="18">
        <v>864.2</v>
      </c>
      <c r="D646" s="51">
        <v>337.06880999999998</v>
      </c>
      <c r="G646" s="12" t="str" cm="1">
        <f t="array" ref="G646">_xlfn.IFS(
A646&lt;=-1,"(&gt;=100%)",
A646&lt;=-0.9,"(99.9%-90%)",
A646&lt;=-0.8,"(89.9%-80%)",
A646&lt;=-0.7,"(79.9%-70%)",
A646&lt;=-0.6,"(69.9%-60%)",
A646&lt;=-0.5,"(59.9%-50%)",
A646&lt;=-0.4,"(49.9%-40%)",
A646&lt;=-0.3,"(39.9%-30%)",
A646&lt;=-0.2,"(29.9%-20%)",
A646&lt;=-0.1,"(19.9%-10%)",
A646&lt;0,"(9.9%-0.01%)",
A646&lt;=0.0999,"0%-9.9%",
A646&lt;=0.1999,"10%-19.9%",
A646&lt;=0.2999,"20%-29.9%",
A646&lt;=0.3999,"30%-39.9%",
A646&lt;=0.4999,"40%-49.9%",
A646&lt;=0.5999,"50%-59.9%",
A646&lt;=0.6999,"60%-69.9%",
A646&lt;=0.7999,"70%-79.9%",
A646&lt;=0.8999,"80%-89.9%",
A646&lt;=0.999,"90%-99.9%",
A646&lt;=5,"&gt;100%",
A646&gt;5,"&gt;500%"
)</f>
        <v>(69.9%-60%)</v>
      </c>
      <c r="H646" s="15">
        <f t="shared" si="30"/>
        <v>-0.6099643485304328</v>
      </c>
      <c r="I646" s="15">
        <f t="shared" si="31"/>
        <v>-0.6099643485304328</v>
      </c>
      <c r="J646" s="12">
        <f t="shared" si="32"/>
        <v>1</v>
      </c>
    </row>
    <row r="647" spans="1:10" x14ac:dyDescent="0.25">
      <c r="A647" s="50">
        <v>-0.15210120206067529</v>
      </c>
      <c r="B647" s="12" t="s">
        <v>1174</v>
      </c>
      <c r="C647" s="18">
        <v>174.7</v>
      </c>
      <c r="D647" s="51">
        <v>148.12792000000002</v>
      </c>
      <c r="G647" s="12" t="str" cm="1">
        <f t="array" ref="G647">_xlfn.IFS(
A647&lt;=-1,"(&gt;=100%)",
A647&lt;=-0.9,"(99.9%-90%)",
A647&lt;=-0.8,"(89.9%-80%)",
A647&lt;=-0.7,"(79.9%-70%)",
A647&lt;=-0.6,"(69.9%-60%)",
A647&lt;=-0.5,"(59.9%-50%)",
A647&lt;=-0.4,"(49.9%-40%)",
A647&lt;=-0.3,"(39.9%-30%)",
A647&lt;=-0.2,"(29.9%-20%)",
A647&lt;=-0.1,"(19.9%-10%)",
A647&lt;0,"(9.9%-0.01%)",
A647&lt;=0.0999,"0%-9.9%",
A647&lt;=0.1999,"10%-19.9%",
A647&lt;=0.2999,"20%-29.9%",
A647&lt;=0.3999,"30%-39.9%",
A647&lt;=0.4999,"40%-49.9%",
A647&lt;=0.5999,"50%-59.9%",
A647&lt;=0.6999,"60%-69.9%",
A647&lt;=0.7999,"70%-79.9%",
A647&lt;=0.8999,"80%-89.9%",
A647&lt;=0.999,"90%-99.9%",
A647&lt;=5,"&gt;100%",
A647&gt;5,"&gt;500%"
)</f>
        <v>(19.9%-10%)</v>
      </c>
      <c r="H647" s="15">
        <f t="shared" si="30"/>
        <v>-0.15210120206067529</v>
      </c>
      <c r="I647" s="15">
        <f t="shared" si="31"/>
        <v>-0.15210120206067529</v>
      </c>
      <c r="J647" s="12">
        <f t="shared" si="32"/>
        <v>1</v>
      </c>
    </row>
    <row r="648" spans="1:10" x14ac:dyDescent="0.25">
      <c r="A648" s="50">
        <v>0.45574479203697116</v>
      </c>
      <c r="B648" s="12" t="s">
        <v>1176</v>
      </c>
      <c r="C648" s="18">
        <v>281.3</v>
      </c>
      <c r="D648" s="51">
        <v>409.50101000000001</v>
      </c>
      <c r="G648" s="12" t="str" cm="1">
        <f t="array" ref="G648">_xlfn.IFS(
A648&lt;=-1,"(&gt;=100%)",
A648&lt;=-0.9,"(99.9%-90%)",
A648&lt;=-0.8,"(89.9%-80%)",
A648&lt;=-0.7,"(79.9%-70%)",
A648&lt;=-0.6,"(69.9%-60%)",
A648&lt;=-0.5,"(59.9%-50%)",
A648&lt;=-0.4,"(49.9%-40%)",
A648&lt;=-0.3,"(39.9%-30%)",
A648&lt;=-0.2,"(29.9%-20%)",
A648&lt;=-0.1,"(19.9%-10%)",
A648&lt;0,"(9.9%-0.01%)",
A648&lt;=0.0999,"0%-9.9%",
A648&lt;=0.1999,"10%-19.9%",
A648&lt;=0.2999,"20%-29.9%",
A648&lt;=0.3999,"30%-39.9%",
A648&lt;=0.4999,"40%-49.9%",
A648&lt;=0.5999,"50%-59.9%",
A648&lt;=0.6999,"60%-69.9%",
A648&lt;=0.7999,"70%-79.9%",
A648&lt;=0.8999,"80%-89.9%",
A648&lt;=0.999,"90%-99.9%",
A648&lt;=5,"&gt;100%",
A648&gt;5,"&gt;500%"
)</f>
        <v>40%-49.9%</v>
      </c>
      <c r="H648" s="15">
        <f t="shared" si="30"/>
        <v>0.45574479203697116</v>
      </c>
      <c r="I648" s="15">
        <f t="shared" si="31"/>
        <v>0.45574479203697116</v>
      </c>
      <c r="J648" s="12">
        <f t="shared" si="32"/>
        <v>1</v>
      </c>
    </row>
    <row r="649" spans="1:10" x14ac:dyDescent="0.25">
      <c r="A649" s="50">
        <v>0.30157847260653031</v>
      </c>
      <c r="B649" s="12" t="s">
        <v>1178</v>
      </c>
      <c r="C649" s="18">
        <v>180.7</v>
      </c>
      <c r="D649" s="51">
        <v>235.19523000000001</v>
      </c>
      <c r="G649" s="12" t="str" cm="1">
        <f t="array" ref="G649">_xlfn.IFS(
A649&lt;=-1,"(&gt;=100%)",
A649&lt;=-0.9,"(99.9%-90%)",
A649&lt;=-0.8,"(89.9%-80%)",
A649&lt;=-0.7,"(79.9%-70%)",
A649&lt;=-0.6,"(69.9%-60%)",
A649&lt;=-0.5,"(59.9%-50%)",
A649&lt;=-0.4,"(49.9%-40%)",
A649&lt;=-0.3,"(39.9%-30%)",
A649&lt;=-0.2,"(29.9%-20%)",
A649&lt;=-0.1,"(19.9%-10%)",
A649&lt;0,"(9.9%-0.01%)",
A649&lt;=0.0999,"0%-9.9%",
A649&lt;=0.1999,"10%-19.9%",
A649&lt;=0.2999,"20%-29.9%",
A649&lt;=0.3999,"30%-39.9%",
A649&lt;=0.4999,"40%-49.9%",
A649&lt;=0.5999,"50%-59.9%",
A649&lt;=0.6999,"60%-69.9%",
A649&lt;=0.7999,"70%-79.9%",
A649&lt;=0.8999,"80%-89.9%",
A649&lt;=0.999,"90%-99.9%",
A649&lt;=5,"&gt;100%",
A649&gt;5,"&gt;500%"
)</f>
        <v>30%-39.9%</v>
      </c>
      <c r="H649" s="15">
        <f t="shared" si="30"/>
        <v>0.30157847260653031</v>
      </c>
      <c r="I649" s="15">
        <f t="shared" si="31"/>
        <v>0.30157847260653031</v>
      </c>
      <c r="J649" s="12">
        <f t="shared" si="32"/>
        <v>1</v>
      </c>
    </row>
    <row r="650" spans="1:10" x14ac:dyDescent="0.25">
      <c r="A650" s="50">
        <v>-9.6019504643962791E-2</v>
      </c>
      <c r="B650" s="12" t="s">
        <v>1180</v>
      </c>
      <c r="C650" s="18">
        <v>96.9</v>
      </c>
      <c r="D650" s="51">
        <v>87.595710000000011</v>
      </c>
      <c r="G650" s="12" t="str" cm="1">
        <f t="array" ref="G650">_xlfn.IFS(
A650&lt;=-1,"(&gt;=100%)",
A650&lt;=-0.9,"(99.9%-90%)",
A650&lt;=-0.8,"(89.9%-80%)",
A650&lt;=-0.7,"(79.9%-70%)",
A650&lt;=-0.6,"(69.9%-60%)",
A650&lt;=-0.5,"(59.9%-50%)",
A650&lt;=-0.4,"(49.9%-40%)",
A650&lt;=-0.3,"(39.9%-30%)",
A650&lt;=-0.2,"(29.9%-20%)",
A650&lt;=-0.1,"(19.9%-10%)",
A650&lt;0,"(9.9%-0.01%)",
A650&lt;=0.0999,"0%-9.9%",
A650&lt;=0.1999,"10%-19.9%",
A650&lt;=0.2999,"20%-29.9%",
A650&lt;=0.3999,"30%-39.9%",
A650&lt;=0.4999,"40%-49.9%",
A650&lt;=0.5999,"50%-59.9%",
A650&lt;=0.6999,"60%-69.9%",
A650&lt;=0.7999,"70%-79.9%",
A650&lt;=0.8999,"80%-89.9%",
A650&lt;=0.999,"90%-99.9%",
A650&lt;=5,"&gt;100%",
A650&gt;5,"&gt;500%"
)</f>
        <v>(9.9%-0.01%)</v>
      </c>
      <c r="H650" s="15">
        <f t="shared" si="30"/>
        <v>-9.6019504643962791E-2</v>
      </c>
      <c r="I650" s="15">
        <f t="shared" si="31"/>
        <v>-9.6019504643962791E-2</v>
      </c>
      <c r="J650" s="12">
        <f t="shared" si="32"/>
        <v>1</v>
      </c>
    </row>
    <row r="651" spans="1:10" x14ac:dyDescent="0.25">
      <c r="A651" s="50">
        <v>7.0475064267352255E-2</v>
      </c>
      <c r="B651" s="12" t="s">
        <v>1182</v>
      </c>
      <c r="C651" s="18">
        <v>155.6</v>
      </c>
      <c r="D651" s="51">
        <v>166.56592000000001</v>
      </c>
      <c r="G651" s="12" t="str" cm="1">
        <f t="array" ref="G651">_xlfn.IFS(
A651&lt;=-1,"(&gt;=100%)",
A651&lt;=-0.9,"(99.9%-90%)",
A651&lt;=-0.8,"(89.9%-80%)",
A651&lt;=-0.7,"(79.9%-70%)",
A651&lt;=-0.6,"(69.9%-60%)",
A651&lt;=-0.5,"(59.9%-50%)",
A651&lt;=-0.4,"(49.9%-40%)",
A651&lt;=-0.3,"(39.9%-30%)",
A651&lt;=-0.2,"(29.9%-20%)",
A651&lt;=-0.1,"(19.9%-10%)",
A651&lt;0,"(9.9%-0.01%)",
A651&lt;=0.0999,"0%-9.9%",
A651&lt;=0.1999,"10%-19.9%",
A651&lt;=0.2999,"20%-29.9%",
A651&lt;=0.3999,"30%-39.9%",
A651&lt;=0.4999,"40%-49.9%",
A651&lt;=0.5999,"50%-59.9%",
A651&lt;=0.6999,"60%-69.9%",
A651&lt;=0.7999,"70%-79.9%",
A651&lt;=0.8999,"80%-89.9%",
A651&lt;=0.999,"90%-99.9%",
A651&lt;=5,"&gt;100%",
A651&gt;5,"&gt;500%"
)</f>
        <v>0%-9.9%</v>
      </c>
      <c r="H651" s="15">
        <f t="shared" si="30"/>
        <v>7.0475064267352255E-2</v>
      </c>
      <c r="I651" s="15">
        <f t="shared" si="31"/>
        <v>7.0475064267352255E-2</v>
      </c>
      <c r="J651" s="12">
        <f t="shared" si="32"/>
        <v>1</v>
      </c>
    </row>
    <row r="652" spans="1:10" x14ac:dyDescent="0.25">
      <c r="A652" s="50">
        <v>0.98710028551215312</v>
      </c>
      <c r="B652" s="12" t="s">
        <v>1184</v>
      </c>
      <c r="C652" s="18">
        <v>3957.8</v>
      </c>
      <c r="D652" s="51">
        <v>7864.5455099999999</v>
      </c>
      <c r="G652" s="12" t="str" cm="1">
        <f t="array" ref="G652">_xlfn.IFS(
A652&lt;=-1,"(&gt;=100%)",
A652&lt;=-0.9,"(99.9%-90%)",
A652&lt;=-0.8,"(89.9%-80%)",
A652&lt;=-0.7,"(79.9%-70%)",
A652&lt;=-0.6,"(69.9%-60%)",
A652&lt;=-0.5,"(59.9%-50%)",
A652&lt;=-0.4,"(49.9%-40%)",
A652&lt;=-0.3,"(39.9%-30%)",
A652&lt;=-0.2,"(29.9%-20%)",
A652&lt;=-0.1,"(19.9%-10%)",
A652&lt;0,"(9.9%-0.01%)",
A652&lt;=0.0999,"0%-9.9%",
A652&lt;=0.1999,"10%-19.9%",
A652&lt;=0.2999,"20%-29.9%",
A652&lt;=0.3999,"30%-39.9%",
A652&lt;=0.4999,"40%-49.9%",
A652&lt;=0.5999,"50%-59.9%",
A652&lt;=0.6999,"60%-69.9%",
A652&lt;=0.7999,"70%-79.9%",
A652&lt;=0.8999,"80%-89.9%",
A652&lt;=0.999,"90%-99.9%",
A652&lt;=5,"&gt;100%",
A652&gt;5,"&gt;500%"
)</f>
        <v>90%-99.9%</v>
      </c>
      <c r="H652" s="15">
        <f t="shared" si="30"/>
        <v>0.98710028551215312</v>
      </c>
      <c r="I652" s="15">
        <f t="shared" si="31"/>
        <v>0.98710028551215312</v>
      </c>
      <c r="J652" s="12">
        <f t="shared" si="32"/>
        <v>1</v>
      </c>
    </row>
    <row r="653" spans="1:10" x14ac:dyDescent="0.25">
      <c r="A653" s="50">
        <v>-0.79616308623298027</v>
      </c>
      <c r="B653" s="12" t="s">
        <v>1186</v>
      </c>
      <c r="C653" s="18">
        <v>661</v>
      </c>
      <c r="D653" s="51">
        <v>134.73620000000003</v>
      </c>
      <c r="G653" s="12" t="str" cm="1">
        <f t="array" ref="G653">_xlfn.IFS(
A653&lt;=-1,"(&gt;=100%)",
A653&lt;=-0.9,"(99.9%-90%)",
A653&lt;=-0.8,"(89.9%-80%)",
A653&lt;=-0.7,"(79.9%-70%)",
A653&lt;=-0.6,"(69.9%-60%)",
A653&lt;=-0.5,"(59.9%-50%)",
A653&lt;=-0.4,"(49.9%-40%)",
A653&lt;=-0.3,"(39.9%-30%)",
A653&lt;=-0.2,"(29.9%-20%)",
A653&lt;=-0.1,"(19.9%-10%)",
A653&lt;0,"(9.9%-0.01%)",
A653&lt;=0.0999,"0%-9.9%",
A653&lt;=0.1999,"10%-19.9%",
A653&lt;=0.2999,"20%-29.9%",
A653&lt;=0.3999,"30%-39.9%",
A653&lt;=0.4999,"40%-49.9%",
A653&lt;=0.5999,"50%-59.9%",
A653&lt;=0.6999,"60%-69.9%",
A653&lt;=0.7999,"70%-79.9%",
A653&lt;=0.8999,"80%-89.9%",
A653&lt;=0.999,"90%-99.9%",
A653&lt;=5,"&gt;100%",
A653&gt;5,"&gt;500%"
)</f>
        <v>(79.9%-70%)</v>
      </c>
      <c r="H653" s="15">
        <f t="shared" si="30"/>
        <v>-0.79616308623298027</v>
      </c>
      <c r="I653" s="15">
        <f t="shared" si="31"/>
        <v>-0.79616308623298027</v>
      </c>
      <c r="J653" s="12">
        <f t="shared" si="32"/>
        <v>1</v>
      </c>
    </row>
    <row r="654" spans="1:10" x14ac:dyDescent="0.25">
      <c r="A654" s="50">
        <v>-0.40016714827096161</v>
      </c>
      <c r="B654" s="12" t="s">
        <v>1188</v>
      </c>
      <c r="C654" s="18">
        <v>422.2</v>
      </c>
      <c r="D654" s="51">
        <v>253.24942999999999</v>
      </c>
      <c r="G654" s="12" t="str" cm="1">
        <f t="array" ref="G654">_xlfn.IFS(
A654&lt;=-1,"(&gt;=100%)",
A654&lt;=-0.9,"(99.9%-90%)",
A654&lt;=-0.8,"(89.9%-80%)",
A654&lt;=-0.7,"(79.9%-70%)",
A654&lt;=-0.6,"(69.9%-60%)",
A654&lt;=-0.5,"(59.9%-50%)",
A654&lt;=-0.4,"(49.9%-40%)",
A654&lt;=-0.3,"(39.9%-30%)",
A654&lt;=-0.2,"(29.9%-20%)",
A654&lt;=-0.1,"(19.9%-10%)",
A654&lt;0,"(9.9%-0.01%)",
A654&lt;=0.0999,"0%-9.9%",
A654&lt;=0.1999,"10%-19.9%",
A654&lt;=0.2999,"20%-29.9%",
A654&lt;=0.3999,"30%-39.9%",
A654&lt;=0.4999,"40%-49.9%",
A654&lt;=0.5999,"50%-59.9%",
A654&lt;=0.6999,"60%-69.9%",
A654&lt;=0.7999,"70%-79.9%",
A654&lt;=0.8999,"80%-89.9%",
A654&lt;=0.999,"90%-99.9%",
A654&lt;=5,"&gt;100%",
A654&gt;5,"&gt;500%"
)</f>
        <v>(49.9%-40%)</v>
      </c>
      <c r="H654" s="15">
        <f t="shared" si="30"/>
        <v>-0.40016714827096161</v>
      </c>
      <c r="I654" s="15">
        <f t="shared" si="31"/>
        <v>-0.40016714827096161</v>
      </c>
      <c r="J654" s="12">
        <f t="shared" si="32"/>
        <v>1</v>
      </c>
    </row>
    <row r="655" spans="1:10" x14ac:dyDescent="0.25">
      <c r="A655" s="50">
        <v>-5.8797323135755288E-2</v>
      </c>
      <c r="B655" s="12" t="s">
        <v>1189</v>
      </c>
      <c r="C655" s="18">
        <v>470.7</v>
      </c>
      <c r="D655" s="51">
        <v>443.02409999999998</v>
      </c>
      <c r="G655" s="12" t="str" cm="1">
        <f t="array" ref="G655">_xlfn.IFS(
A655&lt;=-1,"(&gt;=100%)",
A655&lt;=-0.9,"(99.9%-90%)",
A655&lt;=-0.8,"(89.9%-80%)",
A655&lt;=-0.7,"(79.9%-70%)",
A655&lt;=-0.6,"(69.9%-60%)",
A655&lt;=-0.5,"(59.9%-50%)",
A655&lt;=-0.4,"(49.9%-40%)",
A655&lt;=-0.3,"(39.9%-30%)",
A655&lt;=-0.2,"(29.9%-20%)",
A655&lt;=-0.1,"(19.9%-10%)",
A655&lt;0,"(9.9%-0.01%)",
A655&lt;=0.0999,"0%-9.9%",
A655&lt;=0.1999,"10%-19.9%",
A655&lt;=0.2999,"20%-29.9%",
A655&lt;=0.3999,"30%-39.9%",
A655&lt;=0.4999,"40%-49.9%",
A655&lt;=0.5999,"50%-59.9%",
A655&lt;=0.6999,"60%-69.9%",
A655&lt;=0.7999,"70%-79.9%",
A655&lt;=0.8999,"80%-89.9%",
A655&lt;=0.999,"90%-99.9%",
A655&lt;=5,"&gt;100%",
A655&gt;5,"&gt;500%"
)</f>
        <v>(9.9%-0.01%)</v>
      </c>
      <c r="H655" s="15">
        <f t="shared" si="30"/>
        <v>-5.8797323135755288E-2</v>
      </c>
      <c r="I655" s="15">
        <f t="shared" si="31"/>
        <v>-5.8797323135755288E-2</v>
      </c>
      <c r="J655" s="12">
        <f t="shared" si="32"/>
        <v>1</v>
      </c>
    </row>
    <row r="656" spans="1:10" x14ac:dyDescent="0.25">
      <c r="A656" s="50">
        <v>0.20874587100663056</v>
      </c>
      <c r="B656" s="12" t="s">
        <v>1191</v>
      </c>
      <c r="C656" s="18">
        <v>165.9</v>
      </c>
      <c r="D656" s="51">
        <v>200.53094000000002</v>
      </c>
      <c r="G656" s="12" t="str" cm="1">
        <f t="array" ref="G656">_xlfn.IFS(
A656&lt;=-1,"(&gt;=100%)",
A656&lt;=-0.9,"(99.9%-90%)",
A656&lt;=-0.8,"(89.9%-80%)",
A656&lt;=-0.7,"(79.9%-70%)",
A656&lt;=-0.6,"(69.9%-60%)",
A656&lt;=-0.5,"(59.9%-50%)",
A656&lt;=-0.4,"(49.9%-40%)",
A656&lt;=-0.3,"(39.9%-30%)",
A656&lt;=-0.2,"(29.9%-20%)",
A656&lt;=-0.1,"(19.9%-10%)",
A656&lt;0,"(9.9%-0.01%)",
A656&lt;=0.0999,"0%-9.9%",
A656&lt;=0.1999,"10%-19.9%",
A656&lt;=0.2999,"20%-29.9%",
A656&lt;=0.3999,"30%-39.9%",
A656&lt;=0.4999,"40%-49.9%",
A656&lt;=0.5999,"50%-59.9%",
A656&lt;=0.6999,"60%-69.9%",
A656&lt;=0.7999,"70%-79.9%",
A656&lt;=0.8999,"80%-89.9%",
A656&lt;=0.999,"90%-99.9%",
A656&lt;=5,"&gt;100%",
A656&gt;5,"&gt;500%"
)</f>
        <v>20%-29.9%</v>
      </c>
      <c r="H656" s="15">
        <f t="shared" si="30"/>
        <v>0.20874587100663056</v>
      </c>
      <c r="I656" s="15">
        <f t="shared" si="31"/>
        <v>0.20874587100663056</v>
      </c>
      <c r="J656" s="12">
        <f t="shared" si="32"/>
        <v>1</v>
      </c>
    </row>
    <row r="657" spans="1:10" x14ac:dyDescent="0.25">
      <c r="A657" s="50">
        <v>1.8233275425174216</v>
      </c>
      <c r="B657" s="12" t="s">
        <v>1193</v>
      </c>
      <c r="C657" s="18">
        <v>2052.1</v>
      </c>
      <c r="D657" s="51">
        <v>5793.7504500000005</v>
      </c>
      <c r="G657" s="12" t="str" cm="1">
        <f t="array" ref="G657">_xlfn.IFS(
A657&lt;=-1,"(&gt;=100%)",
A657&lt;=-0.9,"(99.9%-90%)",
A657&lt;=-0.8,"(89.9%-80%)",
A657&lt;=-0.7,"(79.9%-70%)",
A657&lt;=-0.6,"(69.9%-60%)",
A657&lt;=-0.5,"(59.9%-50%)",
A657&lt;=-0.4,"(49.9%-40%)",
A657&lt;=-0.3,"(39.9%-30%)",
A657&lt;=-0.2,"(29.9%-20%)",
A657&lt;=-0.1,"(19.9%-10%)",
A657&lt;0,"(9.9%-0.01%)",
A657&lt;=0.0999,"0%-9.9%",
A657&lt;=0.1999,"10%-19.9%",
A657&lt;=0.2999,"20%-29.9%",
A657&lt;=0.3999,"30%-39.9%",
A657&lt;=0.4999,"40%-49.9%",
A657&lt;=0.5999,"50%-59.9%",
A657&lt;=0.6999,"60%-69.9%",
A657&lt;=0.7999,"70%-79.9%",
A657&lt;=0.8999,"80%-89.9%",
A657&lt;=0.999,"90%-99.9%",
A657&lt;=5,"&gt;100%",
A657&gt;5,"&gt;500%"
)</f>
        <v>&gt;100%</v>
      </c>
      <c r="H657" s="15">
        <f t="shared" si="30"/>
        <v>1.8233275425174216</v>
      </c>
      <c r="I657" s="15">
        <f t="shared" si="31"/>
        <v>1.8233275425174216</v>
      </c>
      <c r="J657" s="12">
        <f t="shared" si="32"/>
        <v>0</v>
      </c>
    </row>
    <row r="658" spans="1:10" x14ac:dyDescent="0.25">
      <c r="A658" s="50">
        <v>-0.15105797516714423</v>
      </c>
      <c r="B658" s="12" t="s">
        <v>1195</v>
      </c>
      <c r="C658" s="18">
        <v>209.4</v>
      </c>
      <c r="D658" s="51">
        <v>177.76846</v>
      </c>
      <c r="G658" s="12" t="str" cm="1">
        <f t="array" ref="G658">_xlfn.IFS(
A658&lt;=-1,"(&gt;=100%)",
A658&lt;=-0.9,"(99.9%-90%)",
A658&lt;=-0.8,"(89.9%-80%)",
A658&lt;=-0.7,"(79.9%-70%)",
A658&lt;=-0.6,"(69.9%-60%)",
A658&lt;=-0.5,"(59.9%-50%)",
A658&lt;=-0.4,"(49.9%-40%)",
A658&lt;=-0.3,"(39.9%-30%)",
A658&lt;=-0.2,"(29.9%-20%)",
A658&lt;=-0.1,"(19.9%-10%)",
A658&lt;0,"(9.9%-0.01%)",
A658&lt;=0.0999,"0%-9.9%",
A658&lt;=0.1999,"10%-19.9%",
A658&lt;=0.2999,"20%-29.9%",
A658&lt;=0.3999,"30%-39.9%",
A658&lt;=0.4999,"40%-49.9%",
A658&lt;=0.5999,"50%-59.9%",
A658&lt;=0.6999,"60%-69.9%",
A658&lt;=0.7999,"70%-79.9%",
A658&lt;=0.8999,"80%-89.9%",
A658&lt;=0.999,"90%-99.9%",
A658&lt;=5,"&gt;100%",
A658&gt;5,"&gt;500%"
)</f>
        <v>(19.9%-10%)</v>
      </c>
      <c r="H658" s="15">
        <f t="shared" si="30"/>
        <v>-0.15105797516714423</v>
      </c>
      <c r="I658" s="15">
        <f t="shared" si="31"/>
        <v>-0.15105797516714423</v>
      </c>
      <c r="J658" s="12">
        <f t="shared" si="32"/>
        <v>1</v>
      </c>
    </row>
    <row r="659" spans="1:10" x14ac:dyDescent="0.25">
      <c r="A659" s="50">
        <v>-2.3921491228070191E-2</v>
      </c>
      <c r="B659" s="12" t="s">
        <v>1196</v>
      </c>
      <c r="C659" s="18">
        <v>45.6</v>
      </c>
      <c r="D659" s="51">
        <v>44.509180000000001</v>
      </c>
      <c r="G659" s="12" t="str" cm="1">
        <f t="array" ref="G659">_xlfn.IFS(
A659&lt;=-1,"(&gt;=100%)",
A659&lt;=-0.9,"(99.9%-90%)",
A659&lt;=-0.8,"(89.9%-80%)",
A659&lt;=-0.7,"(79.9%-70%)",
A659&lt;=-0.6,"(69.9%-60%)",
A659&lt;=-0.5,"(59.9%-50%)",
A659&lt;=-0.4,"(49.9%-40%)",
A659&lt;=-0.3,"(39.9%-30%)",
A659&lt;=-0.2,"(29.9%-20%)",
A659&lt;=-0.1,"(19.9%-10%)",
A659&lt;0,"(9.9%-0.01%)",
A659&lt;=0.0999,"0%-9.9%",
A659&lt;=0.1999,"10%-19.9%",
A659&lt;=0.2999,"20%-29.9%",
A659&lt;=0.3999,"30%-39.9%",
A659&lt;=0.4999,"40%-49.9%",
A659&lt;=0.5999,"50%-59.9%",
A659&lt;=0.6999,"60%-69.9%",
A659&lt;=0.7999,"70%-79.9%",
A659&lt;=0.8999,"80%-89.9%",
A659&lt;=0.999,"90%-99.9%",
A659&lt;=5,"&gt;100%",
A659&gt;5,"&gt;500%"
)</f>
        <v>(9.9%-0.01%)</v>
      </c>
      <c r="H659" s="15">
        <f t="shared" ref="H659:H712" si="33">IF(A659&lt;&gt;"",A659,#N/A)</f>
        <v>-2.3921491228070191E-2</v>
      </c>
      <c r="I659" s="15">
        <f t="shared" ref="I659:I712" si="34">IF(ISNUMBER(H659),H659,"")</f>
        <v>-2.3921491228070191E-2</v>
      </c>
      <c r="J659" s="12">
        <f t="shared" si="32"/>
        <v>1</v>
      </c>
    </row>
    <row r="660" spans="1:10" x14ac:dyDescent="0.25">
      <c r="A660" s="50">
        <v>4.4276881720429963E-2</v>
      </c>
      <c r="B660" s="12" t="s">
        <v>1197</v>
      </c>
      <c r="C660" s="18">
        <v>18.600000000000001</v>
      </c>
      <c r="D660" s="51">
        <v>19.423549999999999</v>
      </c>
      <c r="G660" s="12" t="str" cm="1">
        <f t="array" ref="G660">_xlfn.IFS(
A660&lt;=-1,"(&gt;=100%)",
A660&lt;=-0.9,"(99.9%-90%)",
A660&lt;=-0.8,"(89.9%-80%)",
A660&lt;=-0.7,"(79.9%-70%)",
A660&lt;=-0.6,"(69.9%-60%)",
A660&lt;=-0.5,"(59.9%-50%)",
A660&lt;=-0.4,"(49.9%-40%)",
A660&lt;=-0.3,"(39.9%-30%)",
A660&lt;=-0.2,"(29.9%-20%)",
A660&lt;=-0.1,"(19.9%-10%)",
A660&lt;0,"(9.9%-0.01%)",
A660&lt;=0.0999,"0%-9.9%",
A660&lt;=0.1999,"10%-19.9%",
A660&lt;=0.2999,"20%-29.9%",
A660&lt;=0.3999,"30%-39.9%",
A660&lt;=0.4999,"40%-49.9%",
A660&lt;=0.5999,"50%-59.9%",
A660&lt;=0.6999,"60%-69.9%",
A660&lt;=0.7999,"70%-79.9%",
A660&lt;=0.8999,"80%-89.9%",
A660&lt;=0.999,"90%-99.9%",
A660&lt;=5,"&gt;100%",
A660&gt;5,"&gt;500%"
)</f>
        <v>0%-9.9%</v>
      </c>
      <c r="H660" s="15">
        <f t="shared" si="33"/>
        <v>4.4276881720429963E-2</v>
      </c>
      <c r="I660" s="15">
        <f t="shared" si="34"/>
        <v>4.4276881720429963E-2</v>
      </c>
      <c r="J660" s="12">
        <f t="shared" si="32"/>
        <v>1</v>
      </c>
    </row>
    <row r="661" spans="1:10" x14ac:dyDescent="0.25">
      <c r="A661" s="50">
        <v>-8.8752004787552297E-2</v>
      </c>
      <c r="B661" s="12" t="s">
        <v>1199</v>
      </c>
      <c r="C661" s="18">
        <v>167.1</v>
      </c>
      <c r="D661" s="51">
        <v>152.26954000000001</v>
      </c>
      <c r="G661" s="12" t="str" cm="1">
        <f t="array" ref="G661">_xlfn.IFS(
A661&lt;=-1,"(&gt;=100%)",
A661&lt;=-0.9,"(99.9%-90%)",
A661&lt;=-0.8,"(89.9%-80%)",
A661&lt;=-0.7,"(79.9%-70%)",
A661&lt;=-0.6,"(69.9%-60%)",
A661&lt;=-0.5,"(59.9%-50%)",
A661&lt;=-0.4,"(49.9%-40%)",
A661&lt;=-0.3,"(39.9%-30%)",
A661&lt;=-0.2,"(29.9%-20%)",
A661&lt;=-0.1,"(19.9%-10%)",
A661&lt;0,"(9.9%-0.01%)",
A661&lt;=0.0999,"0%-9.9%",
A661&lt;=0.1999,"10%-19.9%",
A661&lt;=0.2999,"20%-29.9%",
A661&lt;=0.3999,"30%-39.9%",
A661&lt;=0.4999,"40%-49.9%",
A661&lt;=0.5999,"50%-59.9%",
A661&lt;=0.6999,"60%-69.9%",
A661&lt;=0.7999,"70%-79.9%",
A661&lt;=0.8999,"80%-89.9%",
A661&lt;=0.999,"90%-99.9%",
A661&lt;=5,"&gt;100%",
A661&gt;5,"&gt;500%"
)</f>
        <v>(9.9%-0.01%)</v>
      </c>
      <c r="H661" s="15">
        <f t="shared" si="33"/>
        <v>-8.8752004787552297E-2</v>
      </c>
      <c r="I661" s="15">
        <f t="shared" si="34"/>
        <v>-8.8752004787552297E-2</v>
      </c>
      <c r="J661" s="12">
        <f t="shared" si="32"/>
        <v>1</v>
      </c>
    </row>
    <row r="662" spans="1:10" x14ac:dyDescent="0.25">
      <c r="A662" s="50">
        <v>0.10115700000000004</v>
      </c>
      <c r="B662" s="12" t="s">
        <v>1200</v>
      </c>
      <c r="C662" s="18">
        <v>50</v>
      </c>
      <c r="D662" s="51">
        <v>55.057850000000002</v>
      </c>
      <c r="G662" s="12" t="str" cm="1">
        <f t="array" ref="G662">_xlfn.IFS(
A662&lt;=-1,"(&gt;=100%)",
A662&lt;=-0.9,"(99.9%-90%)",
A662&lt;=-0.8,"(89.9%-80%)",
A662&lt;=-0.7,"(79.9%-70%)",
A662&lt;=-0.6,"(69.9%-60%)",
A662&lt;=-0.5,"(59.9%-50%)",
A662&lt;=-0.4,"(49.9%-40%)",
A662&lt;=-0.3,"(39.9%-30%)",
A662&lt;=-0.2,"(29.9%-20%)",
A662&lt;=-0.1,"(19.9%-10%)",
A662&lt;0,"(9.9%-0.01%)",
A662&lt;=0.0999,"0%-9.9%",
A662&lt;=0.1999,"10%-19.9%",
A662&lt;=0.2999,"20%-29.9%",
A662&lt;=0.3999,"30%-39.9%",
A662&lt;=0.4999,"40%-49.9%",
A662&lt;=0.5999,"50%-59.9%",
A662&lt;=0.6999,"60%-69.9%",
A662&lt;=0.7999,"70%-79.9%",
A662&lt;=0.8999,"80%-89.9%",
A662&lt;=0.999,"90%-99.9%",
A662&lt;=5,"&gt;100%",
A662&gt;5,"&gt;500%"
)</f>
        <v>10%-19.9%</v>
      </c>
      <c r="H662" s="15">
        <f t="shared" si="33"/>
        <v>0.10115700000000004</v>
      </c>
      <c r="I662" s="15">
        <f t="shared" si="34"/>
        <v>0.10115700000000004</v>
      </c>
      <c r="J662" s="12">
        <f t="shared" si="32"/>
        <v>1</v>
      </c>
    </row>
    <row r="663" spans="1:10" x14ac:dyDescent="0.25">
      <c r="A663" s="50">
        <v>-0.61423739737159189</v>
      </c>
      <c r="B663" s="12" t="s">
        <v>1202</v>
      </c>
      <c r="C663" s="18">
        <v>249.809</v>
      </c>
      <c r="D663" s="51">
        <v>96.366969999999995</v>
      </c>
      <c r="G663" s="12" t="str" cm="1">
        <f t="array" ref="G663">_xlfn.IFS(
A663&lt;=-1,"(&gt;=100%)",
A663&lt;=-0.9,"(99.9%-90%)",
A663&lt;=-0.8,"(89.9%-80%)",
A663&lt;=-0.7,"(79.9%-70%)",
A663&lt;=-0.6,"(69.9%-60%)",
A663&lt;=-0.5,"(59.9%-50%)",
A663&lt;=-0.4,"(49.9%-40%)",
A663&lt;=-0.3,"(39.9%-30%)",
A663&lt;=-0.2,"(29.9%-20%)",
A663&lt;=-0.1,"(19.9%-10%)",
A663&lt;0,"(9.9%-0.01%)",
A663&lt;=0.0999,"0%-9.9%",
A663&lt;=0.1999,"10%-19.9%",
A663&lt;=0.2999,"20%-29.9%",
A663&lt;=0.3999,"30%-39.9%",
A663&lt;=0.4999,"40%-49.9%",
A663&lt;=0.5999,"50%-59.9%",
A663&lt;=0.6999,"60%-69.9%",
A663&lt;=0.7999,"70%-79.9%",
A663&lt;=0.8999,"80%-89.9%",
A663&lt;=0.999,"90%-99.9%",
A663&lt;=5,"&gt;100%",
A663&gt;5,"&gt;500%"
)</f>
        <v>(69.9%-60%)</v>
      </c>
      <c r="H663" s="15">
        <f t="shared" si="33"/>
        <v>-0.61423739737159189</v>
      </c>
      <c r="I663" s="15">
        <f t="shared" si="34"/>
        <v>-0.61423739737159189</v>
      </c>
      <c r="J663" s="12">
        <f t="shared" si="32"/>
        <v>1</v>
      </c>
    </row>
    <row r="664" spans="1:10" x14ac:dyDescent="0.25">
      <c r="A664" s="50">
        <v>-0.79359795599999994</v>
      </c>
      <c r="B664" s="12" t="s">
        <v>1204</v>
      </c>
      <c r="C664" s="18">
        <v>2500</v>
      </c>
      <c r="D664" s="51">
        <v>516.00510999999995</v>
      </c>
      <c r="G664" s="12" t="str" cm="1">
        <f t="array" ref="G664">_xlfn.IFS(
A664&lt;=-1,"(&gt;=100%)",
A664&lt;=-0.9,"(99.9%-90%)",
A664&lt;=-0.8,"(89.9%-80%)",
A664&lt;=-0.7,"(79.9%-70%)",
A664&lt;=-0.6,"(69.9%-60%)",
A664&lt;=-0.5,"(59.9%-50%)",
A664&lt;=-0.4,"(49.9%-40%)",
A664&lt;=-0.3,"(39.9%-30%)",
A664&lt;=-0.2,"(29.9%-20%)",
A664&lt;=-0.1,"(19.9%-10%)",
A664&lt;0,"(9.9%-0.01%)",
A664&lt;=0.0999,"0%-9.9%",
A664&lt;=0.1999,"10%-19.9%",
A664&lt;=0.2999,"20%-29.9%",
A664&lt;=0.3999,"30%-39.9%",
A664&lt;=0.4999,"40%-49.9%",
A664&lt;=0.5999,"50%-59.9%",
A664&lt;=0.6999,"60%-69.9%",
A664&lt;=0.7999,"70%-79.9%",
A664&lt;=0.8999,"80%-89.9%",
A664&lt;=0.999,"90%-99.9%",
A664&lt;=5,"&gt;100%",
A664&gt;5,"&gt;500%"
)</f>
        <v>(79.9%-70%)</v>
      </c>
      <c r="H664" s="15">
        <f t="shared" si="33"/>
        <v>-0.79359795599999994</v>
      </c>
      <c r="I664" s="15">
        <f t="shared" si="34"/>
        <v>-0.79359795599999994</v>
      </c>
      <c r="J664" s="12">
        <f t="shared" si="32"/>
        <v>1</v>
      </c>
    </row>
    <row r="665" spans="1:10" x14ac:dyDescent="0.25">
      <c r="A665" s="50">
        <v>-0.21570755384615378</v>
      </c>
      <c r="B665" s="12" t="s">
        <v>1206</v>
      </c>
      <c r="C665" s="18">
        <v>3900</v>
      </c>
      <c r="D665" s="51">
        <v>3058.7405400000002</v>
      </c>
      <c r="G665" s="12" t="str" cm="1">
        <f t="array" ref="G665">_xlfn.IFS(
A665&lt;=-1,"(&gt;=100%)",
A665&lt;=-0.9,"(99.9%-90%)",
A665&lt;=-0.8,"(89.9%-80%)",
A665&lt;=-0.7,"(79.9%-70%)",
A665&lt;=-0.6,"(69.9%-60%)",
A665&lt;=-0.5,"(59.9%-50%)",
A665&lt;=-0.4,"(49.9%-40%)",
A665&lt;=-0.3,"(39.9%-30%)",
A665&lt;=-0.2,"(29.9%-20%)",
A665&lt;=-0.1,"(19.9%-10%)",
A665&lt;0,"(9.9%-0.01%)",
A665&lt;=0.0999,"0%-9.9%",
A665&lt;=0.1999,"10%-19.9%",
A665&lt;=0.2999,"20%-29.9%",
A665&lt;=0.3999,"30%-39.9%",
A665&lt;=0.4999,"40%-49.9%",
A665&lt;=0.5999,"50%-59.9%",
A665&lt;=0.6999,"60%-69.9%",
A665&lt;=0.7999,"70%-79.9%",
A665&lt;=0.8999,"80%-89.9%",
A665&lt;=0.999,"90%-99.9%",
A665&lt;=5,"&gt;100%",
A665&gt;5,"&gt;500%"
)</f>
        <v>(29.9%-20%)</v>
      </c>
      <c r="H665" s="15">
        <f t="shared" si="33"/>
        <v>-0.21570755384615378</v>
      </c>
      <c r="I665" s="15">
        <f t="shared" si="34"/>
        <v>-0.21570755384615378</v>
      </c>
      <c r="J665" s="12">
        <f t="shared" si="32"/>
        <v>1</v>
      </c>
    </row>
    <row r="666" spans="1:10" x14ac:dyDescent="0.25">
      <c r="A666" s="50">
        <v>-0.18181264612114773</v>
      </c>
      <c r="B666" s="12" t="s">
        <v>1208</v>
      </c>
      <c r="C666" s="18">
        <v>94.1</v>
      </c>
      <c r="D666" s="51">
        <v>76.991429999999994</v>
      </c>
      <c r="G666" s="12" t="str" cm="1">
        <f t="array" ref="G666">_xlfn.IFS(
A666&lt;=-1,"(&gt;=100%)",
A666&lt;=-0.9,"(99.9%-90%)",
A666&lt;=-0.8,"(89.9%-80%)",
A666&lt;=-0.7,"(79.9%-70%)",
A666&lt;=-0.6,"(69.9%-60%)",
A666&lt;=-0.5,"(59.9%-50%)",
A666&lt;=-0.4,"(49.9%-40%)",
A666&lt;=-0.3,"(39.9%-30%)",
A666&lt;=-0.2,"(29.9%-20%)",
A666&lt;=-0.1,"(19.9%-10%)",
A666&lt;0,"(9.9%-0.01%)",
A666&lt;=0.0999,"0%-9.9%",
A666&lt;=0.1999,"10%-19.9%",
A666&lt;=0.2999,"20%-29.9%",
A666&lt;=0.3999,"30%-39.9%",
A666&lt;=0.4999,"40%-49.9%",
A666&lt;=0.5999,"50%-59.9%",
A666&lt;=0.6999,"60%-69.9%",
A666&lt;=0.7999,"70%-79.9%",
A666&lt;=0.8999,"80%-89.9%",
A666&lt;=0.999,"90%-99.9%",
A666&lt;=5,"&gt;100%",
A666&gt;5,"&gt;500%"
)</f>
        <v>(19.9%-10%)</v>
      </c>
      <c r="H666" s="15">
        <f t="shared" si="33"/>
        <v>-0.18181264612114773</v>
      </c>
      <c r="I666" s="15">
        <f t="shared" si="34"/>
        <v>-0.18181264612114773</v>
      </c>
      <c r="J666" s="12">
        <f t="shared" si="32"/>
        <v>1</v>
      </c>
    </row>
    <row r="667" spans="1:10" x14ac:dyDescent="0.25">
      <c r="A667" s="50">
        <v>-0.11923581117742819</v>
      </c>
      <c r="B667" s="12" t="s">
        <v>1210</v>
      </c>
      <c r="C667" s="18">
        <v>184.3</v>
      </c>
      <c r="D667" s="51">
        <v>162.32483999999999</v>
      </c>
      <c r="G667" s="12" t="str" cm="1">
        <f t="array" ref="G667">_xlfn.IFS(
A667&lt;=-1,"(&gt;=100%)",
A667&lt;=-0.9,"(99.9%-90%)",
A667&lt;=-0.8,"(89.9%-80%)",
A667&lt;=-0.7,"(79.9%-70%)",
A667&lt;=-0.6,"(69.9%-60%)",
A667&lt;=-0.5,"(59.9%-50%)",
A667&lt;=-0.4,"(49.9%-40%)",
A667&lt;=-0.3,"(39.9%-30%)",
A667&lt;=-0.2,"(29.9%-20%)",
A667&lt;=-0.1,"(19.9%-10%)",
A667&lt;0,"(9.9%-0.01%)",
A667&lt;=0.0999,"0%-9.9%",
A667&lt;=0.1999,"10%-19.9%",
A667&lt;=0.2999,"20%-29.9%",
A667&lt;=0.3999,"30%-39.9%",
A667&lt;=0.4999,"40%-49.9%",
A667&lt;=0.5999,"50%-59.9%",
A667&lt;=0.6999,"60%-69.9%",
A667&lt;=0.7999,"70%-79.9%",
A667&lt;=0.8999,"80%-89.9%",
A667&lt;=0.999,"90%-99.9%",
A667&lt;=5,"&gt;100%",
A667&gt;5,"&gt;500%"
)</f>
        <v>(19.9%-10%)</v>
      </c>
      <c r="H667" s="15">
        <f t="shared" si="33"/>
        <v>-0.11923581117742819</v>
      </c>
      <c r="I667" s="15">
        <f t="shared" si="34"/>
        <v>-0.11923581117742819</v>
      </c>
      <c r="J667" s="12">
        <f t="shared" si="32"/>
        <v>1</v>
      </c>
    </row>
    <row r="668" spans="1:10" x14ac:dyDescent="0.25">
      <c r="A668" s="50">
        <v>-5.1962287499999892E-2</v>
      </c>
      <c r="B668" s="12" t="s">
        <v>1212</v>
      </c>
      <c r="C668" s="18">
        <v>800</v>
      </c>
      <c r="D668" s="51">
        <v>758.43017000000009</v>
      </c>
      <c r="G668" s="12" t="str" cm="1">
        <f t="array" ref="G668">_xlfn.IFS(
A668&lt;=-1,"(&gt;=100%)",
A668&lt;=-0.9,"(99.9%-90%)",
A668&lt;=-0.8,"(89.9%-80%)",
A668&lt;=-0.7,"(79.9%-70%)",
A668&lt;=-0.6,"(69.9%-60%)",
A668&lt;=-0.5,"(59.9%-50%)",
A668&lt;=-0.4,"(49.9%-40%)",
A668&lt;=-0.3,"(39.9%-30%)",
A668&lt;=-0.2,"(29.9%-20%)",
A668&lt;=-0.1,"(19.9%-10%)",
A668&lt;0,"(9.9%-0.01%)",
A668&lt;=0.0999,"0%-9.9%",
A668&lt;=0.1999,"10%-19.9%",
A668&lt;=0.2999,"20%-29.9%",
A668&lt;=0.3999,"30%-39.9%",
A668&lt;=0.4999,"40%-49.9%",
A668&lt;=0.5999,"50%-59.9%",
A668&lt;=0.6999,"60%-69.9%",
A668&lt;=0.7999,"70%-79.9%",
A668&lt;=0.8999,"80%-89.9%",
A668&lt;=0.999,"90%-99.9%",
A668&lt;=5,"&gt;100%",
A668&gt;5,"&gt;500%"
)</f>
        <v>(9.9%-0.01%)</v>
      </c>
      <c r="H668" s="15">
        <f t="shared" si="33"/>
        <v>-5.1962287499999892E-2</v>
      </c>
      <c r="I668" s="15">
        <f t="shared" si="34"/>
        <v>-5.1962287499999892E-2</v>
      </c>
      <c r="J668" s="12">
        <f t="shared" si="32"/>
        <v>1</v>
      </c>
    </row>
    <row r="669" spans="1:10" x14ac:dyDescent="0.25">
      <c r="A669" s="50">
        <v>2.7363796200000001</v>
      </c>
      <c r="B669" s="12" t="s">
        <v>1214</v>
      </c>
      <c r="C669" s="18">
        <v>500</v>
      </c>
      <c r="D669" s="51">
        <v>1868.1898100000001</v>
      </c>
      <c r="G669" s="12" t="str" cm="1">
        <f t="array" ref="G669">_xlfn.IFS(
A669&lt;=-1,"(&gt;=100%)",
A669&lt;=-0.9,"(99.9%-90%)",
A669&lt;=-0.8,"(89.9%-80%)",
A669&lt;=-0.7,"(79.9%-70%)",
A669&lt;=-0.6,"(69.9%-60%)",
A669&lt;=-0.5,"(59.9%-50%)",
A669&lt;=-0.4,"(49.9%-40%)",
A669&lt;=-0.3,"(39.9%-30%)",
A669&lt;=-0.2,"(29.9%-20%)",
A669&lt;=-0.1,"(19.9%-10%)",
A669&lt;0,"(9.9%-0.01%)",
A669&lt;=0.0999,"0%-9.9%",
A669&lt;=0.1999,"10%-19.9%",
A669&lt;=0.2999,"20%-29.9%",
A669&lt;=0.3999,"30%-39.9%",
A669&lt;=0.4999,"40%-49.9%",
A669&lt;=0.5999,"50%-59.9%",
A669&lt;=0.6999,"60%-69.9%",
A669&lt;=0.7999,"70%-79.9%",
A669&lt;=0.8999,"80%-89.9%",
A669&lt;=0.999,"90%-99.9%",
A669&lt;=5,"&gt;100%",
A669&gt;5,"&gt;500%"
)</f>
        <v>&gt;100%</v>
      </c>
      <c r="H669" s="15">
        <f t="shared" si="33"/>
        <v>2.7363796200000001</v>
      </c>
      <c r="I669" s="15">
        <f t="shared" si="34"/>
        <v>2.7363796200000001</v>
      </c>
      <c r="J669" s="12">
        <f t="shared" si="32"/>
        <v>0</v>
      </c>
    </row>
    <row r="670" spans="1:10" x14ac:dyDescent="0.25">
      <c r="A670" s="50">
        <v>-5.4072351414277499E-2</v>
      </c>
      <c r="B670" s="12" t="s">
        <v>1216</v>
      </c>
      <c r="C670" s="18">
        <v>747.76700000000005</v>
      </c>
      <c r="D670" s="51">
        <v>707.33348000000001</v>
      </c>
      <c r="G670" s="12" t="str" cm="1">
        <f t="array" ref="G670">_xlfn.IFS(
A670&lt;=-1,"(&gt;=100%)",
A670&lt;=-0.9,"(99.9%-90%)",
A670&lt;=-0.8,"(89.9%-80%)",
A670&lt;=-0.7,"(79.9%-70%)",
A670&lt;=-0.6,"(69.9%-60%)",
A670&lt;=-0.5,"(59.9%-50%)",
A670&lt;=-0.4,"(49.9%-40%)",
A670&lt;=-0.3,"(39.9%-30%)",
A670&lt;=-0.2,"(29.9%-20%)",
A670&lt;=-0.1,"(19.9%-10%)",
A670&lt;0,"(9.9%-0.01%)",
A670&lt;=0.0999,"0%-9.9%",
A670&lt;=0.1999,"10%-19.9%",
A670&lt;=0.2999,"20%-29.9%",
A670&lt;=0.3999,"30%-39.9%",
A670&lt;=0.4999,"40%-49.9%",
A670&lt;=0.5999,"50%-59.9%",
A670&lt;=0.6999,"60%-69.9%",
A670&lt;=0.7999,"70%-79.9%",
A670&lt;=0.8999,"80%-89.9%",
A670&lt;=0.999,"90%-99.9%",
A670&lt;=5,"&gt;100%",
A670&gt;5,"&gt;500%"
)</f>
        <v>(9.9%-0.01%)</v>
      </c>
      <c r="H670" s="15">
        <f t="shared" si="33"/>
        <v>-5.4072351414277499E-2</v>
      </c>
      <c r="I670" s="15">
        <f t="shared" si="34"/>
        <v>-5.4072351414277499E-2</v>
      </c>
      <c r="J670" s="12">
        <f t="shared" si="32"/>
        <v>1</v>
      </c>
    </row>
    <row r="671" spans="1:10" x14ac:dyDescent="0.25">
      <c r="A671" s="50">
        <v>0.36967990482125668</v>
      </c>
      <c r="B671" s="12" t="s">
        <v>1218</v>
      </c>
      <c r="C671" s="18">
        <v>353.02</v>
      </c>
      <c r="D671" s="51">
        <v>483.52440000000001</v>
      </c>
      <c r="G671" s="12" t="str" cm="1">
        <f t="array" ref="G671">_xlfn.IFS(
A671&lt;=-1,"(&gt;=100%)",
A671&lt;=-0.9,"(99.9%-90%)",
A671&lt;=-0.8,"(89.9%-80%)",
A671&lt;=-0.7,"(79.9%-70%)",
A671&lt;=-0.6,"(69.9%-60%)",
A671&lt;=-0.5,"(59.9%-50%)",
A671&lt;=-0.4,"(49.9%-40%)",
A671&lt;=-0.3,"(39.9%-30%)",
A671&lt;=-0.2,"(29.9%-20%)",
A671&lt;=-0.1,"(19.9%-10%)",
A671&lt;0,"(9.9%-0.01%)",
A671&lt;=0.0999,"0%-9.9%",
A671&lt;=0.1999,"10%-19.9%",
A671&lt;=0.2999,"20%-29.9%",
A671&lt;=0.3999,"30%-39.9%",
A671&lt;=0.4999,"40%-49.9%",
A671&lt;=0.5999,"50%-59.9%",
A671&lt;=0.6999,"60%-69.9%",
A671&lt;=0.7999,"70%-79.9%",
A671&lt;=0.8999,"80%-89.9%",
A671&lt;=0.999,"90%-99.9%",
A671&lt;=5,"&gt;100%",
A671&gt;5,"&gt;500%"
)</f>
        <v>30%-39.9%</v>
      </c>
      <c r="H671" s="15">
        <f t="shared" si="33"/>
        <v>0.36967990482125668</v>
      </c>
      <c r="I671" s="15">
        <f t="shared" si="34"/>
        <v>0.36967990482125668</v>
      </c>
      <c r="J671" s="12">
        <f t="shared" si="32"/>
        <v>1</v>
      </c>
    </row>
    <row r="672" spans="1:10" x14ac:dyDescent="0.25">
      <c r="A672" s="50">
        <v>-1.5427027027027099E-2</v>
      </c>
      <c r="B672" s="12" t="s">
        <v>1220</v>
      </c>
      <c r="C672" s="18">
        <v>740</v>
      </c>
      <c r="D672" s="51">
        <v>728.58399999999995</v>
      </c>
      <c r="G672" s="12" t="str" cm="1">
        <f t="array" ref="G672">_xlfn.IFS(
A672&lt;=-1,"(&gt;=100%)",
A672&lt;=-0.9,"(99.9%-90%)",
A672&lt;=-0.8,"(89.9%-80%)",
A672&lt;=-0.7,"(79.9%-70%)",
A672&lt;=-0.6,"(69.9%-60%)",
A672&lt;=-0.5,"(59.9%-50%)",
A672&lt;=-0.4,"(49.9%-40%)",
A672&lt;=-0.3,"(39.9%-30%)",
A672&lt;=-0.2,"(29.9%-20%)",
A672&lt;=-0.1,"(19.9%-10%)",
A672&lt;0,"(9.9%-0.01%)",
A672&lt;=0.0999,"0%-9.9%",
A672&lt;=0.1999,"10%-19.9%",
A672&lt;=0.2999,"20%-29.9%",
A672&lt;=0.3999,"30%-39.9%",
A672&lt;=0.4999,"40%-49.9%",
A672&lt;=0.5999,"50%-59.9%",
A672&lt;=0.6999,"60%-69.9%",
A672&lt;=0.7999,"70%-79.9%",
A672&lt;=0.8999,"80%-89.9%",
A672&lt;=0.999,"90%-99.9%",
A672&lt;=5,"&gt;100%",
A672&gt;5,"&gt;500%"
)</f>
        <v>(9.9%-0.01%)</v>
      </c>
      <c r="H672" s="15">
        <f t="shared" si="33"/>
        <v>-1.5427027027027099E-2</v>
      </c>
      <c r="I672" s="15">
        <f t="shared" si="34"/>
        <v>-1.5427027027027099E-2</v>
      </c>
      <c r="J672" s="12">
        <f t="shared" si="32"/>
        <v>1</v>
      </c>
    </row>
    <row r="673" spans="1:10" x14ac:dyDescent="0.25">
      <c r="A673" s="50">
        <v>3.1566715186802506E-2</v>
      </c>
      <c r="B673" s="12" t="s">
        <v>1222</v>
      </c>
      <c r="C673" s="18">
        <v>412.2</v>
      </c>
      <c r="D673" s="51">
        <v>425.21179999999998</v>
      </c>
      <c r="G673" s="12" t="str" cm="1">
        <f t="array" ref="G673">_xlfn.IFS(
A673&lt;=-1,"(&gt;=100%)",
A673&lt;=-0.9,"(99.9%-90%)",
A673&lt;=-0.8,"(89.9%-80%)",
A673&lt;=-0.7,"(79.9%-70%)",
A673&lt;=-0.6,"(69.9%-60%)",
A673&lt;=-0.5,"(59.9%-50%)",
A673&lt;=-0.4,"(49.9%-40%)",
A673&lt;=-0.3,"(39.9%-30%)",
A673&lt;=-0.2,"(29.9%-20%)",
A673&lt;=-0.1,"(19.9%-10%)",
A673&lt;0,"(9.9%-0.01%)",
A673&lt;=0.0999,"0%-9.9%",
A673&lt;=0.1999,"10%-19.9%",
A673&lt;=0.2999,"20%-29.9%",
A673&lt;=0.3999,"30%-39.9%",
A673&lt;=0.4999,"40%-49.9%",
A673&lt;=0.5999,"50%-59.9%",
A673&lt;=0.6999,"60%-69.9%",
A673&lt;=0.7999,"70%-79.9%",
A673&lt;=0.8999,"80%-89.9%",
A673&lt;=0.999,"90%-99.9%",
A673&lt;=5,"&gt;100%",
A673&gt;5,"&gt;500%"
)</f>
        <v>0%-9.9%</v>
      </c>
      <c r="H673" s="15">
        <f t="shared" si="33"/>
        <v>3.1566715186802506E-2</v>
      </c>
      <c r="I673" s="15">
        <f t="shared" si="34"/>
        <v>3.1566715186802506E-2</v>
      </c>
      <c r="J673" s="12">
        <f t="shared" si="32"/>
        <v>1</v>
      </c>
    </row>
    <row r="674" spans="1:10" x14ac:dyDescent="0.25">
      <c r="A674" s="50">
        <v>7.8708802322314614E-2</v>
      </c>
      <c r="B674" s="12" t="s">
        <v>1224</v>
      </c>
      <c r="C674" s="18">
        <v>1067.9000000000001</v>
      </c>
      <c r="D674" s="51">
        <v>1151.9531299999999</v>
      </c>
      <c r="G674" s="12" t="str" cm="1">
        <f t="array" ref="G674">_xlfn.IFS(
A674&lt;=-1,"(&gt;=100%)",
A674&lt;=-0.9,"(99.9%-90%)",
A674&lt;=-0.8,"(89.9%-80%)",
A674&lt;=-0.7,"(79.9%-70%)",
A674&lt;=-0.6,"(69.9%-60%)",
A674&lt;=-0.5,"(59.9%-50%)",
A674&lt;=-0.4,"(49.9%-40%)",
A674&lt;=-0.3,"(39.9%-30%)",
A674&lt;=-0.2,"(29.9%-20%)",
A674&lt;=-0.1,"(19.9%-10%)",
A674&lt;0,"(9.9%-0.01%)",
A674&lt;=0.0999,"0%-9.9%",
A674&lt;=0.1999,"10%-19.9%",
A674&lt;=0.2999,"20%-29.9%",
A674&lt;=0.3999,"30%-39.9%",
A674&lt;=0.4999,"40%-49.9%",
A674&lt;=0.5999,"50%-59.9%",
A674&lt;=0.6999,"60%-69.9%",
A674&lt;=0.7999,"70%-79.9%",
A674&lt;=0.8999,"80%-89.9%",
A674&lt;=0.999,"90%-99.9%",
A674&lt;=5,"&gt;100%",
A674&gt;5,"&gt;500%"
)</f>
        <v>0%-9.9%</v>
      </c>
      <c r="H674" s="15">
        <f t="shared" si="33"/>
        <v>7.8708802322314614E-2</v>
      </c>
      <c r="I674" s="15">
        <f t="shared" si="34"/>
        <v>7.8708802322314614E-2</v>
      </c>
      <c r="J674" s="12">
        <f t="shared" si="32"/>
        <v>1</v>
      </c>
    </row>
    <row r="675" spans="1:10" x14ac:dyDescent="0.25">
      <c r="A675" s="50">
        <v>-0.22962417204301075</v>
      </c>
      <c r="B675" s="12" t="s">
        <v>1226</v>
      </c>
      <c r="C675" s="18">
        <v>232.5</v>
      </c>
      <c r="D675" s="51">
        <v>179.11238</v>
      </c>
      <c r="G675" s="12" t="str" cm="1">
        <f t="array" ref="G675">_xlfn.IFS(
A675&lt;=-1,"(&gt;=100%)",
A675&lt;=-0.9,"(99.9%-90%)",
A675&lt;=-0.8,"(89.9%-80%)",
A675&lt;=-0.7,"(79.9%-70%)",
A675&lt;=-0.6,"(69.9%-60%)",
A675&lt;=-0.5,"(59.9%-50%)",
A675&lt;=-0.4,"(49.9%-40%)",
A675&lt;=-0.3,"(39.9%-30%)",
A675&lt;=-0.2,"(29.9%-20%)",
A675&lt;=-0.1,"(19.9%-10%)",
A675&lt;0,"(9.9%-0.01%)",
A675&lt;=0.0999,"0%-9.9%",
A675&lt;=0.1999,"10%-19.9%",
A675&lt;=0.2999,"20%-29.9%",
A675&lt;=0.3999,"30%-39.9%",
A675&lt;=0.4999,"40%-49.9%",
A675&lt;=0.5999,"50%-59.9%",
A675&lt;=0.6999,"60%-69.9%",
A675&lt;=0.7999,"70%-79.9%",
A675&lt;=0.8999,"80%-89.9%",
A675&lt;=0.999,"90%-99.9%",
A675&lt;=5,"&gt;100%",
A675&gt;5,"&gt;500%"
)</f>
        <v>(29.9%-20%)</v>
      </c>
      <c r="H675" s="15">
        <f t="shared" si="33"/>
        <v>-0.22962417204301075</v>
      </c>
      <c r="I675" s="15">
        <f t="shared" si="34"/>
        <v>-0.22962417204301075</v>
      </c>
      <c r="J675" s="12">
        <f t="shared" si="32"/>
        <v>1</v>
      </c>
    </row>
    <row r="676" spans="1:10" x14ac:dyDescent="0.25">
      <c r="A676" s="50">
        <v>0.3049400423280425</v>
      </c>
      <c r="B676" s="12" t="s">
        <v>1228</v>
      </c>
      <c r="C676" s="18">
        <v>472.5</v>
      </c>
      <c r="D676" s="51">
        <v>616.58417000000009</v>
      </c>
      <c r="G676" s="12" t="str" cm="1">
        <f t="array" ref="G676">_xlfn.IFS(
A676&lt;=-1,"(&gt;=100%)",
A676&lt;=-0.9,"(99.9%-90%)",
A676&lt;=-0.8,"(89.9%-80%)",
A676&lt;=-0.7,"(79.9%-70%)",
A676&lt;=-0.6,"(69.9%-60%)",
A676&lt;=-0.5,"(59.9%-50%)",
A676&lt;=-0.4,"(49.9%-40%)",
A676&lt;=-0.3,"(39.9%-30%)",
A676&lt;=-0.2,"(29.9%-20%)",
A676&lt;=-0.1,"(19.9%-10%)",
A676&lt;0,"(9.9%-0.01%)",
A676&lt;=0.0999,"0%-9.9%",
A676&lt;=0.1999,"10%-19.9%",
A676&lt;=0.2999,"20%-29.9%",
A676&lt;=0.3999,"30%-39.9%",
A676&lt;=0.4999,"40%-49.9%",
A676&lt;=0.5999,"50%-59.9%",
A676&lt;=0.6999,"60%-69.9%",
A676&lt;=0.7999,"70%-79.9%",
A676&lt;=0.8999,"80%-89.9%",
A676&lt;=0.999,"90%-99.9%",
A676&lt;=5,"&gt;100%",
A676&gt;5,"&gt;500%"
)</f>
        <v>30%-39.9%</v>
      </c>
      <c r="H676" s="15">
        <f t="shared" si="33"/>
        <v>0.3049400423280425</v>
      </c>
      <c r="I676" s="15">
        <f t="shared" si="34"/>
        <v>0.3049400423280425</v>
      </c>
      <c r="J676" s="12">
        <f t="shared" si="32"/>
        <v>1</v>
      </c>
    </row>
    <row r="677" spans="1:10" x14ac:dyDescent="0.25">
      <c r="A677" s="50">
        <v>0.67260455691587939</v>
      </c>
      <c r="B677" s="12" t="s">
        <v>1231</v>
      </c>
      <c r="C677" s="18">
        <v>3291.7</v>
      </c>
      <c r="D677" s="51">
        <v>5505.7124199999998</v>
      </c>
      <c r="G677" s="12" t="str" cm="1">
        <f t="array" ref="G677">_xlfn.IFS(
A677&lt;=-1,"(&gt;=100%)",
A677&lt;=-0.9,"(99.9%-90%)",
A677&lt;=-0.8,"(89.9%-80%)",
A677&lt;=-0.7,"(79.9%-70%)",
A677&lt;=-0.6,"(69.9%-60%)",
A677&lt;=-0.5,"(59.9%-50%)",
A677&lt;=-0.4,"(49.9%-40%)",
A677&lt;=-0.3,"(39.9%-30%)",
A677&lt;=-0.2,"(29.9%-20%)",
A677&lt;=-0.1,"(19.9%-10%)",
A677&lt;0,"(9.9%-0.01%)",
A677&lt;=0.0999,"0%-9.9%",
A677&lt;=0.1999,"10%-19.9%",
A677&lt;=0.2999,"20%-29.9%",
A677&lt;=0.3999,"30%-39.9%",
A677&lt;=0.4999,"40%-49.9%",
A677&lt;=0.5999,"50%-59.9%",
A677&lt;=0.6999,"60%-69.9%",
A677&lt;=0.7999,"70%-79.9%",
A677&lt;=0.8999,"80%-89.9%",
A677&lt;=0.999,"90%-99.9%",
A677&lt;=5,"&gt;100%",
A677&gt;5,"&gt;500%"
)</f>
        <v>60%-69.9%</v>
      </c>
      <c r="H677" s="15">
        <f t="shared" si="33"/>
        <v>0.67260455691587939</v>
      </c>
      <c r="I677" s="15">
        <f t="shared" si="34"/>
        <v>0.67260455691587939</v>
      </c>
      <c r="J677" s="12">
        <f t="shared" si="32"/>
        <v>1</v>
      </c>
    </row>
    <row r="678" spans="1:10" x14ac:dyDescent="0.25">
      <c r="A678" s="50">
        <v>-3.911026694045177E-2</v>
      </c>
      <c r="B678" s="12" t="s">
        <v>1234</v>
      </c>
      <c r="C678" s="18">
        <v>2532.4</v>
      </c>
      <c r="D678" s="51">
        <v>2433.35716</v>
      </c>
      <c r="G678" s="12" t="str" cm="1">
        <f t="array" ref="G678">_xlfn.IFS(
A678&lt;=-1,"(&gt;=100%)",
A678&lt;=-0.9,"(99.9%-90%)",
A678&lt;=-0.8,"(89.9%-80%)",
A678&lt;=-0.7,"(79.9%-70%)",
A678&lt;=-0.6,"(69.9%-60%)",
A678&lt;=-0.5,"(59.9%-50%)",
A678&lt;=-0.4,"(49.9%-40%)",
A678&lt;=-0.3,"(39.9%-30%)",
A678&lt;=-0.2,"(29.9%-20%)",
A678&lt;=-0.1,"(19.9%-10%)",
A678&lt;0,"(9.9%-0.01%)",
A678&lt;=0.0999,"0%-9.9%",
A678&lt;=0.1999,"10%-19.9%",
A678&lt;=0.2999,"20%-29.9%",
A678&lt;=0.3999,"30%-39.9%",
A678&lt;=0.4999,"40%-49.9%",
A678&lt;=0.5999,"50%-59.9%",
A678&lt;=0.6999,"60%-69.9%",
A678&lt;=0.7999,"70%-79.9%",
A678&lt;=0.8999,"80%-89.9%",
A678&lt;=0.999,"90%-99.9%",
A678&lt;=5,"&gt;100%",
A678&gt;5,"&gt;500%"
)</f>
        <v>(9.9%-0.01%)</v>
      </c>
      <c r="H678" s="15">
        <f t="shared" si="33"/>
        <v>-3.911026694045177E-2</v>
      </c>
      <c r="I678" s="15">
        <f t="shared" si="34"/>
        <v>-3.911026694045177E-2</v>
      </c>
      <c r="J678" s="12">
        <f t="shared" si="32"/>
        <v>1</v>
      </c>
    </row>
    <row r="679" spans="1:10" x14ac:dyDescent="0.25">
      <c r="A679" s="50">
        <v>-0.49005179615705935</v>
      </c>
      <c r="B679" s="12" t="s">
        <v>1236</v>
      </c>
      <c r="C679" s="18">
        <v>359.1</v>
      </c>
      <c r="D679" s="51">
        <v>183.1224</v>
      </c>
      <c r="G679" s="12" t="str" cm="1">
        <f t="array" ref="G679">_xlfn.IFS(
A679&lt;=-1,"(&gt;=100%)",
A679&lt;=-0.9,"(99.9%-90%)",
A679&lt;=-0.8,"(89.9%-80%)",
A679&lt;=-0.7,"(79.9%-70%)",
A679&lt;=-0.6,"(69.9%-60%)",
A679&lt;=-0.5,"(59.9%-50%)",
A679&lt;=-0.4,"(49.9%-40%)",
A679&lt;=-0.3,"(39.9%-30%)",
A679&lt;=-0.2,"(29.9%-20%)",
A679&lt;=-0.1,"(19.9%-10%)",
A679&lt;0,"(9.9%-0.01%)",
A679&lt;=0.0999,"0%-9.9%",
A679&lt;=0.1999,"10%-19.9%",
A679&lt;=0.2999,"20%-29.9%",
A679&lt;=0.3999,"30%-39.9%",
A679&lt;=0.4999,"40%-49.9%",
A679&lt;=0.5999,"50%-59.9%",
A679&lt;=0.6999,"60%-69.9%",
A679&lt;=0.7999,"70%-79.9%",
A679&lt;=0.8999,"80%-89.9%",
A679&lt;=0.999,"90%-99.9%",
A679&lt;=5,"&gt;100%",
A679&gt;5,"&gt;500%"
)</f>
        <v>(49.9%-40%)</v>
      </c>
      <c r="H679" s="15">
        <f t="shared" si="33"/>
        <v>-0.49005179615705935</v>
      </c>
      <c r="I679" s="15">
        <f t="shared" si="34"/>
        <v>-0.49005179615705935</v>
      </c>
      <c r="J679" s="12">
        <f t="shared" si="32"/>
        <v>1</v>
      </c>
    </row>
    <row r="680" spans="1:10" x14ac:dyDescent="0.25">
      <c r="A680" s="50">
        <v>-0.15885779074443016</v>
      </c>
      <c r="B680" s="12" t="s">
        <v>1239</v>
      </c>
      <c r="C680" s="18">
        <v>10694.1</v>
      </c>
      <c r="D680" s="51">
        <v>8995.2588999999898</v>
      </c>
      <c r="G680" s="12" t="str" cm="1">
        <f t="array" ref="G680">_xlfn.IFS(
A680&lt;=-1,"(&gt;=100%)",
A680&lt;=-0.9,"(99.9%-90%)",
A680&lt;=-0.8,"(89.9%-80%)",
A680&lt;=-0.7,"(79.9%-70%)",
A680&lt;=-0.6,"(69.9%-60%)",
A680&lt;=-0.5,"(59.9%-50%)",
A680&lt;=-0.4,"(49.9%-40%)",
A680&lt;=-0.3,"(39.9%-30%)",
A680&lt;=-0.2,"(29.9%-20%)",
A680&lt;=-0.1,"(19.9%-10%)",
A680&lt;0,"(9.9%-0.01%)",
A680&lt;=0.0999,"0%-9.9%",
A680&lt;=0.1999,"10%-19.9%",
A680&lt;=0.2999,"20%-29.9%",
A680&lt;=0.3999,"30%-39.9%",
A680&lt;=0.4999,"40%-49.9%",
A680&lt;=0.5999,"50%-59.9%",
A680&lt;=0.6999,"60%-69.9%",
A680&lt;=0.7999,"70%-79.9%",
A680&lt;=0.8999,"80%-89.9%",
A680&lt;=0.999,"90%-99.9%",
A680&lt;=5,"&gt;100%",
A680&gt;5,"&gt;500%"
)</f>
        <v>(19.9%-10%)</v>
      </c>
      <c r="H680" s="15">
        <f t="shared" si="33"/>
        <v>-0.15885779074443016</v>
      </c>
      <c r="I680" s="15">
        <f t="shared" si="34"/>
        <v>-0.15885779074443016</v>
      </c>
      <c r="J680" s="12">
        <f t="shared" si="32"/>
        <v>1</v>
      </c>
    </row>
    <row r="681" spans="1:10" x14ac:dyDescent="0.25">
      <c r="A681" s="50">
        <v>-0.41016461937716253</v>
      </c>
      <c r="B681" s="12" t="s">
        <v>1241</v>
      </c>
      <c r="C681" s="18">
        <v>115.6</v>
      </c>
      <c r="D681" s="51">
        <v>68.184970000000007</v>
      </c>
      <c r="G681" s="12" t="str" cm="1">
        <f t="array" ref="G681">_xlfn.IFS(
A681&lt;=-1,"(&gt;=100%)",
A681&lt;=-0.9,"(99.9%-90%)",
A681&lt;=-0.8,"(89.9%-80%)",
A681&lt;=-0.7,"(79.9%-70%)",
A681&lt;=-0.6,"(69.9%-60%)",
A681&lt;=-0.5,"(59.9%-50%)",
A681&lt;=-0.4,"(49.9%-40%)",
A681&lt;=-0.3,"(39.9%-30%)",
A681&lt;=-0.2,"(29.9%-20%)",
A681&lt;=-0.1,"(19.9%-10%)",
A681&lt;0,"(9.9%-0.01%)",
A681&lt;=0.0999,"0%-9.9%",
A681&lt;=0.1999,"10%-19.9%",
A681&lt;=0.2999,"20%-29.9%",
A681&lt;=0.3999,"30%-39.9%",
A681&lt;=0.4999,"40%-49.9%",
A681&lt;=0.5999,"50%-59.9%",
A681&lt;=0.6999,"60%-69.9%",
A681&lt;=0.7999,"70%-79.9%",
A681&lt;=0.8999,"80%-89.9%",
A681&lt;=0.999,"90%-99.9%",
A681&lt;=5,"&gt;100%",
A681&gt;5,"&gt;500%"
)</f>
        <v>(49.9%-40%)</v>
      </c>
      <c r="H681" s="15">
        <f t="shared" si="33"/>
        <v>-0.41016461937716253</v>
      </c>
      <c r="I681" s="15">
        <f t="shared" si="34"/>
        <v>-0.41016461937716253</v>
      </c>
      <c r="J681" s="12">
        <f t="shared" si="32"/>
        <v>1</v>
      </c>
    </row>
    <row r="682" spans="1:10" x14ac:dyDescent="0.25">
      <c r="A682" s="50">
        <v>-0.40452507260406578</v>
      </c>
      <c r="B682" s="12" t="s">
        <v>1243</v>
      </c>
      <c r="C682" s="18">
        <v>413.2</v>
      </c>
      <c r="D682" s="51">
        <v>246.05024</v>
      </c>
      <c r="G682" s="12" t="str" cm="1">
        <f t="array" ref="G682">_xlfn.IFS(
A682&lt;=-1,"(&gt;=100%)",
A682&lt;=-0.9,"(99.9%-90%)",
A682&lt;=-0.8,"(89.9%-80%)",
A682&lt;=-0.7,"(79.9%-70%)",
A682&lt;=-0.6,"(69.9%-60%)",
A682&lt;=-0.5,"(59.9%-50%)",
A682&lt;=-0.4,"(49.9%-40%)",
A682&lt;=-0.3,"(39.9%-30%)",
A682&lt;=-0.2,"(29.9%-20%)",
A682&lt;=-0.1,"(19.9%-10%)",
A682&lt;0,"(9.9%-0.01%)",
A682&lt;=0.0999,"0%-9.9%",
A682&lt;=0.1999,"10%-19.9%",
A682&lt;=0.2999,"20%-29.9%",
A682&lt;=0.3999,"30%-39.9%",
A682&lt;=0.4999,"40%-49.9%",
A682&lt;=0.5999,"50%-59.9%",
A682&lt;=0.6999,"60%-69.9%",
A682&lt;=0.7999,"70%-79.9%",
A682&lt;=0.8999,"80%-89.9%",
A682&lt;=0.999,"90%-99.9%",
A682&lt;=5,"&gt;100%",
A682&gt;5,"&gt;500%"
)</f>
        <v>(49.9%-40%)</v>
      </c>
      <c r="H682" s="15">
        <f t="shared" si="33"/>
        <v>-0.40452507260406578</v>
      </c>
      <c r="I682" s="15">
        <f t="shared" si="34"/>
        <v>-0.40452507260406578</v>
      </c>
      <c r="J682" s="12">
        <f t="shared" si="32"/>
        <v>1</v>
      </c>
    </row>
    <row r="683" spans="1:10" x14ac:dyDescent="0.25">
      <c r="A683" s="50">
        <v>-0.3480671673819743</v>
      </c>
      <c r="B683" s="12" t="s">
        <v>1244</v>
      </c>
      <c r="C683" s="18">
        <v>46.6</v>
      </c>
      <c r="D683" s="51">
        <v>30.38007</v>
      </c>
      <c r="G683" s="12" t="str" cm="1">
        <f t="array" ref="G683">_xlfn.IFS(
A683&lt;=-1,"(&gt;=100%)",
A683&lt;=-0.9,"(99.9%-90%)",
A683&lt;=-0.8,"(89.9%-80%)",
A683&lt;=-0.7,"(79.9%-70%)",
A683&lt;=-0.6,"(69.9%-60%)",
A683&lt;=-0.5,"(59.9%-50%)",
A683&lt;=-0.4,"(49.9%-40%)",
A683&lt;=-0.3,"(39.9%-30%)",
A683&lt;=-0.2,"(29.9%-20%)",
A683&lt;=-0.1,"(19.9%-10%)",
A683&lt;0,"(9.9%-0.01%)",
A683&lt;=0.0999,"0%-9.9%",
A683&lt;=0.1999,"10%-19.9%",
A683&lt;=0.2999,"20%-29.9%",
A683&lt;=0.3999,"30%-39.9%",
A683&lt;=0.4999,"40%-49.9%",
A683&lt;=0.5999,"50%-59.9%",
A683&lt;=0.6999,"60%-69.9%",
A683&lt;=0.7999,"70%-79.9%",
A683&lt;=0.8999,"80%-89.9%",
A683&lt;=0.999,"90%-99.9%",
A683&lt;=5,"&gt;100%",
A683&gt;5,"&gt;500%"
)</f>
        <v>(39.9%-30%)</v>
      </c>
      <c r="H683" s="15">
        <f t="shared" si="33"/>
        <v>-0.3480671673819743</v>
      </c>
      <c r="I683" s="15">
        <f t="shared" si="34"/>
        <v>-0.3480671673819743</v>
      </c>
      <c r="J683" s="12">
        <f t="shared" si="32"/>
        <v>1</v>
      </c>
    </row>
    <row r="684" spans="1:10" x14ac:dyDescent="0.25">
      <c r="A684" s="50">
        <v>-0.30078190923704712</v>
      </c>
      <c r="B684" s="12" t="s">
        <v>1246</v>
      </c>
      <c r="C684" s="18">
        <v>808.7</v>
      </c>
      <c r="D684" s="51">
        <v>565.45767000000001</v>
      </c>
      <c r="G684" s="12" t="str" cm="1">
        <f t="array" ref="G684">_xlfn.IFS(
A684&lt;=-1,"(&gt;=100%)",
A684&lt;=-0.9,"(99.9%-90%)",
A684&lt;=-0.8,"(89.9%-80%)",
A684&lt;=-0.7,"(79.9%-70%)",
A684&lt;=-0.6,"(69.9%-60%)",
A684&lt;=-0.5,"(59.9%-50%)",
A684&lt;=-0.4,"(49.9%-40%)",
A684&lt;=-0.3,"(39.9%-30%)",
A684&lt;=-0.2,"(29.9%-20%)",
A684&lt;=-0.1,"(19.9%-10%)",
A684&lt;0,"(9.9%-0.01%)",
A684&lt;=0.0999,"0%-9.9%",
A684&lt;=0.1999,"10%-19.9%",
A684&lt;=0.2999,"20%-29.9%",
A684&lt;=0.3999,"30%-39.9%",
A684&lt;=0.4999,"40%-49.9%",
A684&lt;=0.5999,"50%-59.9%",
A684&lt;=0.6999,"60%-69.9%",
A684&lt;=0.7999,"70%-79.9%",
A684&lt;=0.8999,"80%-89.9%",
A684&lt;=0.999,"90%-99.9%",
A684&lt;=5,"&gt;100%",
A684&gt;5,"&gt;500%"
)</f>
        <v>(39.9%-30%)</v>
      </c>
      <c r="H684" s="15">
        <f t="shared" si="33"/>
        <v>-0.30078190923704712</v>
      </c>
      <c r="I684" s="15">
        <f t="shared" si="34"/>
        <v>-0.30078190923704712</v>
      </c>
      <c r="J684" s="12">
        <f t="shared" si="32"/>
        <v>1</v>
      </c>
    </row>
    <row r="685" spans="1:10" x14ac:dyDescent="0.25">
      <c r="A685" s="50">
        <v>-0.2096491751767478</v>
      </c>
      <c r="B685" s="12" t="s">
        <v>1248</v>
      </c>
      <c r="C685" s="18">
        <v>127.3</v>
      </c>
      <c r="D685" s="51">
        <v>100.61166</v>
      </c>
      <c r="G685" s="12" t="str" cm="1">
        <f t="array" ref="G685">_xlfn.IFS(
A685&lt;=-1,"(&gt;=100%)",
A685&lt;=-0.9,"(99.9%-90%)",
A685&lt;=-0.8,"(89.9%-80%)",
A685&lt;=-0.7,"(79.9%-70%)",
A685&lt;=-0.6,"(69.9%-60%)",
A685&lt;=-0.5,"(59.9%-50%)",
A685&lt;=-0.4,"(49.9%-40%)",
A685&lt;=-0.3,"(39.9%-30%)",
A685&lt;=-0.2,"(29.9%-20%)",
A685&lt;=-0.1,"(19.9%-10%)",
A685&lt;0,"(9.9%-0.01%)",
A685&lt;=0.0999,"0%-9.9%",
A685&lt;=0.1999,"10%-19.9%",
A685&lt;=0.2999,"20%-29.9%",
A685&lt;=0.3999,"30%-39.9%",
A685&lt;=0.4999,"40%-49.9%",
A685&lt;=0.5999,"50%-59.9%",
A685&lt;=0.6999,"60%-69.9%",
A685&lt;=0.7999,"70%-79.9%",
A685&lt;=0.8999,"80%-89.9%",
A685&lt;=0.999,"90%-99.9%",
A685&lt;=5,"&gt;100%",
A685&gt;5,"&gt;500%"
)</f>
        <v>(29.9%-20%)</v>
      </c>
      <c r="H685" s="15">
        <f t="shared" si="33"/>
        <v>-0.2096491751767478</v>
      </c>
      <c r="I685" s="15">
        <f t="shared" si="34"/>
        <v>-0.2096491751767478</v>
      </c>
      <c r="J685" s="12">
        <f t="shared" si="32"/>
        <v>1</v>
      </c>
    </row>
    <row r="686" spans="1:10" x14ac:dyDescent="0.25">
      <c r="A686" s="50">
        <v>0.45675799379177268</v>
      </c>
      <c r="B686" s="12" t="s">
        <v>1250</v>
      </c>
      <c r="C686" s="18">
        <v>3575.9</v>
      </c>
      <c r="D686" s="51">
        <v>5209.22091</v>
      </c>
      <c r="G686" s="12" t="str" cm="1">
        <f t="array" ref="G686">_xlfn.IFS(
A686&lt;=-1,"(&gt;=100%)",
A686&lt;=-0.9,"(99.9%-90%)",
A686&lt;=-0.8,"(89.9%-80%)",
A686&lt;=-0.7,"(79.9%-70%)",
A686&lt;=-0.6,"(69.9%-60%)",
A686&lt;=-0.5,"(59.9%-50%)",
A686&lt;=-0.4,"(49.9%-40%)",
A686&lt;=-0.3,"(39.9%-30%)",
A686&lt;=-0.2,"(29.9%-20%)",
A686&lt;=-0.1,"(19.9%-10%)",
A686&lt;0,"(9.9%-0.01%)",
A686&lt;=0.0999,"0%-9.9%",
A686&lt;=0.1999,"10%-19.9%",
A686&lt;=0.2999,"20%-29.9%",
A686&lt;=0.3999,"30%-39.9%",
A686&lt;=0.4999,"40%-49.9%",
A686&lt;=0.5999,"50%-59.9%",
A686&lt;=0.6999,"60%-69.9%",
A686&lt;=0.7999,"70%-79.9%",
A686&lt;=0.8999,"80%-89.9%",
A686&lt;=0.999,"90%-99.9%",
A686&lt;=5,"&gt;100%",
A686&gt;5,"&gt;500%"
)</f>
        <v>40%-49.9%</v>
      </c>
      <c r="H686" s="15">
        <f t="shared" si="33"/>
        <v>0.45675799379177268</v>
      </c>
      <c r="I686" s="15">
        <f t="shared" si="34"/>
        <v>0.45675799379177268</v>
      </c>
      <c r="J686" s="12">
        <f t="shared" si="32"/>
        <v>1</v>
      </c>
    </row>
    <row r="687" spans="1:10" x14ac:dyDescent="0.25">
      <c r="A687" s="50">
        <v>-0.17305780274656662</v>
      </c>
      <c r="B687" s="12" t="s">
        <v>1252</v>
      </c>
      <c r="C687" s="18">
        <v>160.19999999999999</v>
      </c>
      <c r="D687" s="51">
        <v>132.47614000000002</v>
      </c>
      <c r="G687" s="12" t="str" cm="1">
        <f t="array" ref="G687">_xlfn.IFS(
A687&lt;=-1,"(&gt;=100%)",
A687&lt;=-0.9,"(99.9%-90%)",
A687&lt;=-0.8,"(89.9%-80%)",
A687&lt;=-0.7,"(79.9%-70%)",
A687&lt;=-0.6,"(69.9%-60%)",
A687&lt;=-0.5,"(59.9%-50%)",
A687&lt;=-0.4,"(49.9%-40%)",
A687&lt;=-0.3,"(39.9%-30%)",
A687&lt;=-0.2,"(29.9%-20%)",
A687&lt;=-0.1,"(19.9%-10%)",
A687&lt;0,"(9.9%-0.01%)",
A687&lt;=0.0999,"0%-9.9%",
A687&lt;=0.1999,"10%-19.9%",
A687&lt;=0.2999,"20%-29.9%",
A687&lt;=0.3999,"30%-39.9%",
A687&lt;=0.4999,"40%-49.9%",
A687&lt;=0.5999,"50%-59.9%",
A687&lt;=0.6999,"60%-69.9%",
A687&lt;=0.7999,"70%-79.9%",
A687&lt;=0.8999,"80%-89.9%",
A687&lt;=0.999,"90%-99.9%",
A687&lt;=5,"&gt;100%",
A687&gt;5,"&gt;500%"
)</f>
        <v>(19.9%-10%)</v>
      </c>
      <c r="H687" s="15">
        <f t="shared" si="33"/>
        <v>-0.17305780274656662</v>
      </c>
      <c r="I687" s="15">
        <f t="shared" si="34"/>
        <v>-0.17305780274656662</v>
      </c>
      <c r="J687" s="12">
        <f t="shared" si="32"/>
        <v>1</v>
      </c>
    </row>
    <row r="688" spans="1:10" x14ac:dyDescent="0.25">
      <c r="A688" s="50">
        <v>-1.4285568576388939E-2</v>
      </c>
      <c r="B688" s="12" t="s">
        <v>1254</v>
      </c>
      <c r="C688" s="18">
        <v>2304</v>
      </c>
      <c r="D688" s="51">
        <v>2271.0860499999999</v>
      </c>
      <c r="G688" s="12" t="str" cm="1">
        <f t="array" ref="G688">_xlfn.IFS(
A688&lt;=-1,"(&gt;=100%)",
A688&lt;=-0.9,"(99.9%-90%)",
A688&lt;=-0.8,"(89.9%-80%)",
A688&lt;=-0.7,"(79.9%-70%)",
A688&lt;=-0.6,"(69.9%-60%)",
A688&lt;=-0.5,"(59.9%-50%)",
A688&lt;=-0.4,"(49.9%-40%)",
A688&lt;=-0.3,"(39.9%-30%)",
A688&lt;=-0.2,"(29.9%-20%)",
A688&lt;=-0.1,"(19.9%-10%)",
A688&lt;0,"(9.9%-0.01%)",
A688&lt;=0.0999,"0%-9.9%",
A688&lt;=0.1999,"10%-19.9%",
A688&lt;=0.2999,"20%-29.9%",
A688&lt;=0.3999,"30%-39.9%",
A688&lt;=0.4999,"40%-49.9%",
A688&lt;=0.5999,"50%-59.9%",
A688&lt;=0.6999,"60%-69.9%",
A688&lt;=0.7999,"70%-79.9%",
A688&lt;=0.8999,"80%-89.9%",
A688&lt;=0.999,"90%-99.9%",
A688&lt;=5,"&gt;100%",
A688&gt;5,"&gt;500%"
)</f>
        <v>(9.9%-0.01%)</v>
      </c>
      <c r="H688" s="15">
        <f t="shared" si="33"/>
        <v>-1.4285568576388939E-2</v>
      </c>
      <c r="I688" s="15">
        <f t="shared" si="34"/>
        <v>-1.4285568576388939E-2</v>
      </c>
      <c r="J688" s="12">
        <f t="shared" si="32"/>
        <v>1</v>
      </c>
    </row>
    <row r="689" spans="1:10" x14ac:dyDescent="0.25">
      <c r="A689" s="50">
        <v>-0.1186610387490615</v>
      </c>
      <c r="B689" s="12" t="s">
        <v>1256</v>
      </c>
      <c r="C689" s="18">
        <v>3063.3</v>
      </c>
      <c r="D689" s="51">
        <v>2699.80564</v>
      </c>
      <c r="G689" s="12" t="str" cm="1">
        <f t="array" ref="G689">_xlfn.IFS(
A689&lt;=-1,"(&gt;=100%)",
A689&lt;=-0.9,"(99.9%-90%)",
A689&lt;=-0.8,"(89.9%-80%)",
A689&lt;=-0.7,"(79.9%-70%)",
A689&lt;=-0.6,"(69.9%-60%)",
A689&lt;=-0.5,"(59.9%-50%)",
A689&lt;=-0.4,"(49.9%-40%)",
A689&lt;=-0.3,"(39.9%-30%)",
A689&lt;=-0.2,"(29.9%-20%)",
A689&lt;=-0.1,"(19.9%-10%)",
A689&lt;0,"(9.9%-0.01%)",
A689&lt;=0.0999,"0%-9.9%",
A689&lt;=0.1999,"10%-19.9%",
A689&lt;=0.2999,"20%-29.9%",
A689&lt;=0.3999,"30%-39.9%",
A689&lt;=0.4999,"40%-49.9%",
A689&lt;=0.5999,"50%-59.9%",
A689&lt;=0.6999,"60%-69.9%",
A689&lt;=0.7999,"70%-79.9%",
A689&lt;=0.8999,"80%-89.9%",
A689&lt;=0.999,"90%-99.9%",
A689&lt;=5,"&gt;100%",
A689&gt;5,"&gt;500%"
)</f>
        <v>(19.9%-10%)</v>
      </c>
      <c r="H689" s="15">
        <f t="shared" si="33"/>
        <v>-0.1186610387490615</v>
      </c>
      <c r="I689" s="15">
        <f t="shared" si="34"/>
        <v>-0.1186610387490615</v>
      </c>
      <c r="J689" s="12">
        <f t="shared" si="32"/>
        <v>1</v>
      </c>
    </row>
    <row r="690" spans="1:10" x14ac:dyDescent="0.25">
      <c r="A690" s="50">
        <v>-7.772921548272288E-2</v>
      </c>
      <c r="B690" s="12" t="s">
        <v>1258</v>
      </c>
      <c r="C690" s="18">
        <v>674.3</v>
      </c>
      <c r="D690" s="51">
        <v>621.88718999999992</v>
      </c>
      <c r="G690" s="12" t="str" cm="1">
        <f t="array" ref="G690">_xlfn.IFS(
A690&lt;=-1,"(&gt;=100%)",
A690&lt;=-0.9,"(99.9%-90%)",
A690&lt;=-0.8,"(89.9%-80%)",
A690&lt;=-0.7,"(79.9%-70%)",
A690&lt;=-0.6,"(69.9%-60%)",
A690&lt;=-0.5,"(59.9%-50%)",
A690&lt;=-0.4,"(49.9%-40%)",
A690&lt;=-0.3,"(39.9%-30%)",
A690&lt;=-0.2,"(29.9%-20%)",
A690&lt;=-0.1,"(19.9%-10%)",
A690&lt;0,"(9.9%-0.01%)",
A690&lt;=0.0999,"0%-9.9%",
A690&lt;=0.1999,"10%-19.9%",
A690&lt;=0.2999,"20%-29.9%",
A690&lt;=0.3999,"30%-39.9%",
A690&lt;=0.4999,"40%-49.9%",
A690&lt;=0.5999,"50%-59.9%",
A690&lt;=0.6999,"60%-69.9%",
A690&lt;=0.7999,"70%-79.9%",
A690&lt;=0.8999,"80%-89.9%",
A690&lt;=0.999,"90%-99.9%",
A690&lt;=5,"&gt;100%",
A690&gt;5,"&gt;500%"
)</f>
        <v>(9.9%-0.01%)</v>
      </c>
      <c r="H690" s="15">
        <f t="shared" si="33"/>
        <v>-7.772921548272288E-2</v>
      </c>
      <c r="I690" s="15">
        <f t="shared" si="34"/>
        <v>-7.772921548272288E-2</v>
      </c>
      <c r="J690" s="12">
        <f t="shared" si="32"/>
        <v>1</v>
      </c>
    </row>
    <row r="691" spans="1:10" x14ac:dyDescent="0.25">
      <c r="A691" s="50">
        <v>-6.2259551960174075E-2</v>
      </c>
      <c r="B691" s="12" t="s">
        <v>1260</v>
      </c>
      <c r="C691" s="18">
        <v>160.69999999999999</v>
      </c>
      <c r="D691" s="51">
        <v>150.69489000000002</v>
      </c>
      <c r="G691" s="12" t="str" cm="1">
        <f t="array" ref="G691">_xlfn.IFS(
A691&lt;=-1,"(&gt;=100%)",
A691&lt;=-0.9,"(99.9%-90%)",
A691&lt;=-0.8,"(89.9%-80%)",
A691&lt;=-0.7,"(79.9%-70%)",
A691&lt;=-0.6,"(69.9%-60%)",
A691&lt;=-0.5,"(59.9%-50%)",
A691&lt;=-0.4,"(49.9%-40%)",
A691&lt;=-0.3,"(39.9%-30%)",
A691&lt;=-0.2,"(29.9%-20%)",
A691&lt;=-0.1,"(19.9%-10%)",
A691&lt;0,"(9.9%-0.01%)",
A691&lt;=0.0999,"0%-9.9%",
A691&lt;=0.1999,"10%-19.9%",
A691&lt;=0.2999,"20%-29.9%",
A691&lt;=0.3999,"30%-39.9%",
A691&lt;=0.4999,"40%-49.9%",
A691&lt;=0.5999,"50%-59.9%",
A691&lt;=0.6999,"60%-69.9%",
A691&lt;=0.7999,"70%-79.9%",
A691&lt;=0.8999,"80%-89.9%",
A691&lt;=0.999,"90%-99.9%",
A691&lt;=5,"&gt;100%",
A691&gt;5,"&gt;500%"
)</f>
        <v>(9.9%-0.01%)</v>
      </c>
      <c r="H691" s="15">
        <f t="shared" si="33"/>
        <v>-6.2259551960174075E-2</v>
      </c>
      <c r="I691" s="15">
        <f t="shared" si="34"/>
        <v>-6.2259551960174075E-2</v>
      </c>
      <c r="J691" s="12">
        <f t="shared" si="32"/>
        <v>1</v>
      </c>
    </row>
    <row r="692" spans="1:10" x14ac:dyDescent="0.25">
      <c r="A692" s="50">
        <v>-2.9018236472945963E-2</v>
      </c>
      <c r="B692" s="12" t="s">
        <v>1262</v>
      </c>
      <c r="C692" s="18">
        <v>99.8</v>
      </c>
      <c r="D692" s="51">
        <v>96.90397999999999</v>
      </c>
      <c r="G692" s="12" t="str" cm="1">
        <f t="array" ref="G692">_xlfn.IFS(
A692&lt;=-1,"(&gt;=100%)",
A692&lt;=-0.9,"(99.9%-90%)",
A692&lt;=-0.8,"(89.9%-80%)",
A692&lt;=-0.7,"(79.9%-70%)",
A692&lt;=-0.6,"(69.9%-60%)",
A692&lt;=-0.5,"(59.9%-50%)",
A692&lt;=-0.4,"(49.9%-40%)",
A692&lt;=-0.3,"(39.9%-30%)",
A692&lt;=-0.2,"(29.9%-20%)",
A692&lt;=-0.1,"(19.9%-10%)",
A692&lt;0,"(9.9%-0.01%)",
A692&lt;=0.0999,"0%-9.9%",
A692&lt;=0.1999,"10%-19.9%",
A692&lt;=0.2999,"20%-29.9%",
A692&lt;=0.3999,"30%-39.9%",
A692&lt;=0.4999,"40%-49.9%",
A692&lt;=0.5999,"50%-59.9%",
A692&lt;=0.6999,"60%-69.9%",
A692&lt;=0.7999,"70%-79.9%",
A692&lt;=0.8999,"80%-89.9%",
A692&lt;=0.999,"90%-99.9%",
A692&lt;=5,"&gt;100%",
A692&gt;5,"&gt;500%"
)</f>
        <v>(9.9%-0.01%)</v>
      </c>
      <c r="H692" s="15">
        <f t="shared" si="33"/>
        <v>-2.9018236472945963E-2</v>
      </c>
      <c r="I692" s="15">
        <f t="shared" si="34"/>
        <v>-2.9018236472945963E-2</v>
      </c>
      <c r="J692" s="12">
        <f t="shared" si="32"/>
        <v>1</v>
      </c>
    </row>
    <row r="693" spans="1:10" x14ac:dyDescent="0.25">
      <c r="A693" s="50">
        <v>1.2627672694638516</v>
      </c>
      <c r="B693" s="12" t="s">
        <v>1264</v>
      </c>
      <c r="C693" s="18">
        <v>5181.3999999999996</v>
      </c>
      <c r="D693" s="51">
        <v>11724.30233</v>
      </c>
      <c r="G693" s="12" t="str" cm="1">
        <f t="array" ref="G693">_xlfn.IFS(
A693&lt;=-1,"(&gt;=100%)",
A693&lt;=-0.9,"(99.9%-90%)",
A693&lt;=-0.8,"(89.9%-80%)",
A693&lt;=-0.7,"(79.9%-70%)",
A693&lt;=-0.6,"(69.9%-60%)",
A693&lt;=-0.5,"(59.9%-50%)",
A693&lt;=-0.4,"(49.9%-40%)",
A693&lt;=-0.3,"(39.9%-30%)",
A693&lt;=-0.2,"(29.9%-20%)",
A693&lt;=-0.1,"(19.9%-10%)",
A693&lt;0,"(9.9%-0.01%)",
A693&lt;=0.0999,"0%-9.9%",
A693&lt;=0.1999,"10%-19.9%",
A693&lt;=0.2999,"20%-29.9%",
A693&lt;=0.3999,"30%-39.9%",
A693&lt;=0.4999,"40%-49.9%",
A693&lt;=0.5999,"50%-59.9%",
A693&lt;=0.6999,"60%-69.9%",
A693&lt;=0.7999,"70%-79.9%",
A693&lt;=0.8999,"80%-89.9%",
A693&lt;=0.999,"90%-99.9%",
A693&lt;=5,"&gt;100%",
A693&gt;5,"&gt;500%"
)</f>
        <v>&gt;100%</v>
      </c>
      <c r="H693" s="15">
        <f t="shared" si="33"/>
        <v>1.2627672694638516</v>
      </c>
      <c r="I693" s="15">
        <f t="shared" si="34"/>
        <v>1.2627672694638516</v>
      </c>
      <c r="J693" s="12">
        <f t="shared" si="32"/>
        <v>0</v>
      </c>
    </row>
    <row r="694" spans="1:10" x14ac:dyDescent="0.25">
      <c r="A694" s="50">
        <v>0.30165525057205889</v>
      </c>
      <c r="B694" s="12" t="s">
        <v>1266</v>
      </c>
      <c r="C694" s="18">
        <v>9701.7999999999993</v>
      </c>
      <c r="D694" s="51">
        <v>12628.39891</v>
      </c>
      <c r="G694" s="12" t="str" cm="1">
        <f t="array" ref="G694">_xlfn.IFS(
A694&lt;=-1,"(&gt;=100%)",
A694&lt;=-0.9,"(99.9%-90%)",
A694&lt;=-0.8,"(89.9%-80%)",
A694&lt;=-0.7,"(79.9%-70%)",
A694&lt;=-0.6,"(69.9%-60%)",
A694&lt;=-0.5,"(59.9%-50%)",
A694&lt;=-0.4,"(49.9%-40%)",
A694&lt;=-0.3,"(39.9%-30%)",
A694&lt;=-0.2,"(29.9%-20%)",
A694&lt;=-0.1,"(19.9%-10%)",
A694&lt;0,"(9.9%-0.01%)",
A694&lt;=0.0999,"0%-9.9%",
A694&lt;=0.1999,"10%-19.9%",
A694&lt;=0.2999,"20%-29.9%",
A694&lt;=0.3999,"30%-39.9%",
A694&lt;=0.4999,"40%-49.9%",
A694&lt;=0.5999,"50%-59.9%",
A694&lt;=0.6999,"60%-69.9%",
A694&lt;=0.7999,"70%-79.9%",
A694&lt;=0.8999,"80%-89.9%",
A694&lt;=0.999,"90%-99.9%",
A694&lt;=5,"&gt;100%",
A694&gt;5,"&gt;500%"
)</f>
        <v>30%-39.9%</v>
      </c>
      <c r="H694" s="15">
        <f t="shared" si="33"/>
        <v>0.30165525057205889</v>
      </c>
      <c r="I694" s="15">
        <f t="shared" si="34"/>
        <v>0.30165525057205889</v>
      </c>
      <c r="J694" s="12">
        <f t="shared" si="32"/>
        <v>1</v>
      </c>
    </row>
    <row r="695" spans="1:10" x14ac:dyDescent="0.25">
      <c r="A695" s="50">
        <v>1.0593582214765088E-2</v>
      </c>
      <c r="B695" s="12" t="s">
        <v>1268</v>
      </c>
      <c r="C695" s="18">
        <v>238.4</v>
      </c>
      <c r="D695" s="51">
        <v>240.92551</v>
      </c>
      <c r="G695" s="12" t="str" cm="1">
        <f t="array" ref="G695">_xlfn.IFS(
A695&lt;=-1,"(&gt;=100%)",
A695&lt;=-0.9,"(99.9%-90%)",
A695&lt;=-0.8,"(89.9%-80%)",
A695&lt;=-0.7,"(79.9%-70%)",
A695&lt;=-0.6,"(69.9%-60%)",
A695&lt;=-0.5,"(59.9%-50%)",
A695&lt;=-0.4,"(49.9%-40%)",
A695&lt;=-0.3,"(39.9%-30%)",
A695&lt;=-0.2,"(29.9%-20%)",
A695&lt;=-0.1,"(19.9%-10%)",
A695&lt;0,"(9.9%-0.01%)",
A695&lt;=0.0999,"0%-9.9%",
A695&lt;=0.1999,"10%-19.9%",
A695&lt;=0.2999,"20%-29.9%",
A695&lt;=0.3999,"30%-39.9%",
A695&lt;=0.4999,"40%-49.9%",
A695&lt;=0.5999,"50%-59.9%",
A695&lt;=0.6999,"60%-69.9%",
A695&lt;=0.7999,"70%-79.9%",
A695&lt;=0.8999,"80%-89.9%",
A695&lt;=0.999,"90%-99.9%",
A695&lt;=5,"&gt;100%",
A695&gt;5,"&gt;500%"
)</f>
        <v>0%-9.9%</v>
      </c>
      <c r="H695" s="15">
        <f t="shared" si="33"/>
        <v>1.0593582214765088E-2</v>
      </c>
      <c r="I695" s="15">
        <f t="shared" si="34"/>
        <v>1.0593582214765088E-2</v>
      </c>
      <c r="J695" s="12">
        <f t="shared" si="32"/>
        <v>1</v>
      </c>
    </row>
    <row r="696" spans="1:10" x14ac:dyDescent="0.25">
      <c r="A696" s="50">
        <v>1.3420103738150675E-2</v>
      </c>
      <c r="B696" s="12" t="s">
        <v>1270</v>
      </c>
      <c r="C696" s="18">
        <v>559.1</v>
      </c>
      <c r="D696" s="51">
        <v>566.60318000000007</v>
      </c>
      <c r="G696" s="12" t="str" cm="1">
        <f t="array" ref="G696">_xlfn.IFS(
A696&lt;=-1,"(&gt;=100%)",
A696&lt;=-0.9,"(99.9%-90%)",
A696&lt;=-0.8,"(89.9%-80%)",
A696&lt;=-0.7,"(79.9%-70%)",
A696&lt;=-0.6,"(69.9%-60%)",
A696&lt;=-0.5,"(59.9%-50%)",
A696&lt;=-0.4,"(49.9%-40%)",
A696&lt;=-0.3,"(39.9%-30%)",
A696&lt;=-0.2,"(29.9%-20%)",
A696&lt;=-0.1,"(19.9%-10%)",
A696&lt;0,"(9.9%-0.01%)",
A696&lt;=0.0999,"0%-9.9%",
A696&lt;=0.1999,"10%-19.9%",
A696&lt;=0.2999,"20%-29.9%",
A696&lt;=0.3999,"30%-39.9%",
A696&lt;=0.4999,"40%-49.9%",
A696&lt;=0.5999,"50%-59.9%",
A696&lt;=0.6999,"60%-69.9%",
A696&lt;=0.7999,"70%-79.9%",
A696&lt;=0.8999,"80%-89.9%",
A696&lt;=0.999,"90%-99.9%",
A696&lt;=5,"&gt;100%",
A696&gt;5,"&gt;500%"
)</f>
        <v>0%-9.9%</v>
      </c>
      <c r="H696" s="15">
        <f t="shared" si="33"/>
        <v>1.3420103738150675E-2</v>
      </c>
      <c r="I696" s="15">
        <f t="shared" si="34"/>
        <v>1.3420103738150675E-2</v>
      </c>
      <c r="J696" s="12">
        <f t="shared" si="32"/>
        <v>1</v>
      </c>
    </row>
    <row r="697" spans="1:10" x14ac:dyDescent="0.25">
      <c r="A697" s="50">
        <v>1.6092052980132537E-2</v>
      </c>
      <c r="B697" s="12" t="s">
        <v>1271</v>
      </c>
      <c r="C697" s="18">
        <v>45.3</v>
      </c>
      <c r="D697" s="51">
        <v>46.028970000000001</v>
      </c>
      <c r="G697" s="12" t="str" cm="1">
        <f t="array" ref="G697">_xlfn.IFS(
A697&lt;=-1,"(&gt;=100%)",
A697&lt;=-0.9,"(99.9%-90%)",
A697&lt;=-0.8,"(89.9%-80%)",
A697&lt;=-0.7,"(79.9%-70%)",
A697&lt;=-0.6,"(69.9%-60%)",
A697&lt;=-0.5,"(59.9%-50%)",
A697&lt;=-0.4,"(49.9%-40%)",
A697&lt;=-0.3,"(39.9%-30%)",
A697&lt;=-0.2,"(29.9%-20%)",
A697&lt;=-0.1,"(19.9%-10%)",
A697&lt;0,"(9.9%-0.01%)",
A697&lt;=0.0999,"0%-9.9%",
A697&lt;=0.1999,"10%-19.9%",
A697&lt;=0.2999,"20%-29.9%",
A697&lt;=0.3999,"30%-39.9%",
A697&lt;=0.4999,"40%-49.9%",
A697&lt;=0.5999,"50%-59.9%",
A697&lt;=0.6999,"60%-69.9%",
A697&lt;=0.7999,"70%-79.9%",
A697&lt;=0.8999,"80%-89.9%",
A697&lt;=0.999,"90%-99.9%",
A697&lt;=5,"&gt;100%",
A697&gt;5,"&gt;500%"
)</f>
        <v>0%-9.9%</v>
      </c>
      <c r="H697" s="15">
        <f t="shared" si="33"/>
        <v>1.6092052980132537E-2</v>
      </c>
      <c r="I697" s="15">
        <f t="shared" si="34"/>
        <v>1.6092052980132537E-2</v>
      </c>
      <c r="J697" s="12">
        <f t="shared" si="32"/>
        <v>1</v>
      </c>
    </row>
    <row r="698" spans="1:10" x14ac:dyDescent="0.25">
      <c r="A698" s="50">
        <v>0.10228380000000016</v>
      </c>
      <c r="B698" s="12" t="s">
        <v>1273</v>
      </c>
      <c r="C698" s="18">
        <v>1000</v>
      </c>
      <c r="D698" s="51">
        <v>1102.2838000000002</v>
      </c>
      <c r="G698" s="12" t="str" cm="1">
        <f t="array" ref="G698">_xlfn.IFS(
A698&lt;=-1,"(&gt;=100%)",
A698&lt;=-0.9,"(99.9%-90%)",
A698&lt;=-0.8,"(89.9%-80%)",
A698&lt;=-0.7,"(79.9%-70%)",
A698&lt;=-0.6,"(69.9%-60%)",
A698&lt;=-0.5,"(59.9%-50%)",
A698&lt;=-0.4,"(49.9%-40%)",
A698&lt;=-0.3,"(39.9%-30%)",
A698&lt;=-0.2,"(29.9%-20%)",
A698&lt;=-0.1,"(19.9%-10%)",
A698&lt;0,"(9.9%-0.01%)",
A698&lt;=0.0999,"0%-9.9%",
A698&lt;=0.1999,"10%-19.9%",
A698&lt;=0.2999,"20%-29.9%",
A698&lt;=0.3999,"30%-39.9%",
A698&lt;=0.4999,"40%-49.9%",
A698&lt;=0.5999,"50%-59.9%",
A698&lt;=0.6999,"60%-69.9%",
A698&lt;=0.7999,"70%-79.9%",
A698&lt;=0.8999,"80%-89.9%",
A698&lt;=0.999,"90%-99.9%",
A698&lt;=5,"&gt;100%",
A698&gt;5,"&gt;500%"
)</f>
        <v>10%-19.9%</v>
      </c>
      <c r="H698" s="15">
        <f t="shared" si="33"/>
        <v>0.10228380000000016</v>
      </c>
      <c r="I698" s="15">
        <f t="shared" si="34"/>
        <v>0.10228380000000016</v>
      </c>
      <c r="J698" s="12">
        <f t="shared" si="32"/>
        <v>1</v>
      </c>
    </row>
    <row r="699" spans="1:10" x14ac:dyDescent="0.25">
      <c r="A699" s="50">
        <v>0.48876623244453493</v>
      </c>
      <c r="B699" s="12" t="s">
        <v>1275</v>
      </c>
      <c r="C699" s="18">
        <v>3439.1</v>
      </c>
      <c r="D699" s="51">
        <v>5120.01595</v>
      </c>
      <c r="G699" s="12" t="str" cm="1">
        <f t="array" ref="G699">_xlfn.IFS(
A699&lt;=-1,"(&gt;=100%)",
A699&lt;=-0.9,"(99.9%-90%)",
A699&lt;=-0.8,"(89.9%-80%)",
A699&lt;=-0.7,"(79.9%-70%)",
A699&lt;=-0.6,"(69.9%-60%)",
A699&lt;=-0.5,"(59.9%-50%)",
A699&lt;=-0.4,"(49.9%-40%)",
A699&lt;=-0.3,"(39.9%-30%)",
A699&lt;=-0.2,"(29.9%-20%)",
A699&lt;=-0.1,"(19.9%-10%)",
A699&lt;0,"(9.9%-0.01%)",
A699&lt;=0.0999,"0%-9.9%",
A699&lt;=0.1999,"10%-19.9%",
A699&lt;=0.2999,"20%-29.9%",
A699&lt;=0.3999,"30%-39.9%",
A699&lt;=0.4999,"40%-49.9%",
A699&lt;=0.5999,"50%-59.9%",
A699&lt;=0.6999,"60%-69.9%",
A699&lt;=0.7999,"70%-79.9%",
A699&lt;=0.8999,"80%-89.9%",
A699&lt;=0.999,"90%-99.9%",
A699&lt;=5,"&gt;100%",
A699&gt;5,"&gt;500%"
)</f>
        <v>40%-49.9%</v>
      </c>
      <c r="H699" s="15">
        <f t="shared" si="33"/>
        <v>0.48876623244453493</v>
      </c>
      <c r="I699" s="15">
        <f t="shared" si="34"/>
        <v>0.48876623244453493</v>
      </c>
      <c r="J699" s="12">
        <f t="shared" si="32"/>
        <v>1</v>
      </c>
    </row>
    <row r="700" spans="1:10" x14ac:dyDescent="0.25">
      <c r="A700" s="50">
        <v>0.20148896358543414</v>
      </c>
      <c r="B700" s="12" t="s">
        <v>1277</v>
      </c>
      <c r="C700" s="18">
        <v>178.5</v>
      </c>
      <c r="D700" s="51">
        <v>214.46578</v>
      </c>
      <c r="G700" s="12" t="str" cm="1">
        <f t="array" ref="G700">_xlfn.IFS(
A700&lt;=-1,"(&gt;=100%)",
A700&lt;=-0.9,"(99.9%-90%)",
A700&lt;=-0.8,"(89.9%-80%)",
A700&lt;=-0.7,"(79.9%-70%)",
A700&lt;=-0.6,"(69.9%-60%)",
A700&lt;=-0.5,"(59.9%-50%)",
A700&lt;=-0.4,"(49.9%-40%)",
A700&lt;=-0.3,"(39.9%-30%)",
A700&lt;=-0.2,"(29.9%-20%)",
A700&lt;=-0.1,"(19.9%-10%)",
A700&lt;0,"(9.9%-0.01%)",
A700&lt;=0.0999,"0%-9.9%",
A700&lt;=0.1999,"10%-19.9%",
A700&lt;=0.2999,"20%-29.9%",
A700&lt;=0.3999,"30%-39.9%",
A700&lt;=0.4999,"40%-49.9%",
A700&lt;=0.5999,"50%-59.9%",
A700&lt;=0.6999,"60%-69.9%",
A700&lt;=0.7999,"70%-79.9%",
A700&lt;=0.8999,"80%-89.9%",
A700&lt;=0.999,"90%-99.9%",
A700&lt;=5,"&gt;100%",
A700&gt;5,"&gt;500%"
)</f>
        <v>20%-29.9%</v>
      </c>
      <c r="H700" s="15">
        <f t="shared" si="33"/>
        <v>0.20148896358543414</v>
      </c>
      <c r="I700" s="15">
        <f t="shared" si="34"/>
        <v>0.20148896358543414</v>
      </c>
      <c r="J700" s="12">
        <f t="shared" si="32"/>
        <v>1</v>
      </c>
    </row>
    <row r="701" spans="1:10" x14ac:dyDescent="0.25">
      <c r="A701" s="50">
        <v>0.23883905745642353</v>
      </c>
      <c r="B701" s="12" t="s">
        <v>1279</v>
      </c>
      <c r="C701" s="18">
        <v>154.9</v>
      </c>
      <c r="D701" s="51">
        <v>191.89617000000001</v>
      </c>
      <c r="G701" s="12" t="str" cm="1">
        <f t="array" ref="G701">_xlfn.IFS(
A701&lt;=-1,"(&gt;=100%)",
A701&lt;=-0.9,"(99.9%-90%)",
A701&lt;=-0.8,"(89.9%-80%)",
A701&lt;=-0.7,"(79.9%-70%)",
A701&lt;=-0.6,"(69.9%-60%)",
A701&lt;=-0.5,"(59.9%-50%)",
A701&lt;=-0.4,"(49.9%-40%)",
A701&lt;=-0.3,"(39.9%-30%)",
A701&lt;=-0.2,"(29.9%-20%)",
A701&lt;=-0.1,"(19.9%-10%)",
A701&lt;0,"(9.9%-0.01%)",
A701&lt;=0.0999,"0%-9.9%",
A701&lt;=0.1999,"10%-19.9%",
A701&lt;=0.2999,"20%-29.9%",
A701&lt;=0.3999,"30%-39.9%",
A701&lt;=0.4999,"40%-49.9%",
A701&lt;=0.5999,"50%-59.9%",
A701&lt;=0.6999,"60%-69.9%",
A701&lt;=0.7999,"70%-79.9%",
A701&lt;=0.8999,"80%-89.9%",
A701&lt;=0.999,"90%-99.9%",
A701&lt;=5,"&gt;100%",
A701&gt;5,"&gt;500%"
)</f>
        <v>20%-29.9%</v>
      </c>
      <c r="H701" s="15">
        <f t="shared" si="33"/>
        <v>0.23883905745642353</v>
      </c>
      <c r="I701" s="15">
        <f t="shared" si="34"/>
        <v>0.23883905745642353</v>
      </c>
      <c r="J701" s="12">
        <f t="shared" si="32"/>
        <v>1</v>
      </c>
    </row>
    <row r="702" spans="1:10" x14ac:dyDescent="0.25">
      <c r="A702" s="50">
        <v>8.3552902277737054E-2</v>
      </c>
      <c r="B702" s="12" t="s">
        <v>1281</v>
      </c>
      <c r="C702" s="18">
        <v>816.6</v>
      </c>
      <c r="D702" s="51">
        <v>884.8293000000001</v>
      </c>
      <c r="G702" s="12" t="str" cm="1">
        <f t="array" ref="G702">_xlfn.IFS(
A702&lt;=-1,"(&gt;=100%)",
A702&lt;=-0.9,"(99.9%-90%)",
A702&lt;=-0.8,"(89.9%-80%)",
A702&lt;=-0.7,"(79.9%-70%)",
A702&lt;=-0.6,"(69.9%-60%)",
A702&lt;=-0.5,"(59.9%-50%)",
A702&lt;=-0.4,"(49.9%-40%)",
A702&lt;=-0.3,"(39.9%-30%)",
A702&lt;=-0.2,"(29.9%-20%)",
A702&lt;=-0.1,"(19.9%-10%)",
A702&lt;0,"(9.9%-0.01%)",
A702&lt;=0.0999,"0%-9.9%",
A702&lt;=0.1999,"10%-19.9%",
A702&lt;=0.2999,"20%-29.9%",
A702&lt;=0.3999,"30%-39.9%",
A702&lt;=0.4999,"40%-49.9%",
A702&lt;=0.5999,"50%-59.9%",
A702&lt;=0.6999,"60%-69.9%",
A702&lt;=0.7999,"70%-79.9%",
A702&lt;=0.8999,"80%-89.9%",
A702&lt;=0.999,"90%-99.9%",
A702&lt;=5,"&gt;100%",
A702&gt;5,"&gt;500%"
)</f>
        <v>0%-9.9%</v>
      </c>
      <c r="H702" s="15">
        <f t="shared" si="33"/>
        <v>8.3552902277737054E-2</v>
      </c>
      <c r="I702" s="15">
        <f t="shared" si="34"/>
        <v>8.3552902277737054E-2</v>
      </c>
      <c r="J702" s="12">
        <f t="shared" si="32"/>
        <v>1</v>
      </c>
    </row>
    <row r="703" spans="1:10" x14ac:dyDescent="0.25">
      <c r="A703" s="50">
        <v>0.36162141999999997</v>
      </c>
      <c r="B703" s="12" t="s">
        <v>1283</v>
      </c>
      <c r="C703" s="18">
        <v>2000</v>
      </c>
      <c r="D703" s="51">
        <v>2723.2428399999999</v>
      </c>
      <c r="G703" s="12" t="str" cm="1">
        <f t="array" ref="G703">_xlfn.IFS(
A703&lt;=-1,"(&gt;=100%)",
A703&lt;=-0.9,"(99.9%-90%)",
A703&lt;=-0.8,"(89.9%-80%)",
A703&lt;=-0.7,"(79.9%-70%)",
A703&lt;=-0.6,"(69.9%-60%)",
A703&lt;=-0.5,"(59.9%-50%)",
A703&lt;=-0.4,"(49.9%-40%)",
A703&lt;=-0.3,"(39.9%-30%)",
A703&lt;=-0.2,"(29.9%-20%)",
A703&lt;=-0.1,"(19.9%-10%)",
A703&lt;0,"(9.9%-0.01%)",
A703&lt;=0.0999,"0%-9.9%",
A703&lt;=0.1999,"10%-19.9%",
A703&lt;=0.2999,"20%-29.9%",
A703&lt;=0.3999,"30%-39.9%",
A703&lt;=0.4999,"40%-49.9%",
A703&lt;=0.5999,"50%-59.9%",
A703&lt;=0.6999,"60%-69.9%",
A703&lt;=0.7999,"70%-79.9%",
A703&lt;=0.8999,"80%-89.9%",
A703&lt;=0.999,"90%-99.9%",
A703&lt;=5,"&gt;100%",
A703&gt;5,"&gt;500%"
)</f>
        <v>30%-39.9%</v>
      </c>
      <c r="H703" s="15">
        <f t="shared" si="33"/>
        <v>0.36162141999999997</v>
      </c>
      <c r="I703" s="15">
        <f t="shared" si="34"/>
        <v>0.36162141999999997</v>
      </c>
      <c r="J703" s="12">
        <f t="shared" si="32"/>
        <v>1</v>
      </c>
    </row>
    <row r="704" spans="1:10" x14ac:dyDescent="0.25">
      <c r="A704" s="50">
        <v>0.3728346413472543</v>
      </c>
      <c r="B704" s="12" t="s">
        <v>1284</v>
      </c>
      <c r="C704" s="18">
        <v>4281.3</v>
      </c>
      <c r="D704" s="51">
        <v>5877.5169500000002</v>
      </c>
      <c r="G704" s="12" t="str" cm="1">
        <f t="array" ref="G704">_xlfn.IFS(
A704&lt;=-1,"(&gt;=100%)",
A704&lt;=-0.9,"(99.9%-90%)",
A704&lt;=-0.8,"(89.9%-80%)",
A704&lt;=-0.7,"(79.9%-70%)",
A704&lt;=-0.6,"(69.9%-60%)",
A704&lt;=-0.5,"(59.9%-50%)",
A704&lt;=-0.4,"(49.9%-40%)",
A704&lt;=-0.3,"(39.9%-30%)",
A704&lt;=-0.2,"(29.9%-20%)",
A704&lt;=-0.1,"(19.9%-10%)",
A704&lt;0,"(9.9%-0.01%)",
A704&lt;=0.0999,"0%-9.9%",
A704&lt;=0.1999,"10%-19.9%",
A704&lt;=0.2999,"20%-29.9%",
A704&lt;=0.3999,"30%-39.9%",
A704&lt;=0.4999,"40%-49.9%",
A704&lt;=0.5999,"50%-59.9%",
A704&lt;=0.6999,"60%-69.9%",
A704&lt;=0.7999,"70%-79.9%",
A704&lt;=0.8999,"80%-89.9%",
A704&lt;=0.999,"90%-99.9%",
A704&lt;=5,"&gt;100%",
A704&gt;5,"&gt;500%"
)</f>
        <v>30%-39.9%</v>
      </c>
      <c r="H704" s="15">
        <f t="shared" si="33"/>
        <v>0.3728346413472543</v>
      </c>
      <c r="I704" s="15">
        <f t="shared" si="34"/>
        <v>0.3728346413472543</v>
      </c>
      <c r="J704" s="12">
        <f t="shared" si="32"/>
        <v>1</v>
      </c>
    </row>
    <row r="705" spans="1:10" x14ac:dyDescent="0.25">
      <c r="A705" s="50">
        <v>0.5033164187142376</v>
      </c>
      <c r="B705" s="12" t="s">
        <v>1286</v>
      </c>
      <c r="C705" s="18">
        <v>1485.5</v>
      </c>
      <c r="D705" s="51">
        <v>2233.1765399999999</v>
      </c>
      <c r="G705" s="12" t="str" cm="1">
        <f t="array" ref="G705">_xlfn.IFS(
A705&lt;=-1,"(&gt;=100%)",
A705&lt;=-0.9,"(99.9%-90%)",
A705&lt;=-0.8,"(89.9%-80%)",
A705&lt;=-0.7,"(79.9%-70%)",
A705&lt;=-0.6,"(69.9%-60%)",
A705&lt;=-0.5,"(59.9%-50%)",
A705&lt;=-0.4,"(49.9%-40%)",
A705&lt;=-0.3,"(39.9%-30%)",
A705&lt;=-0.2,"(29.9%-20%)",
A705&lt;=-0.1,"(19.9%-10%)",
A705&lt;0,"(9.9%-0.01%)",
A705&lt;=0.0999,"0%-9.9%",
A705&lt;=0.1999,"10%-19.9%",
A705&lt;=0.2999,"20%-29.9%",
A705&lt;=0.3999,"30%-39.9%",
A705&lt;=0.4999,"40%-49.9%",
A705&lt;=0.5999,"50%-59.9%",
A705&lt;=0.6999,"60%-69.9%",
A705&lt;=0.7999,"70%-79.9%",
A705&lt;=0.8999,"80%-89.9%",
A705&lt;=0.999,"90%-99.9%",
A705&lt;=5,"&gt;100%",
A705&gt;5,"&gt;500%"
)</f>
        <v>50%-59.9%</v>
      </c>
      <c r="H705" s="15">
        <f t="shared" si="33"/>
        <v>0.5033164187142376</v>
      </c>
      <c r="I705" s="15">
        <f t="shared" si="34"/>
        <v>0.5033164187142376</v>
      </c>
      <c r="J705" s="12">
        <f t="shared" si="32"/>
        <v>1</v>
      </c>
    </row>
    <row r="706" spans="1:10" x14ac:dyDescent="0.25">
      <c r="A706" s="50">
        <v>0.19211398598335527</v>
      </c>
      <c r="B706" s="12" t="s">
        <v>1288</v>
      </c>
      <c r="C706" s="18">
        <v>4566</v>
      </c>
      <c r="D706" s="51">
        <v>5443.1924600000002</v>
      </c>
      <c r="G706" s="12" t="str" cm="1">
        <f t="array" ref="G706">_xlfn.IFS(
A706&lt;=-1,"(&gt;=100%)",
A706&lt;=-0.9,"(99.9%-90%)",
A706&lt;=-0.8,"(89.9%-80%)",
A706&lt;=-0.7,"(79.9%-70%)",
A706&lt;=-0.6,"(69.9%-60%)",
A706&lt;=-0.5,"(59.9%-50%)",
A706&lt;=-0.4,"(49.9%-40%)",
A706&lt;=-0.3,"(39.9%-30%)",
A706&lt;=-0.2,"(29.9%-20%)",
A706&lt;=-0.1,"(19.9%-10%)",
A706&lt;0,"(9.9%-0.01%)",
A706&lt;=0.0999,"0%-9.9%",
A706&lt;=0.1999,"10%-19.9%",
A706&lt;=0.2999,"20%-29.9%",
A706&lt;=0.3999,"30%-39.9%",
A706&lt;=0.4999,"40%-49.9%",
A706&lt;=0.5999,"50%-59.9%",
A706&lt;=0.6999,"60%-69.9%",
A706&lt;=0.7999,"70%-79.9%",
A706&lt;=0.8999,"80%-89.9%",
A706&lt;=0.999,"90%-99.9%",
A706&lt;=5,"&gt;100%",
A706&gt;5,"&gt;500%"
)</f>
        <v>10%-19.9%</v>
      </c>
      <c r="H706" s="15">
        <f t="shared" si="33"/>
        <v>0.19211398598335527</v>
      </c>
      <c r="I706" s="15">
        <f t="shared" si="34"/>
        <v>0.19211398598335527</v>
      </c>
      <c r="J706" s="12">
        <f t="shared" si="32"/>
        <v>1</v>
      </c>
    </row>
    <row r="707" spans="1:10" x14ac:dyDescent="0.25">
      <c r="A707" s="50">
        <v>0.64818746993354792</v>
      </c>
      <c r="B707" s="12" t="s">
        <v>1290</v>
      </c>
      <c r="C707" s="18">
        <v>4905.8</v>
      </c>
      <c r="D707" s="51">
        <v>8085.6780899999994</v>
      </c>
      <c r="G707" s="12" t="str" cm="1">
        <f t="array" ref="G707">_xlfn.IFS(
A707&lt;=-1,"(&gt;=100%)",
A707&lt;=-0.9,"(99.9%-90%)",
A707&lt;=-0.8,"(89.9%-80%)",
A707&lt;=-0.7,"(79.9%-70%)",
A707&lt;=-0.6,"(69.9%-60%)",
A707&lt;=-0.5,"(59.9%-50%)",
A707&lt;=-0.4,"(49.9%-40%)",
A707&lt;=-0.3,"(39.9%-30%)",
A707&lt;=-0.2,"(29.9%-20%)",
A707&lt;=-0.1,"(19.9%-10%)",
A707&lt;0,"(9.9%-0.01%)",
A707&lt;=0.0999,"0%-9.9%",
A707&lt;=0.1999,"10%-19.9%",
A707&lt;=0.2999,"20%-29.9%",
A707&lt;=0.3999,"30%-39.9%",
A707&lt;=0.4999,"40%-49.9%",
A707&lt;=0.5999,"50%-59.9%",
A707&lt;=0.6999,"60%-69.9%",
A707&lt;=0.7999,"70%-79.9%",
A707&lt;=0.8999,"80%-89.9%",
A707&lt;=0.999,"90%-99.9%",
A707&lt;=5,"&gt;100%",
A707&gt;5,"&gt;500%"
)</f>
        <v>60%-69.9%</v>
      </c>
      <c r="H707" s="15">
        <f t="shared" si="33"/>
        <v>0.64818746993354792</v>
      </c>
      <c r="I707" s="15">
        <f t="shared" si="34"/>
        <v>0.64818746993354792</v>
      </c>
      <c r="J707" s="12">
        <f t="shared" si="32"/>
        <v>1</v>
      </c>
    </row>
    <row r="708" spans="1:10" x14ac:dyDescent="0.25">
      <c r="A708" s="50">
        <v>0.67366399409739308</v>
      </c>
      <c r="B708" s="12" t="s">
        <v>1292</v>
      </c>
      <c r="C708" s="18">
        <v>203.3</v>
      </c>
      <c r="D708" s="51">
        <v>340.25589000000002</v>
      </c>
      <c r="G708" s="12" t="str" cm="1">
        <f t="array" ref="G708">_xlfn.IFS(
A708&lt;=-1,"(&gt;=100%)",
A708&lt;=-0.9,"(99.9%-90%)",
A708&lt;=-0.8,"(89.9%-80%)",
A708&lt;=-0.7,"(79.9%-70%)",
A708&lt;=-0.6,"(69.9%-60%)",
A708&lt;=-0.5,"(59.9%-50%)",
A708&lt;=-0.4,"(49.9%-40%)",
A708&lt;=-0.3,"(39.9%-30%)",
A708&lt;=-0.2,"(29.9%-20%)",
A708&lt;=-0.1,"(19.9%-10%)",
A708&lt;0,"(9.9%-0.01%)",
A708&lt;=0.0999,"0%-9.9%",
A708&lt;=0.1999,"10%-19.9%",
A708&lt;=0.2999,"20%-29.9%",
A708&lt;=0.3999,"30%-39.9%",
A708&lt;=0.4999,"40%-49.9%",
A708&lt;=0.5999,"50%-59.9%",
A708&lt;=0.6999,"60%-69.9%",
A708&lt;=0.7999,"70%-79.9%",
A708&lt;=0.8999,"80%-89.9%",
A708&lt;=0.999,"90%-99.9%",
A708&lt;=5,"&gt;100%",
A708&gt;5,"&gt;500%"
)</f>
        <v>60%-69.9%</v>
      </c>
      <c r="H708" s="15">
        <f t="shared" si="33"/>
        <v>0.67366399409739308</v>
      </c>
      <c r="I708" s="15">
        <f t="shared" si="34"/>
        <v>0.67366399409739308</v>
      </c>
      <c r="J708" s="12">
        <f t="shared" ref="J708:J712" si="35">IF(ISNUMBER(I708),IF(AND(I708&gt;=($M$14-$M$13),I708&lt;=($M$14+$M$13)),1,0),"")</f>
        <v>1</v>
      </c>
    </row>
    <row r="709" spans="1:10" x14ac:dyDescent="0.25">
      <c r="A709" s="50">
        <v>0.54541037139243409</v>
      </c>
      <c r="B709" s="12" t="s">
        <v>1294</v>
      </c>
      <c r="C709" s="18">
        <v>869.7</v>
      </c>
      <c r="D709" s="51">
        <v>1344.0434</v>
      </c>
      <c r="G709" s="12" t="str" cm="1">
        <f t="array" ref="G709">_xlfn.IFS(
A709&lt;=-1,"(&gt;=100%)",
A709&lt;=-0.9,"(99.9%-90%)",
A709&lt;=-0.8,"(89.9%-80%)",
A709&lt;=-0.7,"(79.9%-70%)",
A709&lt;=-0.6,"(69.9%-60%)",
A709&lt;=-0.5,"(59.9%-50%)",
A709&lt;=-0.4,"(49.9%-40%)",
A709&lt;=-0.3,"(39.9%-30%)",
A709&lt;=-0.2,"(29.9%-20%)",
A709&lt;=-0.1,"(19.9%-10%)",
A709&lt;0,"(9.9%-0.01%)",
A709&lt;=0.0999,"0%-9.9%",
A709&lt;=0.1999,"10%-19.9%",
A709&lt;=0.2999,"20%-29.9%",
A709&lt;=0.3999,"30%-39.9%",
A709&lt;=0.4999,"40%-49.9%",
A709&lt;=0.5999,"50%-59.9%",
A709&lt;=0.6999,"60%-69.9%",
A709&lt;=0.7999,"70%-79.9%",
A709&lt;=0.8999,"80%-89.9%",
A709&lt;=0.999,"90%-99.9%",
A709&lt;=5,"&gt;100%",
A709&gt;5,"&gt;500%"
)</f>
        <v>50%-59.9%</v>
      </c>
      <c r="H709" s="15">
        <f t="shared" si="33"/>
        <v>0.54541037139243409</v>
      </c>
      <c r="I709" s="15">
        <f t="shared" si="34"/>
        <v>0.54541037139243409</v>
      </c>
      <c r="J709" s="12">
        <f t="shared" si="35"/>
        <v>1</v>
      </c>
    </row>
    <row r="710" spans="1:10" x14ac:dyDescent="0.25">
      <c r="A710" s="50">
        <v>0.56655599377270405</v>
      </c>
      <c r="B710" s="12" t="s">
        <v>1296</v>
      </c>
      <c r="C710" s="18">
        <v>192.7</v>
      </c>
      <c r="D710" s="51">
        <v>301.87534000000005</v>
      </c>
      <c r="G710" s="12" t="str" cm="1">
        <f t="array" ref="G710">_xlfn.IFS(
A710&lt;=-1,"(&gt;=100%)",
A710&lt;=-0.9,"(99.9%-90%)",
A710&lt;=-0.8,"(89.9%-80%)",
A710&lt;=-0.7,"(79.9%-70%)",
A710&lt;=-0.6,"(69.9%-60%)",
A710&lt;=-0.5,"(59.9%-50%)",
A710&lt;=-0.4,"(49.9%-40%)",
A710&lt;=-0.3,"(39.9%-30%)",
A710&lt;=-0.2,"(29.9%-20%)",
A710&lt;=-0.1,"(19.9%-10%)",
A710&lt;0,"(9.9%-0.01%)",
A710&lt;=0.0999,"0%-9.9%",
A710&lt;=0.1999,"10%-19.9%",
A710&lt;=0.2999,"20%-29.9%",
A710&lt;=0.3999,"30%-39.9%",
A710&lt;=0.4999,"40%-49.9%",
A710&lt;=0.5999,"50%-59.9%",
A710&lt;=0.6999,"60%-69.9%",
A710&lt;=0.7999,"70%-79.9%",
A710&lt;=0.8999,"80%-89.9%",
A710&lt;=0.999,"90%-99.9%",
A710&lt;=5,"&gt;100%",
A710&gt;5,"&gt;500%"
)</f>
        <v>50%-59.9%</v>
      </c>
      <c r="H710" s="15">
        <f t="shared" si="33"/>
        <v>0.56655599377270405</v>
      </c>
      <c r="I710" s="15">
        <f t="shared" si="34"/>
        <v>0.56655599377270405</v>
      </c>
      <c r="J710" s="12">
        <f t="shared" si="35"/>
        <v>1</v>
      </c>
    </row>
    <row r="711" spans="1:10" x14ac:dyDescent="0.25">
      <c r="A711" s="50">
        <v>1.5647699246755602</v>
      </c>
      <c r="B711" s="12" t="s">
        <v>1298</v>
      </c>
      <c r="C711" s="18">
        <v>1101.9000000000001</v>
      </c>
      <c r="D711" s="51">
        <v>2826.1199799999999</v>
      </c>
      <c r="G711" s="12" t="str" cm="1">
        <f t="array" ref="G711">_xlfn.IFS(
A711&lt;=-1,"(&gt;=100%)",
A711&lt;=-0.9,"(99.9%-90%)",
A711&lt;=-0.8,"(89.9%-80%)",
A711&lt;=-0.7,"(79.9%-70%)",
A711&lt;=-0.6,"(69.9%-60%)",
A711&lt;=-0.5,"(59.9%-50%)",
A711&lt;=-0.4,"(49.9%-40%)",
A711&lt;=-0.3,"(39.9%-30%)",
A711&lt;=-0.2,"(29.9%-20%)",
A711&lt;=-0.1,"(19.9%-10%)",
A711&lt;0,"(9.9%-0.01%)",
A711&lt;=0.0999,"0%-9.9%",
A711&lt;=0.1999,"10%-19.9%",
A711&lt;=0.2999,"20%-29.9%",
A711&lt;=0.3999,"30%-39.9%",
A711&lt;=0.4999,"40%-49.9%",
A711&lt;=0.5999,"50%-59.9%",
A711&lt;=0.6999,"60%-69.9%",
A711&lt;=0.7999,"70%-79.9%",
A711&lt;=0.8999,"80%-89.9%",
A711&lt;=0.999,"90%-99.9%",
A711&lt;=5,"&gt;100%",
A711&gt;5,"&gt;500%"
)</f>
        <v>&gt;100%</v>
      </c>
      <c r="H711" s="15">
        <f t="shared" si="33"/>
        <v>1.5647699246755602</v>
      </c>
      <c r="I711" s="15">
        <f t="shared" si="34"/>
        <v>1.5647699246755602</v>
      </c>
      <c r="J711" s="12">
        <f t="shared" si="35"/>
        <v>0</v>
      </c>
    </row>
    <row r="712" spans="1:10" x14ac:dyDescent="0.25">
      <c r="A712" s="50">
        <v>-0.13882950293960447</v>
      </c>
      <c r="B712" s="12" t="s">
        <v>1092</v>
      </c>
      <c r="C712" s="18">
        <v>748.4</v>
      </c>
      <c r="D712" s="51">
        <v>644.5</v>
      </c>
      <c r="G712" s="12" t="str" cm="1">
        <f t="array" ref="G712">_xlfn.IFS(
A712&lt;=-1,"(&gt;=100%)",
A712&lt;=-0.9,"(99.9%-90%)",
A712&lt;=-0.8,"(89.9%-80%)",
A712&lt;=-0.7,"(79.9%-70%)",
A712&lt;=-0.6,"(69.9%-60%)",
A712&lt;=-0.5,"(59.9%-50%)",
A712&lt;=-0.4,"(49.9%-40%)",
A712&lt;=-0.3,"(39.9%-30%)",
A712&lt;=-0.2,"(29.9%-20%)",
A712&lt;=-0.1,"(19.9%-10%)",
A712&lt;0,"(9.9%-0.01%)",
A712&lt;=0.0999,"0%-9.9%",
A712&lt;=0.1999,"10%-19.9%",
A712&lt;=0.2999,"20%-29.9%",
A712&lt;=0.3999,"30%-39.9%",
A712&lt;=0.4999,"40%-49.9%",
A712&lt;=0.5999,"50%-59.9%",
A712&lt;=0.6999,"60%-69.9%",
A712&lt;=0.7999,"70%-79.9%",
A712&lt;=0.8999,"80%-89.9%",
A712&lt;=0.999,"90%-99.9%",
A712&lt;=5,"&gt;100%",
A712&gt;5,"&gt;500%"
)</f>
        <v>(19.9%-10%)</v>
      </c>
      <c r="H712" s="15">
        <f t="shared" si="33"/>
        <v>-0.13882950293960447</v>
      </c>
      <c r="I712" s="15">
        <f t="shared" si="34"/>
        <v>-0.13882950293960447</v>
      </c>
      <c r="J712" s="12">
        <f t="shared" si="35"/>
        <v>1</v>
      </c>
    </row>
    <row r="713" spans="1:10" x14ac:dyDescent="0.25">
      <c r="A713" s="50" t="s">
        <v>39</v>
      </c>
      <c r="C713" s="18">
        <v>1268186.7225199998</v>
      </c>
      <c r="D713" s="51">
        <v>1250322.3177299984</v>
      </c>
    </row>
    <row r="714" spans="1:10" x14ac:dyDescent="0.25">
      <c r="C714" s="12"/>
      <c r="D714" s="12"/>
    </row>
    <row r="715" spans="1:10" x14ac:dyDescent="0.25">
      <c r="C715" s="12"/>
      <c r="D715" s="12"/>
    </row>
    <row r="716" spans="1:10" x14ac:dyDescent="0.25">
      <c r="C716" s="12"/>
      <c r="D716" s="12"/>
    </row>
    <row r="717" spans="1:10" x14ac:dyDescent="0.25">
      <c r="C717" s="12"/>
      <c r="D717" s="12"/>
    </row>
    <row r="718" spans="1:10" x14ac:dyDescent="0.25">
      <c r="C718" s="12"/>
      <c r="D718" s="12"/>
    </row>
    <row r="719" spans="1:10" x14ac:dyDescent="0.25">
      <c r="C719" s="12"/>
      <c r="D719" s="12"/>
    </row>
    <row r="720" spans="1:10" x14ac:dyDescent="0.25">
      <c r="C720" s="12"/>
      <c r="D720" s="12"/>
    </row>
    <row r="721" s="12" customFormat="1" x14ac:dyDescent="0.25"/>
    <row r="722" s="12" customFormat="1" x14ac:dyDescent="0.25"/>
    <row r="723" s="12" customFormat="1" x14ac:dyDescent="0.25"/>
    <row r="724" s="12" customFormat="1" x14ac:dyDescent="0.25"/>
    <row r="725" s="12" customFormat="1" x14ac:dyDescent="0.25"/>
    <row r="726" s="12" customFormat="1" x14ac:dyDescent="0.25"/>
    <row r="727" s="12" customFormat="1" x14ac:dyDescent="0.25"/>
    <row r="728" s="12" customFormat="1" x14ac:dyDescent="0.25"/>
    <row r="729" s="12" customFormat="1" x14ac:dyDescent="0.25"/>
    <row r="730" s="12" customFormat="1" x14ac:dyDescent="0.25"/>
    <row r="731" s="12" customFormat="1" x14ac:dyDescent="0.25"/>
    <row r="732" s="12" customFormat="1" x14ac:dyDescent="0.25"/>
    <row r="733" s="12" customFormat="1" x14ac:dyDescent="0.25"/>
    <row r="734" s="12" customFormat="1" x14ac:dyDescent="0.25"/>
    <row r="735" s="12" customFormat="1" x14ac:dyDescent="0.25"/>
    <row r="736" s="12" customFormat="1" x14ac:dyDescent="0.25"/>
    <row r="737" s="12" customFormat="1" x14ac:dyDescent="0.25"/>
    <row r="738" s="12" customFormat="1" x14ac:dyDescent="0.25"/>
    <row r="739" s="12" customFormat="1" x14ac:dyDescent="0.25"/>
    <row r="740" s="12" customFormat="1" x14ac:dyDescent="0.25"/>
    <row r="741" s="12" customFormat="1" x14ac:dyDescent="0.25"/>
    <row r="742" s="12" customFormat="1" x14ac:dyDescent="0.25"/>
    <row r="743" s="12" customFormat="1" x14ac:dyDescent="0.25"/>
    <row r="744" s="12" customFormat="1" x14ac:dyDescent="0.25"/>
    <row r="745" s="12" customFormat="1" x14ac:dyDescent="0.25"/>
    <row r="746" s="12" customFormat="1" x14ac:dyDescent="0.25"/>
    <row r="747" s="12" customFormat="1" x14ac:dyDescent="0.25"/>
    <row r="748" s="12" customFormat="1" x14ac:dyDescent="0.25"/>
    <row r="749" s="12" customFormat="1" x14ac:dyDescent="0.25"/>
    <row r="750" s="12" customFormat="1" x14ac:dyDescent="0.25"/>
    <row r="751" s="12" customFormat="1" x14ac:dyDescent="0.25"/>
    <row r="752" s="12" customFormat="1" x14ac:dyDescent="0.25"/>
    <row r="753" s="12" customFormat="1" x14ac:dyDescent="0.25"/>
    <row r="754" s="12" customFormat="1" x14ac:dyDescent="0.25"/>
    <row r="755" s="12" customFormat="1" x14ac:dyDescent="0.25"/>
    <row r="756" s="12" customFormat="1" x14ac:dyDescent="0.25"/>
    <row r="757" s="12" customFormat="1" x14ac:dyDescent="0.25"/>
    <row r="758" s="12" customFormat="1" x14ac:dyDescent="0.25"/>
    <row r="759" s="12" customFormat="1" x14ac:dyDescent="0.25"/>
    <row r="760" s="12" customFormat="1" x14ac:dyDescent="0.25"/>
    <row r="761" s="12" customFormat="1" x14ac:dyDescent="0.25"/>
    <row r="762" s="12" customFormat="1" x14ac:dyDescent="0.25"/>
    <row r="763" s="12" customFormat="1" x14ac:dyDescent="0.25"/>
    <row r="764" s="12" customFormat="1" x14ac:dyDescent="0.25"/>
    <row r="765" s="12" customFormat="1" x14ac:dyDescent="0.25"/>
    <row r="766" s="12" customFormat="1" x14ac:dyDescent="0.25"/>
    <row r="767" s="12" customFormat="1" x14ac:dyDescent="0.25"/>
    <row r="768" s="12" customFormat="1" x14ac:dyDescent="0.25"/>
    <row r="769" s="12" customFormat="1" x14ac:dyDescent="0.25"/>
    <row r="770" s="12" customFormat="1" x14ac:dyDescent="0.25"/>
    <row r="771" s="12" customFormat="1" x14ac:dyDescent="0.25"/>
    <row r="772" s="12" customFormat="1" x14ac:dyDescent="0.25"/>
    <row r="773" s="12" customFormat="1" x14ac:dyDescent="0.25"/>
    <row r="774" s="12" customFormat="1" x14ac:dyDescent="0.25"/>
    <row r="775" s="12" customFormat="1" x14ac:dyDescent="0.25"/>
    <row r="776" s="12" customFormat="1" x14ac:dyDescent="0.25"/>
    <row r="777" s="12" customFormat="1" x14ac:dyDescent="0.25"/>
    <row r="778" s="12" customFormat="1" x14ac:dyDescent="0.25"/>
    <row r="779" s="12" customFormat="1" x14ac:dyDescent="0.25"/>
    <row r="780" s="12" customFormat="1" x14ac:dyDescent="0.25"/>
    <row r="781" s="12" customFormat="1" x14ac:dyDescent="0.25"/>
    <row r="782" s="12" customFormat="1" x14ac:dyDescent="0.25"/>
    <row r="783" s="12" customFormat="1" x14ac:dyDescent="0.25"/>
    <row r="784" s="12" customFormat="1" x14ac:dyDescent="0.25"/>
    <row r="785" s="12" customFormat="1" x14ac:dyDescent="0.25"/>
    <row r="786" s="12" customFormat="1" x14ac:dyDescent="0.25"/>
    <row r="787" s="12" customFormat="1" x14ac:dyDescent="0.25"/>
    <row r="788" s="12" customFormat="1" x14ac:dyDescent="0.25"/>
    <row r="789" s="12" customFormat="1" x14ac:dyDescent="0.25"/>
    <row r="790" s="12" customFormat="1" x14ac:dyDescent="0.25"/>
    <row r="791" s="12" customFormat="1" x14ac:dyDescent="0.25"/>
    <row r="792" s="12" customFormat="1" x14ac:dyDescent="0.25"/>
    <row r="793" s="12" customFormat="1" x14ac:dyDescent="0.25"/>
    <row r="794" s="12" customFormat="1" x14ac:dyDescent="0.25"/>
    <row r="795" s="12" customFormat="1" x14ac:dyDescent="0.25"/>
    <row r="796" s="12" customFormat="1" x14ac:dyDescent="0.25"/>
    <row r="797" s="12" customFormat="1" x14ac:dyDescent="0.25"/>
    <row r="798" s="12" customFormat="1" x14ac:dyDescent="0.25"/>
    <row r="799" s="12" customFormat="1" x14ac:dyDescent="0.25"/>
    <row r="800" s="12" customFormat="1" x14ac:dyDescent="0.25"/>
    <row r="801" s="12" customFormat="1" x14ac:dyDescent="0.25"/>
    <row r="802" s="12" customFormat="1" x14ac:dyDescent="0.25"/>
    <row r="803" s="12" customFormat="1" x14ac:dyDescent="0.25"/>
    <row r="804" s="12" customFormat="1" x14ac:dyDescent="0.25"/>
    <row r="805" s="12" customFormat="1" x14ac:dyDescent="0.25"/>
    <row r="806" s="12" customFormat="1" x14ac:dyDescent="0.25"/>
    <row r="807" s="12" customFormat="1" x14ac:dyDescent="0.25"/>
    <row r="808" s="12" customFormat="1" x14ac:dyDescent="0.25"/>
    <row r="809" s="12" customFormat="1" x14ac:dyDescent="0.25"/>
    <row r="810" s="12" customFormat="1" x14ac:dyDescent="0.25"/>
    <row r="811" s="12" customFormat="1" x14ac:dyDescent="0.25"/>
    <row r="812" s="12" customFormat="1" x14ac:dyDescent="0.25"/>
    <row r="813" s="12" customFormat="1" x14ac:dyDescent="0.25"/>
    <row r="814" s="12" customFormat="1" x14ac:dyDescent="0.25"/>
    <row r="815" s="12" customFormat="1" x14ac:dyDescent="0.25"/>
    <row r="816" s="12" customFormat="1" x14ac:dyDescent="0.25"/>
    <row r="817" s="12" customFormat="1" x14ac:dyDescent="0.25"/>
    <row r="818" s="12" customFormat="1" x14ac:dyDescent="0.25"/>
    <row r="819" s="12" customFormat="1" x14ac:dyDescent="0.25"/>
    <row r="820" s="12" customFormat="1" x14ac:dyDescent="0.25"/>
    <row r="821" s="12" customFormat="1" x14ac:dyDescent="0.25"/>
    <row r="822" s="12" customFormat="1" x14ac:dyDescent="0.25"/>
    <row r="823" s="12" customFormat="1" x14ac:dyDescent="0.25"/>
    <row r="824" s="12" customFormat="1" x14ac:dyDescent="0.25"/>
    <row r="825" s="12" customFormat="1" x14ac:dyDescent="0.25"/>
    <row r="826" s="12" customFormat="1" x14ac:dyDescent="0.25"/>
    <row r="827" s="12" customFormat="1" x14ac:dyDescent="0.25"/>
    <row r="828" s="12" customFormat="1" x14ac:dyDescent="0.25"/>
    <row r="829" s="12" customFormat="1" x14ac:dyDescent="0.25"/>
    <row r="830" s="12" customFormat="1" x14ac:dyDescent="0.25"/>
    <row r="831" s="12" customFormat="1" x14ac:dyDescent="0.25"/>
    <row r="832" s="12" customFormat="1" x14ac:dyDescent="0.25"/>
    <row r="833" s="12" customFormat="1" x14ac:dyDescent="0.25"/>
    <row r="834" s="12" customFormat="1" x14ac:dyDescent="0.25"/>
    <row r="835" s="12" customFormat="1" x14ac:dyDescent="0.25"/>
    <row r="836" s="12" customFormat="1" x14ac:dyDescent="0.25"/>
    <row r="837" s="12" customFormat="1" x14ac:dyDescent="0.25"/>
    <row r="838" s="12" customFormat="1" x14ac:dyDescent="0.25"/>
    <row r="839" s="12" customFormat="1" x14ac:dyDescent="0.25"/>
    <row r="840" s="12" customFormat="1" x14ac:dyDescent="0.25"/>
    <row r="841" s="12" customFormat="1" x14ac:dyDescent="0.25"/>
    <row r="842" s="12" customFormat="1" x14ac:dyDescent="0.25"/>
    <row r="843" s="12" customFormat="1" x14ac:dyDescent="0.25"/>
    <row r="844" s="12" customFormat="1" x14ac:dyDescent="0.25"/>
    <row r="845" s="12" customFormat="1" x14ac:dyDescent="0.25"/>
    <row r="846" s="12" customFormat="1" x14ac:dyDescent="0.25"/>
    <row r="847" s="12" customFormat="1" x14ac:dyDescent="0.25"/>
    <row r="848" s="12" customFormat="1" x14ac:dyDescent="0.25"/>
    <row r="849" s="12" customFormat="1" x14ac:dyDescent="0.25"/>
    <row r="850" s="12" customFormat="1" x14ac:dyDescent="0.25"/>
    <row r="851" s="12" customFormat="1" x14ac:dyDescent="0.25"/>
    <row r="852" s="12" customFormat="1" x14ac:dyDescent="0.25"/>
    <row r="853" s="12" customFormat="1" x14ac:dyDescent="0.25"/>
    <row r="854" s="12" customFormat="1" x14ac:dyDescent="0.25"/>
    <row r="855" s="12" customFormat="1" x14ac:dyDescent="0.25"/>
    <row r="856" s="12" customFormat="1" x14ac:dyDescent="0.25"/>
    <row r="857" s="12" customFormat="1" x14ac:dyDescent="0.25"/>
    <row r="858" s="12" customFormat="1" x14ac:dyDescent="0.25"/>
    <row r="859" s="12" customFormat="1" x14ac:dyDescent="0.25"/>
    <row r="860" s="12" customFormat="1" x14ac:dyDescent="0.25"/>
    <row r="861" s="12" customFormat="1" x14ac:dyDescent="0.25"/>
    <row r="862" s="12" customFormat="1" x14ac:dyDescent="0.25"/>
    <row r="863" s="12" customFormat="1" x14ac:dyDescent="0.25"/>
    <row r="864" s="12" customFormat="1" x14ac:dyDescent="0.25"/>
    <row r="865" s="12" customFormat="1" x14ac:dyDescent="0.25"/>
    <row r="866" s="12" customFormat="1" x14ac:dyDescent="0.25"/>
    <row r="867" s="12" customFormat="1" x14ac:dyDescent="0.25"/>
    <row r="868" s="12" customFormat="1" x14ac:dyDescent="0.25"/>
    <row r="869" s="12" customFormat="1" x14ac:dyDescent="0.25"/>
    <row r="870" s="12" customFormat="1" x14ac:dyDescent="0.25"/>
    <row r="871" s="12" customFormat="1" x14ac:dyDescent="0.25"/>
    <row r="872" s="12" customFormat="1" x14ac:dyDescent="0.25"/>
    <row r="873" s="12" customFormat="1" x14ac:dyDescent="0.25"/>
    <row r="874" s="12" customFormat="1" x14ac:dyDescent="0.25"/>
    <row r="875" s="12" customFormat="1" x14ac:dyDescent="0.25"/>
    <row r="876" s="12" customFormat="1" x14ac:dyDescent="0.25"/>
    <row r="877" s="12" customFormat="1" x14ac:dyDescent="0.25"/>
    <row r="878" s="12" customFormat="1" x14ac:dyDescent="0.25"/>
    <row r="879" s="12" customFormat="1" x14ac:dyDescent="0.25"/>
    <row r="880" s="12" customFormat="1" x14ac:dyDescent="0.25"/>
    <row r="881" s="12" customFormat="1" x14ac:dyDescent="0.25"/>
    <row r="882" s="12" customFormat="1" x14ac:dyDescent="0.25"/>
    <row r="883" s="12" customFormat="1" x14ac:dyDescent="0.25"/>
    <row r="884" s="12" customFormat="1" x14ac:dyDescent="0.25"/>
    <row r="885" s="12" customFormat="1" x14ac:dyDescent="0.25"/>
    <row r="886" s="12" customFormat="1" x14ac:dyDescent="0.25"/>
    <row r="887" s="12" customFormat="1" x14ac:dyDescent="0.25"/>
    <row r="888" s="12" customFormat="1" x14ac:dyDescent="0.25"/>
    <row r="889" s="12" customFormat="1" x14ac:dyDescent="0.25"/>
    <row r="890" s="12" customFormat="1" x14ac:dyDescent="0.25"/>
    <row r="891" s="12" customFormat="1" x14ac:dyDescent="0.25"/>
    <row r="892" s="12" customFormat="1" x14ac:dyDescent="0.25"/>
    <row r="893" s="12" customFormat="1" x14ac:dyDescent="0.25"/>
    <row r="894" s="12" customFormat="1" x14ac:dyDescent="0.25"/>
    <row r="895" s="12" customFormat="1" x14ac:dyDescent="0.25"/>
    <row r="896" s="12" customFormat="1" x14ac:dyDescent="0.25"/>
    <row r="897" s="12" customFormat="1" x14ac:dyDescent="0.25"/>
    <row r="898" s="12" customFormat="1" x14ac:dyDescent="0.25"/>
    <row r="899" s="12" customFormat="1" x14ac:dyDescent="0.25"/>
    <row r="900" s="12" customFormat="1" x14ac:dyDescent="0.25"/>
    <row r="901" s="12" customFormat="1" x14ac:dyDescent="0.25"/>
    <row r="902" s="12" customFormat="1" x14ac:dyDescent="0.25"/>
    <row r="903" s="12" customFormat="1" x14ac:dyDescent="0.25"/>
    <row r="904" s="12" customFormat="1" x14ac:dyDescent="0.25"/>
    <row r="905" s="12" customFormat="1" x14ac:dyDescent="0.25"/>
    <row r="906" s="12" customFormat="1" x14ac:dyDescent="0.25"/>
    <row r="907" s="12" customFormat="1" x14ac:dyDescent="0.25"/>
    <row r="908" s="12" customFormat="1" x14ac:dyDescent="0.25"/>
    <row r="909" s="12" customFormat="1" x14ac:dyDescent="0.25"/>
    <row r="910" s="12" customFormat="1" x14ac:dyDescent="0.25"/>
    <row r="911" s="12" customFormat="1" x14ac:dyDescent="0.25"/>
    <row r="912" s="12" customFormat="1" x14ac:dyDescent="0.25"/>
    <row r="913" s="12" customFormat="1" x14ac:dyDescent="0.25"/>
    <row r="914" s="12" customFormat="1" x14ac:dyDescent="0.25"/>
    <row r="915" s="12" customFormat="1" x14ac:dyDescent="0.25"/>
    <row r="916" s="12" customFormat="1" x14ac:dyDescent="0.25"/>
    <row r="917" s="12" customFormat="1" x14ac:dyDescent="0.25"/>
    <row r="918" s="12" customFormat="1" x14ac:dyDescent="0.25"/>
    <row r="919" s="12" customFormat="1" x14ac:dyDescent="0.25"/>
    <row r="920" s="12" customFormat="1" x14ac:dyDescent="0.25"/>
    <row r="921" s="12" customFormat="1" x14ac:dyDescent="0.25"/>
    <row r="922" s="12" customFormat="1" x14ac:dyDescent="0.25"/>
    <row r="923" s="12" customFormat="1" x14ac:dyDescent="0.25"/>
    <row r="924" s="12" customFormat="1" x14ac:dyDescent="0.25"/>
    <row r="925" s="12" customFormat="1" x14ac:dyDescent="0.25"/>
    <row r="926" s="12" customFormat="1" x14ac:dyDescent="0.25"/>
    <row r="927" s="12" customFormat="1" x14ac:dyDescent="0.25"/>
    <row r="928" s="12" customFormat="1" x14ac:dyDescent="0.25"/>
    <row r="929" s="12" customFormat="1" x14ac:dyDescent="0.25"/>
    <row r="930" s="12" customFormat="1" x14ac:dyDescent="0.25"/>
    <row r="931" s="12" customFormat="1" x14ac:dyDescent="0.25"/>
    <row r="932" s="12" customFormat="1" x14ac:dyDescent="0.25"/>
    <row r="933" s="12" customFormat="1" x14ac:dyDescent="0.25"/>
    <row r="934" s="12" customFormat="1" x14ac:dyDescent="0.25"/>
    <row r="935" s="12" customFormat="1" x14ac:dyDescent="0.25"/>
    <row r="936" s="12" customFormat="1" x14ac:dyDescent="0.25"/>
    <row r="937" s="12" customFormat="1" x14ac:dyDescent="0.25"/>
    <row r="938" s="12" customFormat="1" x14ac:dyDescent="0.25"/>
    <row r="939" s="12" customFormat="1" x14ac:dyDescent="0.25"/>
    <row r="940" s="12" customFormat="1" x14ac:dyDescent="0.25"/>
    <row r="941" s="12" customFormat="1" x14ac:dyDescent="0.25"/>
    <row r="942" s="12" customFormat="1" x14ac:dyDescent="0.25"/>
    <row r="943" s="12" customFormat="1" x14ac:dyDescent="0.25"/>
    <row r="944" s="12" customFormat="1" x14ac:dyDescent="0.25"/>
    <row r="945" s="12" customFormat="1" x14ac:dyDescent="0.25"/>
    <row r="946" s="12" customFormat="1" x14ac:dyDescent="0.25"/>
    <row r="947" s="12" customFormat="1" x14ac:dyDescent="0.25"/>
    <row r="948" s="12" customFormat="1" x14ac:dyDescent="0.25"/>
    <row r="949" s="12" customFormat="1" x14ac:dyDescent="0.25"/>
    <row r="950" s="12" customFormat="1" x14ac:dyDescent="0.25"/>
    <row r="951" s="12" customFormat="1" x14ac:dyDescent="0.25"/>
    <row r="952" s="12" customFormat="1" x14ac:dyDescent="0.25"/>
    <row r="953" s="12" customFormat="1" x14ac:dyDescent="0.25"/>
    <row r="954" s="12" customFormat="1" x14ac:dyDescent="0.25"/>
    <row r="955" s="12" customFormat="1" x14ac:dyDescent="0.25"/>
    <row r="956" s="12" customFormat="1" x14ac:dyDescent="0.25"/>
    <row r="957" s="12" customFormat="1" x14ac:dyDescent="0.25"/>
    <row r="958" s="12" customFormat="1" x14ac:dyDescent="0.25"/>
    <row r="959" s="12" customFormat="1" x14ac:dyDescent="0.25"/>
    <row r="960" s="12" customFormat="1" x14ac:dyDescent="0.25"/>
    <row r="961" s="12" customFormat="1" x14ac:dyDescent="0.25"/>
    <row r="962" s="12" customFormat="1" x14ac:dyDescent="0.25"/>
    <row r="963" s="12" customFormat="1" x14ac:dyDescent="0.25"/>
    <row r="964" s="12" customFormat="1" x14ac:dyDescent="0.25"/>
    <row r="965" s="12" customFormat="1" x14ac:dyDescent="0.25"/>
    <row r="966" s="12" customFormat="1" x14ac:dyDescent="0.25"/>
    <row r="967" s="12" customFormat="1" x14ac:dyDescent="0.25"/>
    <row r="968" s="12" customFormat="1" x14ac:dyDescent="0.25"/>
    <row r="969" s="12" customFormat="1" x14ac:dyDescent="0.25"/>
    <row r="970" s="12" customFormat="1" x14ac:dyDescent="0.25"/>
    <row r="971" s="12" customFormat="1" x14ac:dyDescent="0.25"/>
    <row r="972" s="12" customFormat="1" x14ac:dyDescent="0.25"/>
    <row r="973" s="12" customFormat="1" x14ac:dyDescent="0.25"/>
    <row r="974" s="12" customFormat="1" x14ac:dyDescent="0.25"/>
    <row r="975" s="12" customFormat="1" x14ac:dyDescent="0.25"/>
    <row r="976" s="12" customFormat="1" x14ac:dyDescent="0.25"/>
    <row r="977" s="12" customFormat="1" x14ac:dyDescent="0.25"/>
    <row r="978" s="12" customFormat="1" x14ac:dyDescent="0.25"/>
    <row r="979" s="12" customFormat="1" x14ac:dyDescent="0.25"/>
    <row r="980" s="12" customFormat="1" x14ac:dyDescent="0.25"/>
    <row r="981" s="12" customFormat="1" x14ac:dyDescent="0.25"/>
    <row r="982" s="12" customFormat="1" x14ac:dyDescent="0.25"/>
    <row r="983" s="12" customFormat="1" x14ac:dyDescent="0.25"/>
    <row r="984" s="12" customFormat="1" x14ac:dyDescent="0.25"/>
    <row r="985" s="12" customFormat="1" x14ac:dyDescent="0.25"/>
    <row r="986" s="12" customFormat="1" x14ac:dyDescent="0.25"/>
    <row r="987" s="12" customFormat="1" x14ac:dyDescent="0.25"/>
    <row r="988" s="12" customFormat="1" x14ac:dyDescent="0.25"/>
    <row r="989" s="12" customFormat="1" x14ac:dyDescent="0.25"/>
    <row r="990" s="12" customFormat="1" x14ac:dyDescent="0.25"/>
    <row r="991" s="12" customFormat="1" x14ac:dyDescent="0.25"/>
    <row r="992" s="12" customFormat="1" x14ac:dyDescent="0.25"/>
    <row r="993" s="12" customFormat="1" x14ac:dyDescent="0.25"/>
    <row r="994" s="12" customFormat="1" x14ac:dyDescent="0.25"/>
    <row r="995" s="12" customFormat="1" x14ac:dyDescent="0.25"/>
    <row r="996" s="12" customFormat="1" x14ac:dyDescent="0.25"/>
    <row r="997" s="12" customFormat="1" x14ac:dyDescent="0.25"/>
    <row r="998" s="12" customFormat="1" x14ac:dyDescent="0.25"/>
    <row r="999" s="12" customFormat="1" x14ac:dyDescent="0.25"/>
    <row r="1000" s="12" customFormat="1" x14ac:dyDescent="0.25"/>
    <row r="1001" s="12" customFormat="1" x14ac:dyDescent="0.25"/>
    <row r="1002" s="12" customFormat="1" x14ac:dyDescent="0.25"/>
    <row r="1003" s="12" customFormat="1" x14ac:dyDescent="0.25"/>
    <row r="1004" s="12" customFormat="1" x14ac:dyDescent="0.25"/>
    <row r="1005" s="12" customFormat="1" x14ac:dyDescent="0.25"/>
    <row r="1006" s="12" customFormat="1" x14ac:dyDescent="0.25"/>
    <row r="1007" s="12" customFormat="1" x14ac:dyDescent="0.25"/>
    <row r="1008" s="12" customFormat="1" x14ac:dyDescent="0.25"/>
    <row r="1009" s="12" customFormat="1" x14ac:dyDescent="0.25"/>
    <row r="1010" s="12" customFormat="1" x14ac:dyDescent="0.25"/>
    <row r="1011" s="12" customFormat="1" x14ac:dyDescent="0.25"/>
    <row r="1012" s="12" customFormat="1" x14ac:dyDescent="0.25"/>
    <row r="1013" s="12" customFormat="1" x14ac:dyDescent="0.25"/>
    <row r="1014" s="12" customFormat="1" x14ac:dyDescent="0.25"/>
    <row r="1015" s="12" customFormat="1" x14ac:dyDescent="0.25"/>
    <row r="1016" s="12" customFormat="1" x14ac:dyDescent="0.25"/>
    <row r="1017" s="12" customFormat="1" x14ac:dyDescent="0.25"/>
    <row r="1018" s="12" customFormat="1" x14ac:dyDescent="0.25"/>
    <row r="1019" s="12" customFormat="1" x14ac:dyDescent="0.25"/>
    <row r="1020" s="12" customFormat="1" x14ac:dyDescent="0.25"/>
    <row r="1021" s="12" customFormat="1" x14ac:dyDescent="0.25"/>
    <row r="1022" s="12" customFormat="1" x14ac:dyDescent="0.25"/>
    <row r="1023" s="12" customFormat="1" x14ac:dyDescent="0.25"/>
    <row r="1024" s="12" customFormat="1" x14ac:dyDescent="0.25"/>
    <row r="1025" s="12" customFormat="1" x14ac:dyDescent="0.25"/>
    <row r="1026" s="12" customFormat="1" x14ac:dyDescent="0.25"/>
    <row r="1027" s="12" customFormat="1" x14ac:dyDescent="0.25"/>
    <row r="1028" s="12" customFormat="1" x14ac:dyDescent="0.25"/>
    <row r="1029" s="12" customFormat="1" x14ac:dyDescent="0.25"/>
    <row r="1030" s="12" customFormat="1" x14ac:dyDescent="0.25"/>
    <row r="1031" s="12" customFormat="1" x14ac:dyDescent="0.25"/>
    <row r="1032" s="12" customFormat="1" x14ac:dyDescent="0.25"/>
    <row r="1033" s="12" customFormat="1" x14ac:dyDescent="0.25"/>
    <row r="1034" s="12" customFormat="1" x14ac:dyDescent="0.25"/>
    <row r="1035" s="12" customFormat="1" x14ac:dyDescent="0.25"/>
    <row r="1036" s="12" customFormat="1" x14ac:dyDescent="0.25"/>
    <row r="1037" s="12" customFormat="1" x14ac:dyDescent="0.25"/>
    <row r="1038" s="12" customFormat="1" x14ac:dyDescent="0.25"/>
    <row r="1039" s="12" customFormat="1" x14ac:dyDescent="0.25"/>
    <row r="1040" s="12" customFormat="1" x14ac:dyDescent="0.25"/>
    <row r="1041" s="12" customFormat="1" x14ac:dyDescent="0.25"/>
    <row r="1042" s="12" customFormat="1" x14ac:dyDescent="0.25"/>
    <row r="1043" s="12" customFormat="1" x14ac:dyDescent="0.25"/>
    <row r="1044" s="12" customFormat="1" x14ac:dyDescent="0.25"/>
    <row r="1045" s="12" customFormat="1" x14ac:dyDescent="0.25"/>
    <row r="1046" s="12" customFormat="1" x14ac:dyDescent="0.25"/>
    <row r="1047" s="12" customFormat="1" x14ac:dyDescent="0.25"/>
    <row r="1048" s="12" customFormat="1" x14ac:dyDescent="0.25"/>
    <row r="1049" s="12" customFormat="1" x14ac:dyDescent="0.25"/>
    <row r="1050" s="12" customFormat="1" x14ac:dyDescent="0.25"/>
    <row r="1051" s="12" customFormat="1" x14ac:dyDescent="0.25"/>
    <row r="1052" s="12" customFormat="1" x14ac:dyDescent="0.25"/>
    <row r="1053" s="12" customFormat="1" x14ac:dyDescent="0.25"/>
    <row r="1054" s="12" customFormat="1" x14ac:dyDescent="0.25"/>
    <row r="1055" s="12" customFormat="1" x14ac:dyDescent="0.25"/>
    <row r="1056" s="12" customFormat="1" x14ac:dyDescent="0.25"/>
    <row r="1057" s="12" customFormat="1" x14ac:dyDescent="0.25"/>
    <row r="1058" s="12" customFormat="1" x14ac:dyDescent="0.25"/>
    <row r="1059" s="12" customFormat="1" x14ac:dyDescent="0.25"/>
    <row r="1060" s="12" customFormat="1" x14ac:dyDescent="0.25"/>
    <row r="1061" s="12" customFormat="1" x14ac:dyDescent="0.25"/>
    <row r="1062" s="12" customFormat="1" x14ac:dyDescent="0.25"/>
    <row r="1063" s="12" customFormat="1" x14ac:dyDescent="0.25"/>
    <row r="1064" s="12" customFormat="1" x14ac:dyDescent="0.25"/>
    <row r="1065" s="12" customFormat="1" x14ac:dyDescent="0.25"/>
    <row r="1066" s="12" customFormat="1" x14ac:dyDescent="0.25"/>
    <row r="1067" s="12" customFormat="1" x14ac:dyDescent="0.25"/>
    <row r="1068" s="12" customFormat="1" x14ac:dyDescent="0.25"/>
    <row r="1069" s="12" customFormat="1" x14ac:dyDescent="0.25"/>
    <row r="1070" s="12" customFormat="1" x14ac:dyDescent="0.25"/>
    <row r="1071" s="12" customFormat="1" x14ac:dyDescent="0.25"/>
    <row r="1072" s="12" customFormat="1" x14ac:dyDescent="0.25"/>
    <row r="1073" s="12" customFormat="1" x14ac:dyDescent="0.25"/>
    <row r="1074" s="12" customFormat="1" x14ac:dyDescent="0.25"/>
    <row r="1075" s="12" customFormat="1" x14ac:dyDescent="0.25"/>
    <row r="1076" s="12" customFormat="1" x14ac:dyDescent="0.25"/>
    <row r="1077" s="12" customFormat="1" x14ac:dyDescent="0.25"/>
    <row r="1078" s="12" customFormat="1" x14ac:dyDescent="0.25"/>
    <row r="1079" s="12" customFormat="1" x14ac:dyDescent="0.25"/>
    <row r="1080" s="12" customFormat="1" x14ac:dyDescent="0.25"/>
    <row r="1081" s="12" customFormat="1" x14ac:dyDescent="0.25"/>
    <row r="1082" s="12" customFormat="1" x14ac:dyDescent="0.25"/>
    <row r="1083" s="12" customFormat="1" x14ac:dyDescent="0.25"/>
    <row r="1084" s="12" customFormat="1" x14ac:dyDescent="0.25"/>
    <row r="1085" s="12" customFormat="1" x14ac:dyDescent="0.25"/>
    <row r="1086" s="12" customFormat="1" x14ac:dyDescent="0.25"/>
    <row r="1087" s="12" customFormat="1" x14ac:dyDescent="0.25"/>
    <row r="1088" s="12" customFormat="1" x14ac:dyDescent="0.25"/>
    <row r="1089" s="12" customFormat="1" x14ac:dyDescent="0.25"/>
    <row r="1090" s="12" customFormat="1" x14ac:dyDescent="0.25"/>
    <row r="1091" s="12" customFormat="1" x14ac:dyDescent="0.25"/>
    <row r="1092" s="12" customFormat="1" x14ac:dyDescent="0.25"/>
    <row r="1093" s="12" customFormat="1" x14ac:dyDescent="0.25"/>
    <row r="1094" s="12" customFormat="1" x14ac:dyDescent="0.25"/>
    <row r="1095" s="12" customFormat="1" x14ac:dyDescent="0.25"/>
    <row r="1096" s="12" customFormat="1" x14ac:dyDescent="0.25"/>
    <row r="1097" s="12" customFormat="1" x14ac:dyDescent="0.25"/>
    <row r="1098" s="12" customFormat="1" x14ac:dyDescent="0.25"/>
    <row r="1099" s="12" customFormat="1" x14ac:dyDescent="0.25"/>
    <row r="1100" s="12" customFormat="1" x14ac:dyDescent="0.25"/>
    <row r="1101" s="12" customFormat="1" x14ac:dyDescent="0.25"/>
    <row r="1102" s="12" customFormat="1" x14ac:dyDescent="0.25"/>
    <row r="1103" s="12" customFormat="1" x14ac:dyDescent="0.25"/>
    <row r="1104" s="12" customFormat="1" x14ac:dyDescent="0.25"/>
    <row r="1105" s="12" customFormat="1" x14ac:dyDescent="0.25"/>
    <row r="1106" s="12" customFormat="1" x14ac:dyDescent="0.25"/>
    <row r="1107" s="12" customFormat="1" x14ac:dyDescent="0.25"/>
    <row r="1108" s="12" customFormat="1" x14ac:dyDescent="0.25"/>
    <row r="1109" s="12" customFormat="1" x14ac:dyDescent="0.25"/>
    <row r="1110" s="12" customFormat="1" x14ac:dyDescent="0.25"/>
    <row r="1111" s="12" customFormat="1" x14ac:dyDescent="0.25"/>
    <row r="1112" s="12" customFormat="1" x14ac:dyDescent="0.25"/>
    <row r="1113" s="12" customFormat="1" x14ac:dyDescent="0.25"/>
    <row r="1114" s="12" customFormat="1" x14ac:dyDescent="0.25"/>
    <row r="1115" s="12" customFormat="1" x14ac:dyDescent="0.25"/>
    <row r="1116" s="12" customFormat="1" x14ac:dyDescent="0.25"/>
    <row r="1117" s="12" customFormat="1" x14ac:dyDescent="0.25"/>
    <row r="1118" s="12" customFormat="1" x14ac:dyDescent="0.25"/>
    <row r="1119" s="12" customFormat="1" x14ac:dyDescent="0.25"/>
    <row r="1120" s="12" customFormat="1" x14ac:dyDescent="0.25"/>
    <row r="1121" s="12" customFormat="1" x14ac:dyDescent="0.25"/>
    <row r="1122" s="12" customFormat="1" x14ac:dyDescent="0.25"/>
    <row r="1123" s="12" customFormat="1" x14ac:dyDescent="0.25"/>
    <row r="1124" s="12" customFormat="1" x14ac:dyDescent="0.25"/>
    <row r="1125" s="12" customFormat="1" x14ac:dyDescent="0.25"/>
    <row r="1126" s="12" customFormat="1" x14ac:dyDescent="0.25"/>
    <row r="1127" s="12" customFormat="1" x14ac:dyDescent="0.25"/>
    <row r="1128" s="12" customFormat="1" x14ac:dyDescent="0.25"/>
    <row r="1129" s="12" customFormat="1" x14ac:dyDescent="0.25"/>
    <row r="1130" s="12" customFormat="1" x14ac:dyDescent="0.25"/>
    <row r="1131" s="12" customFormat="1" x14ac:dyDescent="0.25"/>
    <row r="1132" s="12" customFormat="1" x14ac:dyDescent="0.25"/>
    <row r="1133" s="12" customFormat="1" x14ac:dyDescent="0.25"/>
    <row r="1134" s="12" customFormat="1" x14ac:dyDescent="0.25"/>
    <row r="1135" s="12" customFormat="1" x14ac:dyDescent="0.25"/>
    <row r="1136" s="12" customFormat="1" x14ac:dyDescent="0.25"/>
    <row r="1137" s="12" customFormat="1" x14ac:dyDescent="0.25"/>
    <row r="1138" s="12" customFormat="1" x14ac:dyDescent="0.25"/>
    <row r="1139" s="12" customFormat="1" x14ac:dyDescent="0.25"/>
    <row r="1140" s="12" customFormat="1" x14ac:dyDescent="0.25"/>
    <row r="1141" s="12" customFormat="1" x14ac:dyDescent="0.25"/>
    <row r="1142" s="12" customFormat="1" x14ac:dyDescent="0.25"/>
    <row r="1143" s="12" customFormat="1" x14ac:dyDescent="0.25"/>
    <row r="1144" s="12" customFormat="1" x14ac:dyDescent="0.25"/>
    <row r="1145" s="12" customFormat="1" x14ac:dyDescent="0.25"/>
    <row r="1146" s="12" customFormat="1" x14ac:dyDescent="0.25"/>
    <row r="1147" s="12" customFormat="1" x14ac:dyDescent="0.25"/>
    <row r="1148" s="12" customFormat="1" x14ac:dyDescent="0.25"/>
    <row r="1149" s="12" customFormat="1" x14ac:dyDescent="0.25"/>
    <row r="1150" s="12" customFormat="1" x14ac:dyDescent="0.25"/>
    <row r="1151" s="12" customFormat="1" x14ac:dyDescent="0.25"/>
    <row r="1152" s="12" customFormat="1" x14ac:dyDescent="0.25"/>
    <row r="1153" s="12" customFormat="1" x14ac:dyDescent="0.25"/>
    <row r="1154" s="12" customFormat="1" x14ac:dyDescent="0.25"/>
    <row r="1155" s="12" customFormat="1" x14ac:dyDescent="0.25"/>
    <row r="1156" s="12" customFormat="1" x14ac:dyDescent="0.25"/>
    <row r="1157" s="12" customFormat="1" x14ac:dyDescent="0.25"/>
    <row r="1158" s="12" customFormat="1" x14ac:dyDescent="0.25"/>
    <row r="1159" s="12" customFormat="1" x14ac:dyDescent="0.25"/>
    <row r="1160" s="12" customFormat="1" x14ac:dyDescent="0.25"/>
    <row r="1161" s="12" customFormat="1" x14ac:dyDescent="0.25"/>
    <row r="1162" s="12" customFormat="1" x14ac:dyDescent="0.25"/>
    <row r="1163" s="12" customFormat="1" x14ac:dyDescent="0.25"/>
    <row r="1164" s="12" customFormat="1" x14ac:dyDescent="0.25"/>
    <row r="1165" s="12" customFormat="1" x14ac:dyDescent="0.25"/>
    <row r="1166" s="12" customFormat="1" x14ac:dyDescent="0.25"/>
    <row r="1167" s="12" customFormat="1" x14ac:dyDescent="0.25"/>
    <row r="1168" s="12" customFormat="1" x14ac:dyDescent="0.25"/>
    <row r="1169" s="12" customFormat="1" x14ac:dyDescent="0.25"/>
    <row r="1170" s="12" customFormat="1" x14ac:dyDescent="0.25"/>
    <row r="1171" s="12" customFormat="1" x14ac:dyDescent="0.25"/>
    <row r="1172" s="12" customFormat="1" x14ac:dyDescent="0.25"/>
    <row r="1173" s="12" customFormat="1" x14ac:dyDescent="0.25"/>
    <row r="1174" s="12" customFormat="1" x14ac:dyDescent="0.25"/>
    <row r="1175" s="12" customFormat="1" x14ac:dyDescent="0.25"/>
    <row r="1176" s="12" customFormat="1" x14ac:dyDescent="0.25"/>
    <row r="1177" s="12" customFormat="1" x14ac:dyDescent="0.25"/>
    <row r="1178" s="12" customFormat="1" x14ac:dyDescent="0.25"/>
    <row r="1179" s="12" customFormat="1" x14ac:dyDescent="0.25"/>
    <row r="1180" s="12" customFormat="1" x14ac:dyDescent="0.25"/>
    <row r="1181" s="12" customFormat="1" x14ac:dyDescent="0.25"/>
    <row r="1182" s="12" customFormat="1" x14ac:dyDescent="0.25"/>
    <row r="1183" s="12" customFormat="1" x14ac:dyDescent="0.25"/>
    <row r="1184" s="12" customFormat="1" x14ac:dyDescent="0.25"/>
    <row r="1185" s="12" customFormat="1" x14ac:dyDescent="0.25"/>
  </sheetData>
  <pageMargins left="0.7" right="0.7" top="0.75" bottom="0.75" header="0.3" footer="0.3"/>
  <pageSetup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ED584341DD6E408306B64F3EF28DF6" ma:contentTypeVersion="6" ma:contentTypeDescription="Create a new document." ma:contentTypeScope="" ma:versionID="77b36be50e90d023fe4a6cfb2d4bd1be">
  <xsd:schema xmlns:xsd="http://www.w3.org/2001/XMLSchema" xmlns:xs="http://www.w3.org/2001/XMLSchema" xmlns:p="http://schemas.microsoft.com/office/2006/metadata/properties" xmlns:ns2="108EDCA0-6F03-4CEF-A79C-E4AB34B3AB10" xmlns:ns4="e99d5e2b-6807-428e-89e8-c4050aaa2c2e" targetNamespace="http://schemas.microsoft.com/office/2006/metadata/properties" ma:root="true" ma:fieldsID="538e8e28e8fe0381d8af12a2ef9f5a32" ns2:_="" ns4:_="">
    <xsd:import namespace="108EDCA0-6F03-4CEF-A79C-E4AB34B3AB10"/>
    <xsd:import namespace="e99d5e2b-6807-428e-89e8-c4050aaa2c2e"/>
    <xsd:element name="properties">
      <xsd:complexType>
        <xsd:sequence>
          <xsd:element name="documentManagement">
            <xsd:complexType>
              <xsd:all>
                <xsd:element ref="ns2:Write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8EDCA0-6F03-4CEF-A79C-E4AB34B3AB10" elementFormDefault="qualified">
    <xsd:import namespace="http://schemas.microsoft.com/office/2006/documentManagement/types"/>
    <xsd:import namespace="http://schemas.microsoft.com/office/infopath/2007/PartnerControls"/>
    <xsd:element name="Writer" ma:index="8" nillable="true" ma:displayName="Writer" ma:internalName="Writ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9d5e2b-6807-428e-89e8-c4050aaa2c2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riter xmlns="108EDCA0-6F03-4CEF-A79C-E4AB34B3AB10" xsi:nil="true"/>
  </documentManagement>
</p:properties>
</file>

<file path=customXml/itemProps1.xml><?xml version="1.0" encoding="utf-8"?>
<ds:datastoreItem xmlns:ds="http://schemas.openxmlformats.org/officeDocument/2006/customXml" ds:itemID="{E9E46EC9-35DB-4802-BAFC-D0685C377E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8EDCA0-6F03-4CEF-A79C-E4AB34B3AB10"/>
    <ds:schemaRef ds:uri="e99d5e2b-6807-428e-89e8-c4050aaa2c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E12F10-EDB6-42D1-B17F-7EFBA6450332}">
  <ds:schemaRefs>
    <ds:schemaRef ds:uri="http://schemas.microsoft.com/sharepoint/v3/contenttype/forms"/>
  </ds:schemaRefs>
</ds:datastoreItem>
</file>

<file path=customXml/itemProps3.xml><?xml version="1.0" encoding="utf-8"?>
<ds:datastoreItem xmlns:ds="http://schemas.openxmlformats.org/officeDocument/2006/customXml" ds:itemID="{C05B3607-6AAF-4C1A-806B-4F9A967E1411}">
  <ds:schemaRefs>
    <ds:schemaRef ds:uri="http://www.w3.org/XML/1998/namespace"/>
    <ds:schemaRef ds:uri="http://purl.org/dc/elements/1.1/"/>
    <ds:schemaRef ds:uri="http://purl.org/dc/dcmitype/"/>
    <ds:schemaRef ds:uri="http://purl.org/dc/terms/"/>
    <ds:schemaRef ds:uri="108EDCA0-6F03-4CEF-A79C-E4AB34B3AB10"/>
    <ds:schemaRef ds:uri="e99d5e2b-6807-428e-89e8-c4050aaa2c2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Original Analysis Data </vt:lpstr>
      <vt:lpstr>Original Statistical Analysis</vt:lpstr>
      <vt:lpstr>Exclusions</vt:lpstr>
      <vt:lpstr>&gt;&gt;</vt:lpstr>
      <vt:lpstr>REVISED Analysis Data</vt:lpstr>
      <vt:lpstr>REVISED Statistical Analysis</vt:lpstr>
    </vt:vector>
  </TitlesOfParts>
  <Company>NL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Cheryl Harrigan</dc:creator>
  <cp:lastModifiedBy>Matthew Halloran</cp:lastModifiedBy>
  <dcterms:created xsi:type="dcterms:W3CDTF">2026-09-09T17:14:27Z</dcterms:created>
  <dcterms:modified xsi:type="dcterms:W3CDTF">2026-09-14T16:12:37Z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25.2</vt:lpwstr>
  </property>
  <property fmtid="{D5CDD505-2E9C-101B-9397-08002B2CF9AE}" pid="3" name="ContentTypeId">
    <vt:lpwstr>0x010100ADED584341DD6E408306B64F3EF28DF6</vt:lpwstr>
  </property>
</Properties>
</file>